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varefakta.sharepoint.com/sites/Varefakta-Faelles/Shared Documents/1. Specifikationsskemaer (Master Excel)/2. REMA DK/EMBALLAGESKEMAER (Recently modified)/"/>
    </mc:Choice>
  </mc:AlternateContent>
  <xr:revisionPtr revIDLastSave="809" documentId="8_{04A9FE22-6F46-44FE-9C6C-728194CC5A5F}" xr6:coauthVersionLast="47" xr6:coauthVersionMax="47" xr10:uidLastSave="{D0973DAE-525F-4F95-8EFE-CFAC3FAD0DEF}"/>
  <bookViews>
    <workbookView xWindow="-120" yWindow="-120" windowWidth="29040" windowHeight="15720" firstSheet="14" activeTab="14" xr2:uid="{85BC4052-DD01-4CAA-AD75-A49F55B86A91}"/>
  </bookViews>
  <sheets>
    <sheet name="Energiberegning" sheetId="27" state="hidden" r:id="rId1"/>
    <sheet name="EmballageDDGS1" sheetId="28" state="hidden" r:id="rId2"/>
    <sheet name="Drop down" sheetId="22" state="hidden" r:id="rId3"/>
    <sheet name="Data" sheetId="25" state="hidden" r:id="rId4"/>
    <sheet name="Start" sheetId="3" state="hidden" r:id="rId5"/>
    <sheet name="Varebetegnelse og nettoindhold" sheetId="4" state="hidden" r:id="rId6"/>
    <sheet name="Forarbejdning" sheetId="5" state="hidden" r:id="rId7"/>
    <sheet name="Recept" sheetId="6" state="hidden" r:id="rId8"/>
    <sheet name="Tilsætningsstoffer" sheetId="7" state="hidden" r:id="rId9"/>
    <sheet name="Ingrediensspecifikationer" sheetId="8" state="hidden" r:id="rId10"/>
    <sheet name="Næringsdeklaration" sheetId="9" state="hidden" r:id="rId11"/>
    <sheet name="Holdbarhed og opbevaring" sheetId="10" state="hidden" r:id="rId12"/>
    <sheet name="Pakkemetode og tilberedning" sheetId="11" state="hidden" r:id="rId13"/>
    <sheet name="Anprisninger" sheetId="12" state="hidden" r:id="rId14"/>
    <sheet name="Emballage (Primær)" sheetId="26" r:id="rId15"/>
    <sheet name="Emballage (Sekundær)" sheetId="29" r:id="rId16"/>
    <sheet name="Bilag I  Supplerende næringsdek" sheetId="13" state="hidden" r:id="rId17"/>
    <sheet name="Del B Kød" sheetId="14" state="hidden" r:id="rId18"/>
    <sheet name="Del B Mælk og ost" sheetId="15" state="hidden" r:id="rId19"/>
    <sheet name="Del B Æg og æggeprodukter" sheetId="16" state="hidden" r:id="rId20"/>
    <sheet name="Del B Chokolade" sheetId="17" state="hidden" r:id="rId21"/>
    <sheet name="Del B Fisk og fiskeprodukter" sheetId="18" state="hidden" r:id="rId22"/>
    <sheet name="Del B Juice" sheetId="19" state="hidden" r:id="rId23"/>
    <sheet name="Del B Kaffe" sheetId="20" state="hidden" r:id="rId24"/>
    <sheet name="Del B Te" sheetId="21" state="hidden" r:id="rId25"/>
  </sheets>
  <definedNames>
    <definedName name="EmballageType">EmballageListe[Dansk]</definedName>
    <definedName name="FAOAfsnit">Afsnit[Afsnit]</definedName>
    <definedName name="FAOFangstområde">Fangstområde[Fangstområde]</definedName>
    <definedName name="FAOUnderområde">Underområde[Underområde]</definedName>
    <definedName name="LandelisteFAO">AlleLande[Lande (dansk)]</definedName>
    <definedName name="LandelisteUdenFAO">LandeUdenFAO[Lande (dansk)]</definedName>
    <definedName name="Materialetype">MaterialeListe[Dansk]</definedName>
    <definedName name="solver_eng" localSheetId="14" hidden="1">1</definedName>
    <definedName name="solver_eng" localSheetId="15" hidden="1">1</definedName>
    <definedName name="solver_neg" localSheetId="14" hidden="1">1</definedName>
    <definedName name="solver_neg" localSheetId="15" hidden="1">1</definedName>
    <definedName name="solver_num" localSheetId="14" hidden="1">0</definedName>
    <definedName name="solver_num" localSheetId="15" hidden="1">0</definedName>
    <definedName name="solver_opt" localSheetId="14" hidden="1">'Emballage (Primær)'!$M$43</definedName>
    <definedName name="solver_opt" localSheetId="15" hidden="1">'Emballage (Sekundær)'!$L$37</definedName>
    <definedName name="solver_typ" localSheetId="14" hidden="1">1</definedName>
    <definedName name="solver_typ" localSheetId="15" hidden="1">1</definedName>
    <definedName name="solver_val" localSheetId="14" hidden="1">0</definedName>
    <definedName name="solver_val" localSheetId="15" hidden="1">0</definedName>
    <definedName name="solver_ver" localSheetId="14" hidden="1">3</definedName>
    <definedName name="solver_ver" localSheetId="15" hidden="1">3</definedName>
    <definedName name="_xlnm.Print_Area" localSheetId="13">Anprisninger!$A$1:$L$94</definedName>
    <definedName name="_xlnm.Print_Area" localSheetId="16">'Bilag I  Supplerende næringsdek'!$A$1:$L$86</definedName>
    <definedName name="_xlnm.Print_Area" localSheetId="3">Data!#REF!</definedName>
    <definedName name="_xlnm.Print_Area" localSheetId="19">'Del B Æg og æggeprodukter'!$A$1:$L$29</definedName>
    <definedName name="_xlnm.Print_Area" localSheetId="20">'Del B Chokolade'!$A$1:$J$31</definedName>
    <definedName name="_xlnm.Print_Area" localSheetId="21">'Del B Fisk og fiskeprodukter'!$A$1:$L$47</definedName>
    <definedName name="_xlnm.Print_Area" localSheetId="22">'Del B Juice'!$A$1:$L$30</definedName>
    <definedName name="_xlnm.Print_Area" localSheetId="23">'Del B Kaffe'!$A$1:$L$25</definedName>
    <definedName name="_xlnm.Print_Area" localSheetId="17">'Del B Kød'!$A$1:$L$46</definedName>
    <definedName name="_xlnm.Print_Area" localSheetId="18">'Del B Mælk og ost'!$A$1:$L$28</definedName>
    <definedName name="_xlnm.Print_Area" localSheetId="24">'Del B Te'!$A$1:$L$38</definedName>
    <definedName name="_xlnm.Print_Area" localSheetId="14">'Emballage (Primær)'!$A$1:$U$177</definedName>
    <definedName name="_xlnm.Print_Area" localSheetId="15">'Emballage (Sekundær)'!$A$1:$T$171</definedName>
    <definedName name="_xlnm.Print_Area" localSheetId="6">Forarbejdning!$A$1:$L$49</definedName>
    <definedName name="_xlnm.Print_Area" localSheetId="11">'Holdbarhed og opbevaring'!$A$1:$L$69</definedName>
    <definedName name="_xlnm.Print_Area" localSheetId="9">Ingrediensspecifikationer!$A$1:$L$104</definedName>
    <definedName name="_xlnm.Print_Area" localSheetId="10">Næringsdeklaration!$A$1:$L$71</definedName>
    <definedName name="_xlnm.Print_Area" localSheetId="12">'Pakkemetode og tilberedning'!$A$1:$L$28</definedName>
    <definedName name="_xlnm.Print_Area" localSheetId="7">Recept!$A$1:$W$238</definedName>
    <definedName name="_xlnm.Print_Area" localSheetId="4">Start!$A$1:$L$54</definedName>
    <definedName name="_xlnm.Print_Area" localSheetId="8">Tilsætningsstoffer!$A$1:$L$86</definedName>
    <definedName name="_xlnm.Print_Area" localSheetId="5">'Varebetegnelse og nettoindhold'!$A$1:$L$43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YI9" i="25" l="1"/>
  <c r="YJ9" i="25"/>
  <c r="YK9" i="25"/>
  <c r="YL9" i="25"/>
  <c r="YE9" i="25" l="1"/>
  <c r="YD9" i="25"/>
  <c r="YC9" i="25"/>
  <c r="YB9" i="25"/>
  <c r="VL9" i="25"/>
  <c r="QQ9" i="25"/>
  <c r="S9" i="25" l="1"/>
  <c r="P14" i="22" l="1"/>
  <c r="BQW9" i="25"/>
  <c r="BMA9" i="25"/>
  <c r="BHE9" i="25"/>
  <c r="BCI9" i="25"/>
  <c r="AXM9" i="25"/>
  <c r="ASQ9" i="25"/>
  <c r="ANU9" i="25"/>
  <c r="AIY9" i="25"/>
  <c r="AEC9" i="25"/>
  <c r="ZG9" i="25"/>
  <c r="YX9" i="25"/>
  <c r="DVT9" i="25" l="1"/>
  <c r="DVU9" i="25"/>
  <c r="DVS9" i="25"/>
  <c r="UR9" i="25" l="1"/>
  <c r="XW9" i="25"/>
  <c r="QN9" i="25"/>
  <c r="QO9" i="25" s="1"/>
  <c r="DSM9" i="25" l="1"/>
  <c r="DRQ9" i="25"/>
  <c r="UQ9" i="25"/>
  <c r="U9" i="25"/>
  <c r="Y9" i="25"/>
  <c r="L11" i="27"/>
  <c r="M11" i="27" s="1"/>
  <c r="G11" i="27"/>
  <c r="H11" i="27" s="1"/>
  <c r="B11" i="27"/>
  <c r="C11" i="27" s="1"/>
  <c r="L10" i="27"/>
  <c r="M10" i="27" s="1"/>
  <c r="G10" i="27"/>
  <c r="H10" i="27" s="1"/>
  <c r="B10" i="27"/>
  <c r="C10" i="27" s="1"/>
  <c r="L9" i="27"/>
  <c r="M9" i="27" s="1"/>
  <c r="G9" i="27"/>
  <c r="H9" i="27" s="1"/>
  <c r="B9" i="27"/>
  <c r="C9" i="27" s="1"/>
  <c r="L8" i="27"/>
  <c r="M8" i="27" s="1"/>
  <c r="G8" i="27"/>
  <c r="H8" i="27" s="1"/>
  <c r="B8" i="27"/>
  <c r="C8" i="27" s="1"/>
  <c r="L7" i="27"/>
  <c r="M7" i="27" s="1"/>
  <c r="G7" i="27"/>
  <c r="H7" i="27" s="1"/>
  <c r="B7" i="27"/>
  <c r="C7" i="27" s="1"/>
  <c r="L6" i="27"/>
  <c r="M6" i="27" s="1"/>
  <c r="G6" i="27"/>
  <c r="H6" i="27" s="1"/>
  <c r="B6" i="27"/>
  <c r="C6" i="27" s="1"/>
  <c r="L5" i="27"/>
  <c r="M5" i="27" s="1"/>
  <c r="G5" i="27"/>
  <c r="H5" i="27" s="1"/>
  <c r="B5" i="27"/>
  <c r="C5" i="27" s="1"/>
  <c r="L4" i="27"/>
  <c r="G4" i="27"/>
  <c r="H4" i="27" s="1"/>
  <c r="B4" i="27"/>
  <c r="L3" i="27"/>
  <c r="M3" i="27" s="1"/>
  <c r="G3" i="27"/>
  <c r="H3" i="27" s="1"/>
  <c r="B3" i="27"/>
  <c r="C3" i="27" s="1"/>
  <c r="M14" i="27" l="1"/>
  <c r="H14" i="27"/>
  <c r="C14" i="27"/>
  <c r="H13" i="27"/>
  <c r="M4" i="27"/>
  <c r="M13" i="27" s="1"/>
  <c r="C4" i="27"/>
  <c r="C13" i="27" s="1"/>
  <c r="E9" i="25"/>
  <c r="DRN9" i="25" l="1"/>
  <c r="DRM9" i="25"/>
  <c r="DRL9" i="25"/>
  <c r="DRK9" i="25"/>
  <c r="DRJ9" i="25"/>
  <c r="DRG9" i="25"/>
  <c r="DRH9" i="25" s="1"/>
  <c r="DRC9" i="25"/>
  <c r="DRB9" i="25"/>
  <c r="DRA9" i="25"/>
  <c r="DQZ9" i="25"/>
  <c r="DQY9" i="25"/>
  <c r="DQV9" i="25"/>
  <c r="DQW9" i="25" s="1"/>
  <c r="DQR9" i="25"/>
  <c r="DQQ9" i="25"/>
  <c r="DQP9" i="25"/>
  <c r="DQO9" i="25"/>
  <c r="DQN9" i="25"/>
  <c r="DQK9" i="25"/>
  <c r="DQL9" i="25" s="1"/>
  <c r="DQG9" i="25"/>
  <c r="DQF9" i="25"/>
  <c r="DQE9" i="25"/>
  <c r="DQD9" i="25"/>
  <c r="DQC9" i="25"/>
  <c r="DPZ9" i="25"/>
  <c r="DQA9" i="25" s="1"/>
  <c r="DPV9" i="25"/>
  <c r="DPU9" i="25"/>
  <c r="DPT9" i="25"/>
  <c r="DPS9" i="25"/>
  <c r="DPR9" i="25"/>
  <c r="DPO9" i="25"/>
  <c r="DPP9" i="25" s="1"/>
  <c r="DPK9" i="25"/>
  <c r="DPJ9" i="25"/>
  <c r="DPI9" i="25"/>
  <c r="DPH9" i="25"/>
  <c r="DPG9" i="25"/>
  <c r="DPD9" i="25"/>
  <c r="DPE9" i="25" s="1"/>
  <c r="DOZ9" i="25"/>
  <c r="DOY9" i="25"/>
  <c r="DOX9" i="25"/>
  <c r="DOW9" i="25"/>
  <c r="DOV9" i="25"/>
  <c r="DOS9" i="25"/>
  <c r="DOT9" i="25" s="1"/>
  <c r="DOO9" i="25"/>
  <c r="DON9" i="25"/>
  <c r="DOM9" i="25"/>
  <c r="DOL9" i="25"/>
  <c r="DOK9" i="25"/>
  <c r="DOH9" i="25"/>
  <c r="DOI9" i="25" s="1"/>
  <c r="DOD9" i="25"/>
  <c r="DOC9" i="25"/>
  <c r="DOB9" i="25"/>
  <c r="DOA9" i="25"/>
  <c r="DNZ9" i="25"/>
  <c r="DNW9" i="25"/>
  <c r="DNX9" i="25" s="1"/>
  <c r="DNS9" i="25"/>
  <c r="DNR9" i="25"/>
  <c r="DNQ9" i="25"/>
  <c r="DNP9" i="25"/>
  <c r="DNO9" i="25"/>
  <c r="DNL9" i="25"/>
  <c r="DNM9" i="25" s="1"/>
  <c r="DNH9" i="25"/>
  <c r="DNG9" i="25"/>
  <c r="DNF9" i="25"/>
  <c r="DNE9" i="25"/>
  <c r="DND9" i="25"/>
  <c r="DNB9" i="25"/>
  <c r="DNA9" i="25"/>
  <c r="DMZ9" i="25"/>
  <c r="DMW9" i="25"/>
  <c r="DMX9" i="25" s="1"/>
  <c r="DMU9" i="25"/>
  <c r="DMV9" i="25" s="1"/>
  <c r="DMS9" i="25"/>
  <c r="DMR9" i="25"/>
  <c r="DMQ9" i="25"/>
  <c r="DMP9" i="25"/>
  <c r="DMO9" i="25"/>
  <c r="DML9" i="25"/>
  <c r="DMM9" i="25" s="1"/>
  <c r="DMH9" i="25"/>
  <c r="DMG9" i="25"/>
  <c r="DMF9" i="25"/>
  <c r="DME9" i="25"/>
  <c r="DMD9" i="25"/>
  <c r="DMA9" i="25"/>
  <c r="DMB9" i="25" s="1"/>
  <c r="DLW9" i="25"/>
  <c r="DLV9" i="25"/>
  <c r="DLU9" i="25"/>
  <c r="DLT9" i="25"/>
  <c r="DLS9" i="25"/>
  <c r="DLP9" i="25"/>
  <c r="DLQ9" i="25" s="1"/>
  <c r="DLL9" i="25"/>
  <c r="DLK9" i="25"/>
  <c r="DLJ9" i="25"/>
  <c r="DLI9" i="25"/>
  <c r="DLH9" i="25"/>
  <c r="DLE9" i="25"/>
  <c r="DLF9" i="25" s="1"/>
  <c r="DLA9" i="25"/>
  <c r="DKZ9" i="25"/>
  <c r="DKY9" i="25"/>
  <c r="DKX9" i="25"/>
  <c r="DKW9" i="25"/>
  <c r="DKT9" i="25"/>
  <c r="DKU9" i="25" s="1"/>
  <c r="DKP9" i="25"/>
  <c r="DKO9" i="25"/>
  <c r="DKN9" i="25"/>
  <c r="DKM9" i="25"/>
  <c r="DKL9" i="25"/>
  <c r="DKI9" i="25"/>
  <c r="DKJ9" i="25" s="1"/>
  <c r="DKE9" i="25"/>
  <c r="DKD9" i="25"/>
  <c r="DKC9" i="25"/>
  <c r="DKB9" i="25"/>
  <c r="DKA9" i="25"/>
  <c r="DJX9" i="25"/>
  <c r="DJY9" i="25" s="1"/>
  <c r="DJT9" i="25"/>
  <c r="DJS9" i="25"/>
  <c r="DJR9" i="25"/>
  <c r="DJQ9" i="25"/>
  <c r="DJP9" i="25"/>
  <c r="DJM9" i="25"/>
  <c r="DJN9" i="25" s="1"/>
  <c r="DJI9" i="25"/>
  <c r="DJH9" i="25"/>
  <c r="DJG9" i="25"/>
  <c r="DJF9" i="25"/>
  <c r="DJE9" i="25"/>
  <c r="DJB9" i="25"/>
  <c r="DJC9" i="25" s="1"/>
  <c r="DIX9" i="25"/>
  <c r="DIW9" i="25"/>
  <c r="DIV9" i="25"/>
  <c r="DIU9" i="25"/>
  <c r="DIT9" i="25"/>
  <c r="DIQ9" i="25"/>
  <c r="DIR9" i="25" s="1"/>
  <c r="DIM9" i="25"/>
  <c r="DIL9" i="25"/>
  <c r="DIK9" i="25"/>
  <c r="DIJ9" i="25"/>
  <c r="DII9" i="25"/>
  <c r="DIG9" i="25"/>
  <c r="DIF9" i="25"/>
  <c r="DIE9" i="25"/>
  <c r="DIB9" i="25"/>
  <c r="DIC9" i="25" s="1"/>
  <c r="DHZ9" i="25"/>
  <c r="DIA9" i="25" s="1"/>
  <c r="DHX9" i="25"/>
  <c r="DHW9" i="25"/>
  <c r="DHV9" i="25"/>
  <c r="DHU9" i="25"/>
  <c r="DHT9" i="25"/>
  <c r="DHQ9" i="25"/>
  <c r="DHR9" i="25" s="1"/>
  <c r="DHM9" i="25"/>
  <c r="DHL9" i="25"/>
  <c r="DHK9" i="25"/>
  <c r="DHJ9" i="25"/>
  <c r="DHI9" i="25"/>
  <c r="DHF9" i="25"/>
  <c r="DHG9" i="25" s="1"/>
  <c r="DHB9" i="25"/>
  <c r="DHA9" i="25"/>
  <c r="DGZ9" i="25"/>
  <c r="DGY9" i="25"/>
  <c r="DGX9" i="25"/>
  <c r="DGU9" i="25"/>
  <c r="DGV9" i="25" s="1"/>
  <c r="DGQ9" i="25"/>
  <c r="DGP9" i="25"/>
  <c r="DGO9" i="25"/>
  <c r="DGN9" i="25"/>
  <c r="DGM9" i="25"/>
  <c r="DGJ9" i="25"/>
  <c r="DGK9" i="25" s="1"/>
  <c r="DGF9" i="25"/>
  <c r="DGE9" i="25"/>
  <c r="DGD9" i="25"/>
  <c r="DGC9" i="25"/>
  <c r="DGB9" i="25"/>
  <c r="DFY9" i="25"/>
  <c r="DFZ9" i="25" s="1"/>
  <c r="DFU9" i="25"/>
  <c r="DFT9" i="25"/>
  <c r="DFS9" i="25"/>
  <c r="DFR9" i="25"/>
  <c r="DFQ9" i="25"/>
  <c r="DFN9" i="25"/>
  <c r="DFO9" i="25" s="1"/>
  <c r="DFJ9" i="25"/>
  <c r="DFI9" i="25"/>
  <c r="DFH9" i="25"/>
  <c r="DFG9" i="25"/>
  <c r="DFF9" i="25"/>
  <c r="DFC9" i="25"/>
  <c r="DFD9" i="25" s="1"/>
  <c r="DEY9" i="25"/>
  <c r="DEX9" i="25"/>
  <c r="DEW9" i="25"/>
  <c r="DEV9" i="25"/>
  <c r="DEU9" i="25"/>
  <c r="DER9" i="25"/>
  <c r="DES9" i="25" s="1"/>
  <c r="DEN9" i="25"/>
  <c r="DEM9" i="25"/>
  <c r="DEL9" i="25"/>
  <c r="DEK9" i="25"/>
  <c r="DEJ9" i="25"/>
  <c r="DEG9" i="25"/>
  <c r="DEH9" i="25" s="1"/>
  <c r="DEC9" i="25"/>
  <c r="DEB9" i="25"/>
  <c r="DEA9" i="25"/>
  <c r="DDZ9" i="25"/>
  <c r="DDY9" i="25"/>
  <c r="DDV9" i="25"/>
  <c r="DDW9" i="25" s="1"/>
  <c r="DDR9" i="25"/>
  <c r="DDQ9" i="25"/>
  <c r="DDP9" i="25"/>
  <c r="DDO9" i="25"/>
  <c r="DDN9" i="25"/>
  <c r="DDL9" i="25"/>
  <c r="DDK9" i="25"/>
  <c r="DDJ9" i="25"/>
  <c r="DDG9" i="25"/>
  <c r="DDH9" i="25" s="1"/>
  <c r="DDE9" i="25"/>
  <c r="DDF9" i="25" s="1"/>
  <c r="DDC9" i="25"/>
  <c r="DDB9" i="25"/>
  <c r="DDA9" i="25"/>
  <c r="DCZ9" i="25"/>
  <c r="DCY9" i="25"/>
  <c r="DCV9" i="25"/>
  <c r="DCW9" i="25" s="1"/>
  <c r="DCR9" i="25"/>
  <c r="DCQ9" i="25"/>
  <c r="DCP9" i="25"/>
  <c r="DCO9" i="25"/>
  <c r="DCN9" i="25"/>
  <c r="DCK9" i="25"/>
  <c r="DCL9" i="25" s="1"/>
  <c r="DCG9" i="25"/>
  <c r="DCF9" i="25"/>
  <c r="DCE9" i="25"/>
  <c r="DCD9" i="25"/>
  <c r="DCC9" i="25"/>
  <c r="DBZ9" i="25"/>
  <c r="DCA9" i="25" s="1"/>
  <c r="DBV9" i="25"/>
  <c r="DBU9" i="25"/>
  <c r="DBT9" i="25"/>
  <c r="DBS9" i="25"/>
  <c r="DBR9" i="25"/>
  <c r="DBO9" i="25"/>
  <c r="DBP9" i="25" s="1"/>
  <c r="DBK9" i="25"/>
  <c r="DBJ9" i="25"/>
  <c r="DBI9" i="25"/>
  <c r="DBH9" i="25"/>
  <c r="DBG9" i="25"/>
  <c r="DBD9" i="25"/>
  <c r="DBE9" i="25" s="1"/>
  <c r="DAZ9" i="25"/>
  <c r="DAY9" i="25"/>
  <c r="DAX9" i="25"/>
  <c r="DAW9" i="25"/>
  <c r="DAV9" i="25"/>
  <c r="DAS9" i="25"/>
  <c r="DAT9" i="25" s="1"/>
  <c r="DAO9" i="25"/>
  <c r="DAN9" i="25"/>
  <c r="DAM9" i="25"/>
  <c r="DAL9" i="25"/>
  <c r="DAK9" i="25"/>
  <c r="DAH9" i="25"/>
  <c r="DAI9" i="25" s="1"/>
  <c r="DAD9" i="25"/>
  <c r="DAC9" i="25"/>
  <c r="DAB9" i="25"/>
  <c r="DAA9" i="25"/>
  <c r="CZZ9" i="25"/>
  <c r="CZW9" i="25"/>
  <c r="CZX9" i="25" s="1"/>
  <c r="CZS9" i="25"/>
  <c r="CZR9" i="25"/>
  <c r="CZQ9" i="25"/>
  <c r="CZP9" i="25"/>
  <c r="CZO9" i="25"/>
  <c r="CZL9" i="25"/>
  <c r="CZM9" i="25" s="1"/>
  <c r="CZH9" i="25"/>
  <c r="CZG9" i="25"/>
  <c r="CZF9" i="25"/>
  <c r="CZE9" i="25"/>
  <c r="CZD9" i="25"/>
  <c r="CZA9" i="25"/>
  <c r="CZB9" i="25" s="1"/>
  <c r="CYW9" i="25"/>
  <c r="CYV9" i="25"/>
  <c r="CYU9" i="25"/>
  <c r="CYT9" i="25"/>
  <c r="CYS9" i="25"/>
  <c r="CYQ9" i="25"/>
  <c r="CYP9" i="25"/>
  <c r="CYO9" i="25"/>
  <c r="CYL9" i="25"/>
  <c r="CYM9" i="25" s="1"/>
  <c r="CYJ9" i="25"/>
  <c r="CYK9" i="25" s="1"/>
  <c r="CYH9" i="25"/>
  <c r="CYG9" i="25"/>
  <c r="CYF9" i="25"/>
  <c r="CYE9" i="25"/>
  <c r="CYD9" i="25"/>
  <c r="CYA9" i="25"/>
  <c r="CYB9" i="25" s="1"/>
  <c r="CXW9" i="25"/>
  <c r="CXV9" i="25"/>
  <c r="CXU9" i="25"/>
  <c r="CXT9" i="25"/>
  <c r="CXS9" i="25"/>
  <c r="CXP9" i="25"/>
  <c r="CXQ9" i="25" s="1"/>
  <c r="CXL9" i="25"/>
  <c r="CXK9" i="25"/>
  <c r="CXJ9" i="25"/>
  <c r="CXI9" i="25"/>
  <c r="CXH9" i="25"/>
  <c r="CXE9" i="25"/>
  <c r="CXF9" i="25" s="1"/>
  <c r="CXA9" i="25"/>
  <c r="CWZ9" i="25"/>
  <c r="CWY9" i="25"/>
  <c r="CWX9" i="25"/>
  <c r="CWW9" i="25"/>
  <c r="CWT9" i="25"/>
  <c r="CWU9" i="25" s="1"/>
  <c r="CWP9" i="25"/>
  <c r="CWO9" i="25"/>
  <c r="CWN9" i="25"/>
  <c r="CWM9" i="25"/>
  <c r="CWL9" i="25"/>
  <c r="CWI9" i="25"/>
  <c r="CWJ9" i="25" s="1"/>
  <c r="CWE9" i="25"/>
  <c r="CWD9" i="25"/>
  <c r="CWC9" i="25"/>
  <c r="CWB9" i="25"/>
  <c r="CWA9" i="25"/>
  <c r="CVX9" i="25"/>
  <c r="CVY9" i="25" s="1"/>
  <c r="CVT9" i="25"/>
  <c r="CVS9" i="25"/>
  <c r="CVR9" i="25"/>
  <c r="CVQ9" i="25"/>
  <c r="CVP9" i="25"/>
  <c r="CVM9" i="25"/>
  <c r="CVN9" i="25" s="1"/>
  <c r="CVI9" i="25"/>
  <c r="CVH9" i="25"/>
  <c r="CVG9" i="25"/>
  <c r="CVF9" i="25"/>
  <c r="CVE9" i="25"/>
  <c r="CVB9" i="25"/>
  <c r="CVC9" i="25" s="1"/>
  <c r="CUX9" i="25"/>
  <c r="CUW9" i="25"/>
  <c r="CUV9" i="25"/>
  <c r="CUU9" i="25"/>
  <c r="CUT9" i="25"/>
  <c r="CUQ9" i="25"/>
  <c r="CUR9" i="25" s="1"/>
  <c r="CUM9" i="25"/>
  <c r="CUL9" i="25"/>
  <c r="CUK9" i="25"/>
  <c r="CUJ9" i="25"/>
  <c r="CUI9" i="25"/>
  <c r="CUF9" i="25"/>
  <c r="CUG9" i="25" s="1"/>
  <c r="CUB9" i="25"/>
  <c r="CUA9" i="25"/>
  <c r="CTZ9" i="25"/>
  <c r="CTY9" i="25"/>
  <c r="CTX9" i="25"/>
  <c r="CTV9" i="25"/>
  <c r="CTU9" i="25"/>
  <c r="CTT9" i="25"/>
  <c r="CTQ9" i="25"/>
  <c r="CTR9" i="25" s="1"/>
  <c r="CTO9" i="25"/>
  <c r="CTP9" i="25" s="1"/>
  <c r="CTM9" i="25"/>
  <c r="CTL9" i="25"/>
  <c r="CTK9" i="25"/>
  <c r="CTJ9" i="25"/>
  <c r="CTI9" i="25"/>
  <c r="CTF9" i="25"/>
  <c r="CTG9" i="25" s="1"/>
  <c r="CTB9" i="25"/>
  <c r="CTA9" i="25"/>
  <c r="CSZ9" i="25"/>
  <c r="CSY9" i="25"/>
  <c r="CSX9" i="25"/>
  <c r="CSU9" i="25"/>
  <c r="CSV9" i="25" s="1"/>
  <c r="CSQ9" i="25"/>
  <c r="CSP9" i="25"/>
  <c r="CSO9" i="25"/>
  <c r="CSN9" i="25"/>
  <c r="CSM9" i="25"/>
  <c r="CSJ9" i="25"/>
  <c r="CSK9" i="25" s="1"/>
  <c r="CSF9" i="25"/>
  <c r="CSE9" i="25"/>
  <c r="CSD9" i="25"/>
  <c r="CSC9" i="25"/>
  <c r="CSB9" i="25"/>
  <c r="CRY9" i="25"/>
  <c r="CRZ9" i="25" s="1"/>
  <c r="CRU9" i="25"/>
  <c r="CRT9" i="25"/>
  <c r="CRS9" i="25"/>
  <c r="CRR9" i="25"/>
  <c r="CRQ9" i="25"/>
  <c r="CRN9" i="25"/>
  <c r="CRO9" i="25" s="1"/>
  <c r="CRJ9" i="25"/>
  <c r="CRI9" i="25"/>
  <c r="CRH9" i="25"/>
  <c r="CRG9" i="25"/>
  <c r="CRF9" i="25"/>
  <c r="CRC9" i="25"/>
  <c r="CRD9" i="25" s="1"/>
  <c r="CQY9" i="25"/>
  <c r="CQX9" i="25"/>
  <c r="CQW9" i="25"/>
  <c r="CQV9" i="25"/>
  <c r="CQU9" i="25"/>
  <c r="CQR9" i="25"/>
  <c r="CQS9" i="25" s="1"/>
  <c r="CQN9" i="25"/>
  <c r="CQM9" i="25"/>
  <c r="CQL9" i="25"/>
  <c r="CQK9" i="25"/>
  <c r="CQJ9" i="25"/>
  <c r="CQG9" i="25"/>
  <c r="CQH9" i="25" s="1"/>
  <c r="CQC9" i="25"/>
  <c r="CQB9" i="25"/>
  <c r="CQA9" i="25"/>
  <c r="CPZ9" i="25"/>
  <c r="CPY9" i="25"/>
  <c r="CPV9" i="25"/>
  <c r="CPW9" i="25" s="1"/>
  <c r="CPR9" i="25"/>
  <c r="CPQ9" i="25"/>
  <c r="CPP9" i="25"/>
  <c r="CPO9" i="25"/>
  <c r="CPN9" i="25"/>
  <c r="CPK9" i="25"/>
  <c r="CPL9" i="25" s="1"/>
  <c r="CPG9" i="25"/>
  <c r="CPF9" i="25"/>
  <c r="CPE9" i="25"/>
  <c r="CPD9" i="25"/>
  <c r="CPC9" i="25"/>
  <c r="CPA9" i="25"/>
  <c r="COZ9" i="25"/>
  <c r="COY9" i="25"/>
  <c r="COV9" i="25"/>
  <c r="COW9" i="25" s="1"/>
  <c r="COT9" i="25"/>
  <c r="COU9" i="25" s="1"/>
  <c r="COR9" i="25"/>
  <c r="COQ9" i="25"/>
  <c r="COP9" i="25"/>
  <c r="COO9" i="25"/>
  <c r="CON9" i="25"/>
  <c r="COK9" i="25"/>
  <c r="COL9" i="25" s="1"/>
  <c r="COG9" i="25"/>
  <c r="COF9" i="25"/>
  <c r="COE9" i="25"/>
  <c r="COD9" i="25"/>
  <c r="COC9" i="25"/>
  <c r="CNZ9" i="25"/>
  <c r="COA9" i="25" s="1"/>
  <c r="CNV9" i="25"/>
  <c r="CNU9" i="25"/>
  <c r="CNT9" i="25"/>
  <c r="CNS9" i="25"/>
  <c r="CNR9" i="25"/>
  <c r="CNO9" i="25"/>
  <c r="CNP9" i="25" s="1"/>
  <c r="CNK9" i="25"/>
  <c r="CNJ9" i="25"/>
  <c r="CNI9" i="25"/>
  <c r="CNH9" i="25"/>
  <c r="CNG9" i="25"/>
  <c r="CND9" i="25"/>
  <c r="CNE9" i="25" s="1"/>
  <c r="CMZ9" i="25"/>
  <c r="CMY9" i="25"/>
  <c r="CMX9" i="25"/>
  <c r="CMW9" i="25"/>
  <c r="CMV9" i="25"/>
  <c r="CMS9" i="25"/>
  <c r="CMT9" i="25" s="1"/>
  <c r="CMO9" i="25"/>
  <c r="CMN9" i="25"/>
  <c r="CMM9" i="25"/>
  <c r="CML9" i="25"/>
  <c r="CMK9" i="25"/>
  <c r="CMH9" i="25"/>
  <c r="CMI9" i="25" s="1"/>
  <c r="CMD9" i="25"/>
  <c r="CMC9" i="25"/>
  <c r="CMB9" i="25"/>
  <c r="CMA9" i="25"/>
  <c r="CLZ9" i="25"/>
  <c r="CLW9" i="25"/>
  <c r="CLX9" i="25" s="1"/>
  <c r="CLS9" i="25"/>
  <c r="CLR9" i="25"/>
  <c r="CLQ9" i="25"/>
  <c r="CLP9" i="25"/>
  <c r="CLO9" i="25"/>
  <c r="CLL9" i="25"/>
  <c r="CLM9" i="25" s="1"/>
  <c r="CLH9" i="25"/>
  <c r="CLG9" i="25"/>
  <c r="CLF9" i="25"/>
  <c r="CLE9" i="25"/>
  <c r="CLD9" i="25"/>
  <c r="CLA9" i="25"/>
  <c r="CLB9" i="25" s="1"/>
  <c r="CKW9" i="25"/>
  <c r="CKV9" i="25"/>
  <c r="CKU9" i="25"/>
  <c r="CKT9" i="25"/>
  <c r="CKS9" i="25"/>
  <c r="CKP9" i="25"/>
  <c r="CKQ9" i="25" s="1"/>
  <c r="CKL9" i="25"/>
  <c r="CKK9" i="25"/>
  <c r="CKJ9" i="25"/>
  <c r="CKI9" i="25"/>
  <c r="CKH9" i="25"/>
  <c r="CKF9" i="25"/>
  <c r="CKE9" i="25"/>
  <c r="CKD9" i="25"/>
  <c r="CKA9" i="25"/>
  <c r="CKB9" i="25" s="1"/>
  <c r="CJY9" i="25"/>
  <c r="CJZ9" i="25" s="1"/>
  <c r="CJW9" i="25"/>
  <c r="CJV9" i="25"/>
  <c r="CJU9" i="25"/>
  <c r="CJT9" i="25"/>
  <c r="CJS9" i="25"/>
  <c r="CJP9" i="25"/>
  <c r="CJQ9" i="25" s="1"/>
  <c r="CJL9" i="25"/>
  <c r="CJK9" i="25"/>
  <c r="CJJ9" i="25"/>
  <c r="CJI9" i="25"/>
  <c r="CJH9" i="25"/>
  <c r="CJE9" i="25"/>
  <c r="CJF9" i="25" s="1"/>
  <c r="CJA9" i="25"/>
  <c r="CIZ9" i="25"/>
  <c r="CIY9" i="25"/>
  <c r="CIX9" i="25"/>
  <c r="CIW9" i="25"/>
  <c r="CIT9" i="25"/>
  <c r="CIU9" i="25" s="1"/>
  <c r="CIP9" i="25"/>
  <c r="CIO9" i="25"/>
  <c r="CIN9" i="25"/>
  <c r="CIM9" i="25"/>
  <c r="CIL9" i="25"/>
  <c r="CII9" i="25"/>
  <c r="CIJ9" i="25" s="1"/>
  <c r="CIE9" i="25"/>
  <c r="CID9" i="25"/>
  <c r="CIC9" i="25"/>
  <c r="CIB9" i="25"/>
  <c r="CIA9" i="25"/>
  <c r="CHX9" i="25"/>
  <c r="CHY9" i="25" s="1"/>
  <c r="CHT9" i="25"/>
  <c r="CHS9" i="25"/>
  <c r="CHR9" i="25"/>
  <c r="CHQ9" i="25"/>
  <c r="CHP9" i="25"/>
  <c r="CHM9" i="25"/>
  <c r="CHN9" i="25" s="1"/>
  <c r="CHI9" i="25"/>
  <c r="CHH9" i="25"/>
  <c r="CHG9" i="25"/>
  <c r="CHF9" i="25"/>
  <c r="CHE9" i="25"/>
  <c r="CHB9" i="25"/>
  <c r="CHC9" i="25" s="1"/>
  <c r="CGX9" i="25"/>
  <c r="CGW9" i="25"/>
  <c r="CGV9" i="25"/>
  <c r="CGU9" i="25"/>
  <c r="CGT9" i="25"/>
  <c r="CGQ9" i="25"/>
  <c r="CGR9" i="25" s="1"/>
  <c r="CGM9" i="25"/>
  <c r="CGL9" i="25"/>
  <c r="CGK9" i="25"/>
  <c r="CGJ9" i="25"/>
  <c r="CGI9" i="25"/>
  <c r="CGF9" i="25"/>
  <c r="CGG9" i="25" s="1"/>
  <c r="CGB9" i="25"/>
  <c r="CGA9" i="25"/>
  <c r="CFZ9" i="25"/>
  <c r="CFY9" i="25"/>
  <c r="CFX9" i="25"/>
  <c r="CFU9" i="25"/>
  <c r="CFV9" i="25" s="1"/>
  <c r="CFQ9" i="25"/>
  <c r="CFP9" i="25"/>
  <c r="CFO9" i="25"/>
  <c r="CFN9" i="25"/>
  <c r="CFM9" i="25"/>
  <c r="CFK9" i="25"/>
  <c r="CFJ9" i="25"/>
  <c r="CFI9" i="25"/>
  <c r="CFF9" i="25"/>
  <c r="CFG9" i="25" s="1"/>
  <c r="CFD9" i="25"/>
  <c r="CFE9" i="25" s="1"/>
  <c r="CFB9" i="25"/>
  <c r="CFA9" i="25"/>
  <c r="CEZ9" i="25"/>
  <c r="CEY9" i="25"/>
  <c r="CEX9" i="25"/>
  <c r="CEU9" i="25"/>
  <c r="CEV9" i="25" s="1"/>
  <c r="CEQ9" i="25"/>
  <c r="CEP9" i="25"/>
  <c r="CEO9" i="25"/>
  <c r="CEN9" i="25"/>
  <c r="CEM9" i="25"/>
  <c r="CEJ9" i="25"/>
  <c r="CEK9" i="25" s="1"/>
  <c r="CEF9" i="25"/>
  <c r="CEE9" i="25"/>
  <c r="CED9" i="25"/>
  <c r="CEC9" i="25"/>
  <c r="CEB9" i="25"/>
  <c r="CDY9" i="25"/>
  <c r="CDZ9" i="25" s="1"/>
  <c r="CDU9" i="25"/>
  <c r="CDT9" i="25"/>
  <c r="CDS9" i="25"/>
  <c r="CDR9" i="25"/>
  <c r="CDQ9" i="25"/>
  <c r="CDN9" i="25"/>
  <c r="CDO9" i="25" s="1"/>
  <c r="CDJ9" i="25"/>
  <c r="CDI9" i="25"/>
  <c r="CDH9" i="25"/>
  <c r="CDG9" i="25"/>
  <c r="CDF9" i="25"/>
  <c r="CDC9" i="25"/>
  <c r="CDD9" i="25" s="1"/>
  <c r="CCY9" i="25"/>
  <c r="CCX9" i="25"/>
  <c r="CCW9" i="25"/>
  <c r="CCV9" i="25"/>
  <c r="CCU9" i="25"/>
  <c r="CCR9" i="25"/>
  <c r="CCS9" i="25" s="1"/>
  <c r="CCN9" i="25"/>
  <c r="CCM9" i="25"/>
  <c r="CCL9" i="25"/>
  <c r="CCK9" i="25"/>
  <c r="CCJ9" i="25"/>
  <c r="CCG9" i="25"/>
  <c r="CCH9" i="25" s="1"/>
  <c r="CCC9" i="25"/>
  <c r="CCB9" i="25"/>
  <c r="CCA9" i="25"/>
  <c r="CBZ9" i="25"/>
  <c r="CBY9" i="25"/>
  <c r="CBV9" i="25"/>
  <c r="CBW9" i="25" s="1"/>
  <c r="CBR9" i="25"/>
  <c r="CBQ9" i="25"/>
  <c r="CBP9" i="25"/>
  <c r="CBO9" i="25"/>
  <c r="CBN9" i="25"/>
  <c r="CBK9" i="25"/>
  <c r="CBL9" i="25" s="1"/>
  <c r="CBG9" i="25"/>
  <c r="CBF9" i="25"/>
  <c r="CBE9" i="25"/>
  <c r="CBD9" i="25"/>
  <c r="CBC9" i="25"/>
  <c r="CAZ9" i="25"/>
  <c r="CBA9" i="25" s="1"/>
  <c r="CAV9" i="25"/>
  <c r="CAU9" i="25"/>
  <c r="CAT9" i="25"/>
  <c r="CAS9" i="25"/>
  <c r="CAR9" i="25"/>
  <c r="CAP9" i="25"/>
  <c r="CAO9" i="25"/>
  <c r="CAN9" i="25"/>
  <c r="CAK9" i="25"/>
  <c r="CAL9" i="25" s="1"/>
  <c r="CAI9" i="25"/>
  <c r="CAJ9" i="25" s="1"/>
  <c r="CAG9" i="25"/>
  <c r="CAF9" i="25"/>
  <c r="CAE9" i="25"/>
  <c r="CAD9" i="25"/>
  <c r="CAC9" i="25"/>
  <c r="BZZ9" i="25"/>
  <c r="CAA9" i="25" s="1"/>
  <c r="BZV9" i="25"/>
  <c r="BZU9" i="25"/>
  <c r="BZT9" i="25"/>
  <c r="BZS9" i="25"/>
  <c r="BZR9" i="25"/>
  <c r="BZO9" i="25"/>
  <c r="BZP9" i="25" s="1"/>
  <c r="BZK9" i="25"/>
  <c r="BZJ9" i="25"/>
  <c r="BZI9" i="25"/>
  <c r="BZH9" i="25"/>
  <c r="BZG9" i="25"/>
  <c r="BZD9" i="25"/>
  <c r="BZE9" i="25" s="1"/>
  <c r="BYZ9" i="25"/>
  <c r="BYY9" i="25"/>
  <c r="BYX9" i="25"/>
  <c r="BYW9" i="25"/>
  <c r="BYV9" i="25"/>
  <c r="BYS9" i="25"/>
  <c r="BYT9" i="25" s="1"/>
  <c r="BYO9" i="25"/>
  <c r="BYN9" i="25"/>
  <c r="BYM9" i="25"/>
  <c r="BYL9" i="25"/>
  <c r="BYK9" i="25"/>
  <c r="BYH9" i="25"/>
  <c r="BYI9" i="25" s="1"/>
  <c r="BYD9" i="25"/>
  <c r="BYC9" i="25"/>
  <c r="BYB9" i="25"/>
  <c r="BYA9" i="25"/>
  <c r="BXZ9" i="25"/>
  <c r="BXW9" i="25"/>
  <c r="BXX9" i="25" s="1"/>
  <c r="BXS9" i="25"/>
  <c r="BXR9" i="25"/>
  <c r="BXQ9" i="25"/>
  <c r="BXP9" i="25"/>
  <c r="BXO9" i="25"/>
  <c r="BXL9" i="25"/>
  <c r="BXM9" i="25" s="1"/>
  <c r="BXH9" i="25"/>
  <c r="BXG9" i="25"/>
  <c r="BXF9" i="25"/>
  <c r="BXE9" i="25"/>
  <c r="BXD9" i="25"/>
  <c r="BXA9" i="25"/>
  <c r="BXB9" i="25" s="1"/>
  <c r="BWW9" i="25"/>
  <c r="BWV9" i="25"/>
  <c r="BWU9" i="25"/>
  <c r="BWT9" i="25"/>
  <c r="BWS9" i="25"/>
  <c r="BWP9" i="25"/>
  <c r="BWQ9" i="25" s="1"/>
  <c r="BWL9" i="25"/>
  <c r="BWK9" i="25"/>
  <c r="BWJ9" i="25"/>
  <c r="BWI9" i="25"/>
  <c r="BWH9" i="25"/>
  <c r="BWE9" i="25"/>
  <c r="BWF9" i="25" s="1"/>
  <c r="BWA9" i="25"/>
  <c r="BVZ9" i="25"/>
  <c r="BVY9" i="25"/>
  <c r="BVX9" i="25"/>
  <c r="BVW9" i="25"/>
  <c r="BVU9" i="25"/>
  <c r="BVT9" i="25"/>
  <c r="BVS9" i="25"/>
  <c r="BVP9" i="25"/>
  <c r="BVQ9" i="25" s="1"/>
  <c r="BVN9" i="25"/>
  <c r="BVO9" i="25" s="1"/>
  <c r="BVI9" i="25"/>
  <c r="BVH9" i="25"/>
  <c r="BVG9" i="25"/>
  <c r="BVF9" i="25"/>
  <c r="BVE9" i="25"/>
  <c r="BVD9" i="25"/>
  <c r="BVA9" i="25"/>
  <c r="BVB9" i="25" s="1"/>
  <c r="BUW9" i="25"/>
  <c r="BUV9" i="25"/>
  <c r="BUU9" i="25"/>
  <c r="BUT9" i="25"/>
  <c r="BUS9" i="25"/>
  <c r="BUP9" i="25"/>
  <c r="BUQ9" i="25" s="1"/>
  <c r="BUL9" i="25"/>
  <c r="BUK9" i="25"/>
  <c r="BUJ9" i="25"/>
  <c r="BUI9" i="25"/>
  <c r="BUH9" i="25"/>
  <c r="BUE9" i="25"/>
  <c r="BUF9" i="25" s="1"/>
  <c r="BUA9" i="25"/>
  <c r="BTZ9" i="25"/>
  <c r="BTY9" i="25"/>
  <c r="BTX9" i="25"/>
  <c r="BTW9" i="25"/>
  <c r="BTT9" i="25"/>
  <c r="BTU9" i="25" s="1"/>
  <c r="BTP9" i="25"/>
  <c r="BTO9" i="25"/>
  <c r="BTN9" i="25"/>
  <c r="BTM9" i="25"/>
  <c r="BTL9" i="25"/>
  <c r="BTI9" i="25"/>
  <c r="BTJ9" i="25" s="1"/>
  <c r="BTE9" i="25"/>
  <c r="BTD9" i="25"/>
  <c r="BTC9" i="25"/>
  <c r="BTB9" i="25"/>
  <c r="BTA9" i="25"/>
  <c r="BSX9" i="25"/>
  <c r="BSY9" i="25" s="1"/>
  <c r="BST9" i="25"/>
  <c r="BSS9" i="25"/>
  <c r="BSR9" i="25"/>
  <c r="BSQ9" i="25"/>
  <c r="BSP9" i="25"/>
  <c r="BSM9" i="25"/>
  <c r="BSN9" i="25" s="1"/>
  <c r="BSI9" i="25"/>
  <c r="BSH9" i="25"/>
  <c r="BSG9" i="25"/>
  <c r="BSF9" i="25"/>
  <c r="BSE9" i="25"/>
  <c r="BSB9" i="25"/>
  <c r="BSC9" i="25" s="1"/>
  <c r="BRX9" i="25"/>
  <c r="BRW9" i="25"/>
  <c r="BRV9" i="25"/>
  <c r="BRU9" i="25"/>
  <c r="BRT9" i="25"/>
  <c r="BRQ9" i="25"/>
  <c r="BRR9" i="25" s="1"/>
  <c r="BRM9" i="25"/>
  <c r="BRL9" i="25"/>
  <c r="BRK9" i="25"/>
  <c r="BRJ9" i="25"/>
  <c r="BRI9" i="25"/>
  <c r="BRF9" i="25"/>
  <c r="BRG9" i="25" s="1"/>
  <c r="BRB9" i="25"/>
  <c r="BRA9" i="25"/>
  <c r="BQZ9" i="25"/>
  <c r="BQY9" i="25"/>
  <c r="BQX9" i="25"/>
  <c r="BQU9" i="25"/>
  <c r="BQT9" i="25"/>
  <c r="BQS9" i="25"/>
  <c r="BQP9" i="25"/>
  <c r="BQQ9" i="25" s="1"/>
  <c r="BQN9" i="25"/>
  <c r="BQO9" i="25" s="1"/>
  <c r="BQL9" i="25"/>
  <c r="BQK9" i="25"/>
  <c r="BQJ9" i="25"/>
  <c r="BQI9" i="25"/>
  <c r="BQH9" i="25"/>
  <c r="BQE9" i="25"/>
  <c r="BQF9" i="25" s="1"/>
  <c r="BQA9" i="25"/>
  <c r="BPZ9" i="25"/>
  <c r="BPY9" i="25"/>
  <c r="BPX9" i="25"/>
  <c r="BPW9" i="25"/>
  <c r="BPT9" i="25"/>
  <c r="BPU9" i="25" s="1"/>
  <c r="BPP9" i="25"/>
  <c r="BPO9" i="25"/>
  <c r="BPN9" i="25"/>
  <c r="BPM9" i="25"/>
  <c r="BPL9" i="25"/>
  <c r="BPI9" i="25"/>
  <c r="BPJ9" i="25" s="1"/>
  <c r="BPE9" i="25"/>
  <c r="BPD9" i="25"/>
  <c r="BPC9" i="25"/>
  <c r="BPB9" i="25"/>
  <c r="BPA9" i="25"/>
  <c r="BOX9" i="25"/>
  <c r="BOY9" i="25" s="1"/>
  <c r="BOT9" i="25"/>
  <c r="BOS9" i="25"/>
  <c r="BOR9" i="25"/>
  <c r="BOQ9" i="25"/>
  <c r="BOP9" i="25"/>
  <c r="BOM9" i="25"/>
  <c r="BON9" i="25" s="1"/>
  <c r="BOI9" i="25"/>
  <c r="BOH9" i="25"/>
  <c r="BOG9" i="25"/>
  <c r="BOF9" i="25"/>
  <c r="BOE9" i="25"/>
  <c r="BOB9" i="25"/>
  <c r="BOC9" i="25" s="1"/>
  <c r="BNX9" i="25"/>
  <c r="BNW9" i="25"/>
  <c r="BNV9" i="25"/>
  <c r="BNU9" i="25"/>
  <c r="BNT9" i="25"/>
  <c r="BNQ9" i="25"/>
  <c r="BNR9" i="25" s="1"/>
  <c r="BNM9" i="25"/>
  <c r="BNL9" i="25"/>
  <c r="BNK9" i="25"/>
  <c r="BNJ9" i="25"/>
  <c r="BNI9" i="25"/>
  <c r="BNF9" i="25"/>
  <c r="BNG9" i="25" s="1"/>
  <c r="BNB9" i="25"/>
  <c r="BNA9" i="25"/>
  <c r="BMZ9" i="25"/>
  <c r="BMY9" i="25"/>
  <c r="BMX9" i="25"/>
  <c r="BMU9" i="25"/>
  <c r="BMV9" i="25" s="1"/>
  <c r="BMQ9" i="25"/>
  <c r="BMP9" i="25"/>
  <c r="BMO9" i="25"/>
  <c r="BMN9" i="25"/>
  <c r="BMM9" i="25"/>
  <c r="BMJ9" i="25"/>
  <c r="BMK9" i="25" s="1"/>
  <c r="BMF9" i="25"/>
  <c r="BME9" i="25"/>
  <c r="BMD9" i="25"/>
  <c r="BMC9" i="25"/>
  <c r="BMB9" i="25"/>
  <c r="BLY9" i="25"/>
  <c r="BLX9" i="25"/>
  <c r="BLW9" i="25"/>
  <c r="BLT9" i="25"/>
  <c r="BLU9" i="25" s="1"/>
  <c r="BLR9" i="25"/>
  <c r="BLS9" i="25" s="1"/>
  <c r="BLP9" i="25"/>
  <c r="BLO9" i="25"/>
  <c r="BLN9" i="25"/>
  <c r="BLM9" i="25"/>
  <c r="BLL9" i="25"/>
  <c r="BLI9" i="25"/>
  <c r="BLJ9" i="25" s="1"/>
  <c r="BLE9" i="25"/>
  <c r="BLD9" i="25"/>
  <c r="BLC9" i="25"/>
  <c r="BLB9" i="25"/>
  <c r="BLA9" i="25"/>
  <c r="BKX9" i="25"/>
  <c r="BKY9" i="25" s="1"/>
  <c r="BKT9" i="25"/>
  <c r="BKS9" i="25"/>
  <c r="BKR9" i="25"/>
  <c r="BKQ9" i="25"/>
  <c r="BKP9" i="25"/>
  <c r="BKM9" i="25"/>
  <c r="BKN9" i="25" s="1"/>
  <c r="BKI9" i="25"/>
  <c r="BKH9" i="25"/>
  <c r="BKG9" i="25"/>
  <c r="BKF9" i="25"/>
  <c r="BKE9" i="25"/>
  <c r="BKB9" i="25"/>
  <c r="BKC9" i="25" s="1"/>
  <c r="BJX9" i="25"/>
  <c r="BJW9" i="25"/>
  <c r="BJV9" i="25"/>
  <c r="BJU9" i="25"/>
  <c r="BJT9" i="25"/>
  <c r="BJQ9" i="25"/>
  <c r="BJR9" i="25" s="1"/>
  <c r="BJM9" i="25"/>
  <c r="BJL9" i="25"/>
  <c r="BJK9" i="25"/>
  <c r="BJJ9" i="25"/>
  <c r="BJI9" i="25"/>
  <c r="BJF9" i="25"/>
  <c r="BJG9" i="25" s="1"/>
  <c r="BJB9" i="25"/>
  <c r="BJA9" i="25"/>
  <c r="BIZ9" i="25"/>
  <c r="BIY9" i="25"/>
  <c r="BIX9" i="25"/>
  <c r="BIU9" i="25"/>
  <c r="BIV9" i="25" s="1"/>
  <c r="BIQ9" i="25"/>
  <c r="BIP9" i="25"/>
  <c r="BIO9" i="25"/>
  <c r="BIN9" i="25"/>
  <c r="BIM9" i="25"/>
  <c r="BIJ9" i="25"/>
  <c r="BIK9" i="25" s="1"/>
  <c r="BIF9" i="25"/>
  <c r="BIE9" i="25"/>
  <c r="BID9" i="25"/>
  <c r="BIC9" i="25"/>
  <c r="BIB9" i="25"/>
  <c r="BHY9" i="25"/>
  <c r="BHZ9" i="25" s="1"/>
  <c r="BHU9" i="25"/>
  <c r="BHT9" i="25"/>
  <c r="BHS9" i="25"/>
  <c r="BHR9" i="25"/>
  <c r="BHQ9" i="25"/>
  <c r="BHN9" i="25"/>
  <c r="BHO9" i="25" s="1"/>
  <c r="BHJ9" i="25"/>
  <c r="BHI9" i="25"/>
  <c r="BHH9" i="25"/>
  <c r="BHG9" i="25"/>
  <c r="BHF9" i="25"/>
  <c r="BHC9" i="25"/>
  <c r="BHB9" i="25"/>
  <c r="BHA9" i="25"/>
  <c r="BGX9" i="25"/>
  <c r="BGY9" i="25" s="1"/>
  <c r="BGV9" i="25"/>
  <c r="BGW9" i="25" s="1"/>
  <c r="BGT9" i="25"/>
  <c r="BGS9" i="25"/>
  <c r="BGR9" i="25"/>
  <c r="BGQ9" i="25"/>
  <c r="BGP9" i="25"/>
  <c r="BGM9" i="25"/>
  <c r="BGN9" i="25" s="1"/>
  <c r="BGI9" i="25"/>
  <c r="BGH9" i="25"/>
  <c r="BGG9" i="25"/>
  <c r="BGF9" i="25"/>
  <c r="BGE9" i="25"/>
  <c r="BGB9" i="25"/>
  <c r="BGC9" i="25" s="1"/>
  <c r="BFX9" i="25"/>
  <c r="BFW9" i="25"/>
  <c r="BFV9" i="25"/>
  <c r="BFU9" i="25"/>
  <c r="BFT9" i="25"/>
  <c r="BFQ9" i="25"/>
  <c r="BFR9" i="25" s="1"/>
  <c r="BFM9" i="25"/>
  <c r="BFL9" i="25"/>
  <c r="BFK9" i="25"/>
  <c r="BFJ9" i="25"/>
  <c r="BFI9" i="25"/>
  <c r="BFF9" i="25"/>
  <c r="BFG9" i="25" s="1"/>
  <c r="BFB9" i="25"/>
  <c r="BFA9" i="25"/>
  <c r="BEZ9" i="25"/>
  <c r="BEY9" i="25"/>
  <c r="BEX9" i="25"/>
  <c r="BEU9" i="25"/>
  <c r="BEV9" i="25" s="1"/>
  <c r="BEQ9" i="25"/>
  <c r="BEP9" i="25"/>
  <c r="BEO9" i="25"/>
  <c r="BEN9" i="25"/>
  <c r="BEM9" i="25"/>
  <c r="BEJ9" i="25"/>
  <c r="BEK9" i="25" s="1"/>
  <c r="BEF9" i="25"/>
  <c r="BEE9" i="25"/>
  <c r="BED9" i="25"/>
  <c r="BEC9" i="25"/>
  <c r="BEB9" i="25"/>
  <c r="BDY9" i="25"/>
  <c r="BDZ9" i="25" s="1"/>
  <c r="BDU9" i="25"/>
  <c r="BDT9" i="25"/>
  <c r="BDS9" i="25"/>
  <c r="BDR9" i="25"/>
  <c r="BDQ9" i="25"/>
  <c r="BDN9" i="25"/>
  <c r="BDO9" i="25" s="1"/>
  <c r="BDJ9" i="25"/>
  <c r="BDI9" i="25"/>
  <c r="BDH9" i="25"/>
  <c r="BDG9" i="25"/>
  <c r="BDF9" i="25"/>
  <c r="BDC9" i="25"/>
  <c r="BDD9" i="25" s="1"/>
  <c r="BCY9" i="25"/>
  <c r="BCX9" i="25"/>
  <c r="BCW9" i="25"/>
  <c r="BCV9" i="25"/>
  <c r="BCU9" i="25"/>
  <c r="BCR9" i="25"/>
  <c r="BCS9" i="25" s="1"/>
  <c r="BCN9" i="25"/>
  <c r="BCM9" i="25"/>
  <c r="BCL9" i="25"/>
  <c r="BCK9" i="25"/>
  <c r="BCJ9" i="25"/>
  <c r="BCG9" i="25"/>
  <c r="BCF9" i="25"/>
  <c r="BCE9" i="25"/>
  <c r="BCB9" i="25"/>
  <c r="BCC9" i="25" s="1"/>
  <c r="BBZ9" i="25"/>
  <c r="BCA9" i="25" s="1"/>
  <c r="BBX9" i="25"/>
  <c r="BBW9" i="25"/>
  <c r="BBV9" i="25"/>
  <c r="BBU9" i="25"/>
  <c r="BBT9" i="25"/>
  <c r="BBQ9" i="25"/>
  <c r="BBR9" i="25" s="1"/>
  <c r="BBM9" i="25"/>
  <c r="BBL9" i="25"/>
  <c r="BBK9" i="25"/>
  <c r="BBJ9" i="25"/>
  <c r="BBI9" i="25"/>
  <c r="BBF9" i="25"/>
  <c r="BBG9" i="25" s="1"/>
  <c r="BBB9" i="25"/>
  <c r="BBA9" i="25"/>
  <c r="BAZ9" i="25"/>
  <c r="BAY9" i="25"/>
  <c r="BAX9" i="25"/>
  <c r="BAU9" i="25"/>
  <c r="BAV9" i="25" s="1"/>
  <c r="BAQ9" i="25"/>
  <c r="BAP9" i="25"/>
  <c r="BAO9" i="25"/>
  <c r="BAN9" i="25"/>
  <c r="BAM9" i="25"/>
  <c r="BAJ9" i="25"/>
  <c r="BAK9" i="25" s="1"/>
  <c r="BAF9" i="25"/>
  <c r="BAE9" i="25"/>
  <c r="BAD9" i="25"/>
  <c r="BAC9" i="25"/>
  <c r="BAB9" i="25"/>
  <c r="AZY9" i="25"/>
  <c r="AZZ9" i="25" s="1"/>
  <c r="AZU9" i="25"/>
  <c r="AZT9" i="25"/>
  <c r="AZS9" i="25"/>
  <c r="AZR9" i="25"/>
  <c r="AZQ9" i="25"/>
  <c r="AZN9" i="25"/>
  <c r="AZO9" i="25" s="1"/>
  <c r="AZJ9" i="25"/>
  <c r="AZI9" i="25"/>
  <c r="AZH9" i="25"/>
  <c r="AZG9" i="25"/>
  <c r="AZF9" i="25"/>
  <c r="AZC9" i="25"/>
  <c r="AZD9" i="25" s="1"/>
  <c r="AYY9" i="25"/>
  <c r="AYX9" i="25"/>
  <c r="AYW9" i="25"/>
  <c r="AYV9" i="25"/>
  <c r="AYU9" i="25"/>
  <c r="AYR9" i="25"/>
  <c r="AYS9" i="25" s="1"/>
  <c r="AYN9" i="25"/>
  <c r="AYM9" i="25"/>
  <c r="AYL9" i="25"/>
  <c r="AYK9" i="25"/>
  <c r="AYJ9" i="25"/>
  <c r="AYG9" i="25"/>
  <c r="AYH9" i="25" s="1"/>
  <c r="AYC9" i="25"/>
  <c r="AYB9" i="25"/>
  <c r="AYA9" i="25"/>
  <c r="AXZ9" i="25"/>
  <c r="AXY9" i="25"/>
  <c r="AXV9" i="25"/>
  <c r="AXW9" i="25" s="1"/>
  <c r="AXR9" i="25"/>
  <c r="AXQ9" i="25"/>
  <c r="AXP9" i="25"/>
  <c r="AXO9" i="25"/>
  <c r="AXN9" i="25"/>
  <c r="AXK9" i="25"/>
  <c r="AXJ9" i="25"/>
  <c r="AXI9" i="25"/>
  <c r="AXF9" i="25"/>
  <c r="AXG9" i="25" s="1"/>
  <c r="AXD9" i="25"/>
  <c r="AXE9" i="25" s="1"/>
  <c r="AXB9" i="25"/>
  <c r="AXA9" i="25"/>
  <c r="AWZ9" i="25"/>
  <c r="AWY9" i="25"/>
  <c r="AWX9" i="25"/>
  <c r="AWU9" i="25"/>
  <c r="AWV9" i="25" s="1"/>
  <c r="AWQ9" i="25"/>
  <c r="AWP9" i="25"/>
  <c r="AWO9" i="25"/>
  <c r="AWN9" i="25"/>
  <c r="AWM9" i="25"/>
  <c r="AWJ9" i="25"/>
  <c r="AWK9" i="25" s="1"/>
  <c r="AWF9" i="25"/>
  <c r="AWE9" i="25"/>
  <c r="AWD9" i="25"/>
  <c r="AWC9" i="25"/>
  <c r="AWB9" i="25"/>
  <c r="AVY9" i="25"/>
  <c r="AVZ9" i="25" s="1"/>
  <c r="AVU9" i="25"/>
  <c r="AVT9" i="25"/>
  <c r="AVS9" i="25"/>
  <c r="AVR9" i="25"/>
  <c r="AVQ9" i="25"/>
  <c r="AVN9" i="25"/>
  <c r="AVO9" i="25" s="1"/>
  <c r="AVJ9" i="25"/>
  <c r="AVI9" i="25"/>
  <c r="AVH9" i="25"/>
  <c r="AVG9" i="25"/>
  <c r="AVF9" i="25"/>
  <c r="AVC9" i="25"/>
  <c r="AVD9" i="25" s="1"/>
  <c r="AUY9" i="25"/>
  <c r="AUX9" i="25"/>
  <c r="AUW9" i="25"/>
  <c r="AUV9" i="25"/>
  <c r="AUU9" i="25"/>
  <c r="AUR9" i="25"/>
  <c r="AUS9" i="25" s="1"/>
  <c r="AUN9" i="25"/>
  <c r="AUM9" i="25"/>
  <c r="AUL9" i="25"/>
  <c r="AUK9" i="25"/>
  <c r="AUJ9" i="25"/>
  <c r="AUG9" i="25"/>
  <c r="AUH9" i="25" s="1"/>
  <c r="AUC9" i="25"/>
  <c r="AUB9" i="25"/>
  <c r="AUA9" i="25"/>
  <c r="ATZ9" i="25"/>
  <c r="ATY9" i="25"/>
  <c r="ATV9" i="25"/>
  <c r="ATW9" i="25" s="1"/>
  <c r="ATR9" i="25"/>
  <c r="ATQ9" i="25"/>
  <c r="ATP9" i="25"/>
  <c r="ATO9" i="25"/>
  <c r="ATN9" i="25"/>
  <c r="ATK9" i="25"/>
  <c r="ATL9" i="25" s="1"/>
  <c r="ATG9" i="25"/>
  <c r="ATF9" i="25"/>
  <c r="ATE9" i="25"/>
  <c r="ATD9" i="25"/>
  <c r="ATC9" i="25"/>
  <c r="ASZ9" i="25"/>
  <c r="ATA9" i="25" s="1"/>
  <c r="ASV9" i="25"/>
  <c r="ASU9" i="25"/>
  <c r="AST9" i="25"/>
  <c r="ASS9" i="25"/>
  <c r="ASR9" i="25"/>
  <c r="ASO9" i="25"/>
  <c r="ASN9" i="25"/>
  <c r="ASM9" i="25"/>
  <c r="ASJ9" i="25"/>
  <c r="ASK9" i="25" s="1"/>
  <c r="ASH9" i="25"/>
  <c r="ASI9" i="25" s="1"/>
  <c r="ASF9" i="25"/>
  <c r="ASE9" i="25"/>
  <c r="ASD9" i="25"/>
  <c r="ASC9" i="25"/>
  <c r="ASB9" i="25"/>
  <c r="ARY9" i="25"/>
  <c r="ARZ9" i="25" s="1"/>
  <c r="ARU9" i="25"/>
  <c r="ART9" i="25"/>
  <c r="ARS9" i="25"/>
  <c r="ARR9" i="25"/>
  <c r="ARQ9" i="25"/>
  <c r="ARN9" i="25"/>
  <c r="ARO9" i="25" s="1"/>
  <c r="ARJ9" i="25"/>
  <c r="ARI9" i="25"/>
  <c r="ARH9" i="25"/>
  <c r="ARG9" i="25"/>
  <c r="ARF9" i="25"/>
  <c r="ARC9" i="25"/>
  <c r="ARD9" i="25" s="1"/>
  <c r="AQY9" i="25"/>
  <c r="AQX9" i="25"/>
  <c r="AQW9" i="25"/>
  <c r="AQV9" i="25"/>
  <c r="AQU9" i="25"/>
  <c r="AQR9" i="25"/>
  <c r="AQS9" i="25" s="1"/>
  <c r="AQN9" i="25"/>
  <c r="AQM9" i="25"/>
  <c r="AQL9" i="25"/>
  <c r="AQK9" i="25"/>
  <c r="AQJ9" i="25"/>
  <c r="AQG9" i="25"/>
  <c r="AQH9" i="25" s="1"/>
  <c r="AQC9" i="25"/>
  <c r="AQB9" i="25"/>
  <c r="AQA9" i="25"/>
  <c r="APZ9" i="25"/>
  <c r="APY9" i="25"/>
  <c r="APV9" i="25"/>
  <c r="APW9" i="25" s="1"/>
  <c r="APR9" i="25"/>
  <c r="APQ9" i="25"/>
  <c r="APP9" i="25"/>
  <c r="APO9" i="25"/>
  <c r="APN9" i="25"/>
  <c r="APK9" i="25"/>
  <c r="APL9" i="25" s="1"/>
  <c r="APG9" i="25"/>
  <c r="APF9" i="25"/>
  <c r="APE9" i="25"/>
  <c r="APD9" i="25"/>
  <c r="APC9" i="25"/>
  <c r="AOZ9" i="25"/>
  <c r="APA9" i="25" s="1"/>
  <c r="AOV9" i="25"/>
  <c r="AOU9" i="25"/>
  <c r="AOT9" i="25"/>
  <c r="AOS9" i="25"/>
  <c r="AOR9" i="25"/>
  <c r="AOO9" i="25"/>
  <c r="AOP9" i="25" s="1"/>
  <c r="AOK9" i="25"/>
  <c r="AOJ9" i="25"/>
  <c r="AOI9" i="25"/>
  <c r="AOH9" i="25"/>
  <c r="AOG9" i="25"/>
  <c r="AOD9" i="25"/>
  <c r="AOE9" i="25" s="1"/>
  <c r="ANZ9" i="25"/>
  <c r="ANY9" i="25"/>
  <c r="ANX9" i="25"/>
  <c r="ANW9" i="25"/>
  <c r="ANV9" i="25"/>
  <c r="ANS9" i="25"/>
  <c r="ANR9" i="25"/>
  <c r="ANQ9" i="25"/>
  <c r="ANN9" i="25"/>
  <c r="ANO9" i="25" s="1"/>
  <c r="ANL9" i="25"/>
  <c r="ANM9" i="25" s="1"/>
  <c r="ANJ9" i="25"/>
  <c r="ANI9" i="25"/>
  <c r="ANH9" i="25"/>
  <c r="ANG9" i="25"/>
  <c r="ANF9" i="25"/>
  <c r="ANC9" i="25"/>
  <c r="AND9" i="25" s="1"/>
  <c r="AMY9" i="25"/>
  <c r="AMX9" i="25"/>
  <c r="AMW9" i="25"/>
  <c r="AMV9" i="25"/>
  <c r="AMU9" i="25"/>
  <c r="AMR9" i="25"/>
  <c r="AMS9" i="25" s="1"/>
  <c r="AMN9" i="25"/>
  <c r="AMM9" i="25"/>
  <c r="AML9" i="25"/>
  <c r="AMK9" i="25"/>
  <c r="AMJ9" i="25"/>
  <c r="AMG9" i="25"/>
  <c r="AMH9" i="25" s="1"/>
  <c r="AMC9" i="25"/>
  <c r="AMB9" i="25"/>
  <c r="AMA9" i="25"/>
  <c r="ALZ9" i="25"/>
  <c r="ALY9" i="25"/>
  <c r="ALV9" i="25"/>
  <c r="ALW9" i="25" s="1"/>
  <c r="ALR9" i="25"/>
  <c r="ALQ9" i="25"/>
  <c r="ALP9" i="25"/>
  <c r="ALO9" i="25"/>
  <c r="ALN9" i="25"/>
  <c r="ALK9" i="25"/>
  <c r="ALL9" i="25" s="1"/>
  <c r="ALG9" i="25"/>
  <c r="ALF9" i="25"/>
  <c r="ALE9" i="25"/>
  <c r="ALD9" i="25"/>
  <c r="ALC9" i="25"/>
  <c r="AKZ9" i="25"/>
  <c r="ALA9" i="25" s="1"/>
  <c r="AKV9" i="25"/>
  <c r="AKU9" i="25"/>
  <c r="AKT9" i="25"/>
  <c r="AKS9" i="25"/>
  <c r="AKR9" i="25"/>
  <c r="AKO9" i="25"/>
  <c r="AKP9" i="25" s="1"/>
  <c r="AKK9" i="25"/>
  <c r="AKJ9" i="25"/>
  <c r="AKI9" i="25"/>
  <c r="AKH9" i="25"/>
  <c r="AKG9" i="25"/>
  <c r="AKD9" i="25"/>
  <c r="AKE9" i="25" s="1"/>
  <c r="AJZ9" i="25"/>
  <c r="AJY9" i="25"/>
  <c r="AJX9" i="25"/>
  <c r="AJW9" i="25"/>
  <c r="AJV9" i="25"/>
  <c r="AJS9" i="25"/>
  <c r="AJT9" i="25" s="1"/>
  <c r="AJO9" i="25"/>
  <c r="AJN9" i="25"/>
  <c r="AJM9" i="25"/>
  <c r="AJL9" i="25"/>
  <c r="AJK9" i="25"/>
  <c r="AJH9" i="25"/>
  <c r="AJI9" i="25" s="1"/>
  <c r="AJD9" i="25"/>
  <c r="AJC9" i="25"/>
  <c r="AJB9" i="25"/>
  <c r="AJA9" i="25"/>
  <c r="AIZ9" i="25"/>
  <c r="AIW9" i="25"/>
  <c r="AIV9" i="25"/>
  <c r="AIU9" i="25"/>
  <c r="AIR9" i="25"/>
  <c r="AIS9" i="25" s="1"/>
  <c r="AIP9" i="25"/>
  <c r="AIQ9" i="25" s="1"/>
  <c r="AIN9" i="25"/>
  <c r="AIM9" i="25"/>
  <c r="AIL9" i="25"/>
  <c r="AIK9" i="25"/>
  <c r="AIJ9" i="25"/>
  <c r="AIG9" i="25"/>
  <c r="AIH9" i="25" s="1"/>
  <c r="AIC9" i="25"/>
  <c r="AIB9" i="25"/>
  <c r="AIA9" i="25"/>
  <c r="AHZ9" i="25"/>
  <c r="AHY9" i="25"/>
  <c r="AHV9" i="25"/>
  <c r="AHW9" i="25" s="1"/>
  <c r="AHR9" i="25"/>
  <c r="AHQ9" i="25"/>
  <c r="AHP9" i="25"/>
  <c r="AHO9" i="25"/>
  <c r="AHN9" i="25"/>
  <c r="AHK9" i="25"/>
  <c r="AHL9" i="25" s="1"/>
  <c r="AHG9" i="25"/>
  <c r="AHF9" i="25"/>
  <c r="AHE9" i="25"/>
  <c r="AHD9" i="25"/>
  <c r="AHC9" i="25"/>
  <c r="AGZ9" i="25"/>
  <c r="AHA9" i="25" s="1"/>
  <c r="AGV9" i="25"/>
  <c r="AGU9" i="25"/>
  <c r="AGT9" i="25"/>
  <c r="AGS9" i="25"/>
  <c r="AGR9" i="25"/>
  <c r="AGO9" i="25"/>
  <c r="AGP9" i="25" s="1"/>
  <c r="AGK9" i="25"/>
  <c r="AGJ9" i="25"/>
  <c r="AGI9" i="25"/>
  <c r="AGH9" i="25"/>
  <c r="AGG9" i="25"/>
  <c r="AGD9" i="25"/>
  <c r="AGE9" i="25" s="1"/>
  <c r="AFZ9" i="25"/>
  <c r="AFY9" i="25"/>
  <c r="AFX9" i="25"/>
  <c r="AFW9" i="25"/>
  <c r="AFV9" i="25"/>
  <c r="AFS9" i="25"/>
  <c r="AFT9" i="25" s="1"/>
  <c r="AFO9" i="25"/>
  <c r="AFN9" i="25"/>
  <c r="AFM9" i="25"/>
  <c r="AFL9" i="25"/>
  <c r="AFK9" i="25"/>
  <c r="AFH9" i="25"/>
  <c r="AFI9" i="25" s="1"/>
  <c r="AFD9" i="25"/>
  <c r="AFC9" i="25"/>
  <c r="AFB9" i="25"/>
  <c r="AFA9" i="25"/>
  <c r="AEZ9" i="25"/>
  <c r="AEW9" i="25"/>
  <c r="AEX9" i="25" s="1"/>
  <c r="AES9" i="25"/>
  <c r="AER9" i="25"/>
  <c r="AEQ9" i="25"/>
  <c r="AEP9" i="25"/>
  <c r="AEO9" i="25"/>
  <c r="AEL9" i="25"/>
  <c r="AEM9" i="25" s="1"/>
  <c r="AEH9" i="25"/>
  <c r="AEG9" i="25"/>
  <c r="AEF9" i="25"/>
  <c r="AEE9" i="25"/>
  <c r="AED9" i="25"/>
  <c r="AEA9" i="25"/>
  <c r="ADZ9" i="25"/>
  <c r="ADY9" i="25"/>
  <c r="ADV9" i="25"/>
  <c r="ADW9" i="25" s="1"/>
  <c r="ADT9" i="25"/>
  <c r="ADU9" i="25" s="1"/>
  <c r="ADR9" i="25"/>
  <c r="ADQ9" i="25"/>
  <c r="ADP9" i="25"/>
  <c r="ADO9" i="25"/>
  <c r="ADN9" i="25"/>
  <c r="ADK9" i="25"/>
  <c r="ADL9" i="25" s="1"/>
  <c r="ADG9" i="25"/>
  <c r="ADF9" i="25"/>
  <c r="ADE9" i="25"/>
  <c r="ADD9" i="25"/>
  <c r="ADC9" i="25"/>
  <c r="ACZ9" i="25"/>
  <c r="ADA9" i="25" s="1"/>
  <c r="ACV9" i="25"/>
  <c r="ACU9" i="25"/>
  <c r="ACT9" i="25"/>
  <c r="ACS9" i="25"/>
  <c r="ACR9" i="25"/>
  <c r="ACO9" i="25"/>
  <c r="ACP9" i="25" s="1"/>
  <c r="ACK9" i="25"/>
  <c r="ACJ9" i="25"/>
  <c r="ACI9" i="25"/>
  <c r="ACH9" i="25"/>
  <c r="ACG9" i="25"/>
  <c r="ACD9" i="25"/>
  <c r="ACE9" i="25" s="1"/>
  <c r="ABZ9" i="25"/>
  <c r="ABY9" i="25"/>
  <c r="ABX9" i="25"/>
  <c r="ABW9" i="25"/>
  <c r="ABV9" i="25"/>
  <c r="ABS9" i="25"/>
  <c r="ABT9" i="25" s="1"/>
  <c r="ABO9" i="25"/>
  <c r="ABN9" i="25"/>
  <c r="ABM9" i="25"/>
  <c r="ABL9" i="25"/>
  <c r="ABK9" i="25"/>
  <c r="ABH9" i="25"/>
  <c r="ABI9" i="25" s="1"/>
  <c r="ABD9" i="25"/>
  <c r="ABC9" i="25"/>
  <c r="ABB9" i="25"/>
  <c r="ABA9" i="25"/>
  <c r="AAZ9" i="25"/>
  <c r="AAW9" i="25"/>
  <c r="AAX9" i="25" s="1"/>
  <c r="AAS9" i="25"/>
  <c r="AAR9" i="25"/>
  <c r="AAQ9" i="25"/>
  <c r="AAP9" i="25"/>
  <c r="AAO9" i="25"/>
  <c r="AAL9" i="25"/>
  <c r="AAM9" i="25" s="1"/>
  <c r="AAH9" i="25"/>
  <c r="AAG9" i="25"/>
  <c r="AAF9" i="25"/>
  <c r="AAE9" i="25"/>
  <c r="AAD9" i="25"/>
  <c r="AAA9" i="25"/>
  <c r="AAB9" i="25" s="1"/>
  <c r="ZW9" i="25"/>
  <c r="ZV9" i="25"/>
  <c r="ZU9" i="25"/>
  <c r="ZT9" i="25"/>
  <c r="ZS9" i="25"/>
  <c r="ZP9" i="25"/>
  <c r="ZQ9" i="25" s="1"/>
  <c r="ZL9" i="25"/>
  <c r="ZK9" i="25"/>
  <c r="ZJ9" i="25"/>
  <c r="ZI9" i="25"/>
  <c r="ZH9" i="25"/>
  <c r="ZE9" i="25"/>
  <c r="ZD9" i="25"/>
  <c r="ZC9" i="25"/>
  <c r="YZ9" i="25"/>
  <c r="ZA9" i="25" s="1"/>
  <c r="YY9" i="25"/>
  <c r="BF9" i="25" l="1"/>
  <c r="BG9" i="25"/>
  <c r="BH9" i="25"/>
  <c r="BI9" i="25"/>
  <c r="BJ9" i="25"/>
  <c r="BK9" i="25"/>
  <c r="BL9" i="25"/>
  <c r="BM9" i="25"/>
  <c r="BN9" i="25"/>
  <c r="BO9" i="25"/>
  <c r="BP9" i="25"/>
  <c r="BQ9" i="25"/>
  <c r="BR9" i="25"/>
  <c r="BS9" i="25"/>
  <c r="BT9" i="25"/>
  <c r="BU9" i="25"/>
  <c r="BV9" i="25"/>
  <c r="BW9" i="25"/>
  <c r="BX9" i="25"/>
  <c r="BY9" i="25"/>
  <c r="BZ9" i="25"/>
  <c r="CA9" i="25"/>
  <c r="CB9" i="25"/>
  <c r="CC9" i="25"/>
  <c r="CD9" i="25"/>
  <c r="CE9" i="25"/>
  <c r="CF9" i="25"/>
  <c r="CG9" i="25"/>
  <c r="CH9" i="25"/>
  <c r="CI9" i="25"/>
  <c r="CJ9" i="25"/>
  <c r="CK9" i="25"/>
  <c r="CL9" i="25"/>
  <c r="CM9" i="25"/>
  <c r="CN9" i="25"/>
  <c r="CO9" i="25"/>
  <c r="CP9" i="25"/>
  <c r="CQ9" i="25"/>
  <c r="CR9" i="25"/>
  <c r="CS9" i="25"/>
  <c r="CT9" i="25"/>
  <c r="CU9" i="25"/>
  <c r="CV9" i="25"/>
  <c r="CW9" i="25"/>
  <c r="CX9" i="25"/>
  <c r="CY9" i="25"/>
  <c r="CZ9" i="25"/>
  <c r="DA9" i="25"/>
  <c r="DB9" i="25"/>
  <c r="DC9" i="25"/>
  <c r="DD9" i="25"/>
  <c r="DE9" i="25"/>
  <c r="DF9" i="25"/>
  <c r="DG9" i="25"/>
  <c r="DH9" i="25"/>
  <c r="DI9" i="25"/>
  <c r="DJ9" i="25"/>
  <c r="DK9" i="25"/>
  <c r="DL9" i="25"/>
  <c r="DM9" i="25"/>
  <c r="DN9" i="25"/>
  <c r="DO9" i="25"/>
  <c r="DP9" i="25"/>
  <c r="DQ9" i="25"/>
  <c r="DR9" i="25"/>
  <c r="DS9" i="25"/>
  <c r="DT9" i="25"/>
  <c r="DU9" i="25"/>
  <c r="DV9" i="25"/>
  <c r="DW9" i="25"/>
  <c r="DX9" i="25"/>
  <c r="DY9" i="25"/>
  <c r="DZ9" i="25"/>
  <c r="EA9" i="25"/>
  <c r="EB9" i="25"/>
  <c r="EC9" i="25"/>
  <c r="ED9" i="25"/>
  <c r="EE9" i="25"/>
  <c r="EF9" i="25"/>
  <c r="EG9" i="25"/>
  <c r="EH9" i="25"/>
  <c r="EI9" i="25"/>
  <c r="EJ9" i="25"/>
  <c r="EK9" i="25"/>
  <c r="EL9" i="25"/>
  <c r="EM9" i="25"/>
  <c r="EN9" i="25"/>
  <c r="EO9" i="25"/>
  <c r="EP9" i="25"/>
  <c r="EQ9" i="25"/>
  <c r="ER9" i="25"/>
  <c r="ES9" i="25"/>
  <c r="ET9" i="25"/>
  <c r="EU9" i="25"/>
  <c r="EV9" i="25"/>
  <c r="EW9" i="25"/>
  <c r="EX9" i="25"/>
  <c r="EY9" i="25"/>
  <c r="EZ9" i="25"/>
  <c r="FA9" i="25"/>
  <c r="FB9" i="25"/>
  <c r="FC9" i="25"/>
  <c r="FD9" i="25"/>
  <c r="FE9" i="25"/>
  <c r="FF9" i="25"/>
  <c r="FG9" i="25"/>
  <c r="FH9" i="25"/>
  <c r="FI9" i="25"/>
  <c r="FJ9" i="25"/>
  <c r="FK9" i="25"/>
  <c r="FL9" i="25"/>
  <c r="FM9" i="25"/>
  <c r="FN9" i="25"/>
  <c r="FO9" i="25"/>
  <c r="FP9" i="25"/>
  <c r="FQ9" i="25"/>
  <c r="FR9" i="25"/>
  <c r="FS9" i="25"/>
  <c r="FT9" i="25"/>
  <c r="FU9" i="25"/>
  <c r="FV9" i="25"/>
  <c r="FW9" i="25"/>
  <c r="FX9" i="25"/>
  <c r="FY9" i="25"/>
  <c r="FZ9" i="25"/>
  <c r="GA9" i="25"/>
  <c r="GB9" i="25"/>
  <c r="GC9" i="25"/>
  <c r="GD9" i="25"/>
  <c r="GE9" i="25"/>
  <c r="GF9" i="25"/>
  <c r="GG9" i="25"/>
  <c r="GH9" i="25"/>
  <c r="GI9" i="25"/>
  <c r="GJ9" i="25"/>
  <c r="GK9" i="25"/>
  <c r="GL9" i="25"/>
  <c r="GM9" i="25"/>
  <c r="GN9" i="25"/>
  <c r="GO9" i="25"/>
  <c r="GP9" i="25"/>
  <c r="GQ9" i="25"/>
  <c r="GR9" i="25"/>
  <c r="GS9" i="25"/>
  <c r="GT9" i="25"/>
  <c r="GU9" i="25"/>
  <c r="GV9" i="25"/>
  <c r="GW9" i="25"/>
  <c r="GX9" i="25"/>
  <c r="GY9" i="25"/>
  <c r="GZ9" i="25"/>
  <c r="HA9" i="25"/>
  <c r="HB9" i="25"/>
  <c r="HC9" i="25"/>
  <c r="HD9" i="25"/>
  <c r="HE9" i="25"/>
  <c r="HF9" i="25"/>
  <c r="HG9" i="25"/>
  <c r="HH9" i="25"/>
  <c r="HI9" i="25"/>
  <c r="HJ9" i="25"/>
  <c r="HK9" i="25"/>
  <c r="HL9" i="25"/>
  <c r="HM9" i="25"/>
  <c r="HN9" i="25"/>
  <c r="HO9" i="25"/>
  <c r="HP9" i="25"/>
  <c r="HQ9" i="25"/>
  <c r="HR9" i="25"/>
  <c r="HS9" i="25"/>
  <c r="HT9" i="25"/>
  <c r="HU9" i="25"/>
  <c r="HV9" i="25"/>
  <c r="HW9" i="25"/>
  <c r="HX9" i="25"/>
  <c r="HY9" i="25"/>
  <c r="HZ9" i="25"/>
  <c r="IA9" i="25"/>
  <c r="IB9" i="25"/>
  <c r="IC9" i="25"/>
  <c r="ID9" i="25"/>
  <c r="IE9" i="25"/>
  <c r="IF9" i="25"/>
  <c r="IG9" i="25"/>
  <c r="IH9" i="25"/>
  <c r="II9" i="25"/>
  <c r="IJ9" i="25"/>
  <c r="IK9" i="25"/>
  <c r="IL9" i="25"/>
  <c r="IM9" i="25"/>
  <c r="IN9" i="25"/>
  <c r="IO9" i="25"/>
  <c r="IP9" i="25"/>
  <c r="IQ9" i="25"/>
  <c r="IR9" i="25"/>
  <c r="IS9" i="25"/>
  <c r="IT9" i="25"/>
  <c r="IU9" i="25"/>
  <c r="IV9" i="25"/>
  <c r="BE9" i="25"/>
  <c r="WX9" i="25" l="1"/>
  <c r="XB9" i="25" l="1"/>
  <c r="D68" i="13" l="1"/>
  <c r="D27" i="29" l="1"/>
  <c r="BVL9" i="25" s="1"/>
  <c r="B1" i="19"/>
  <c r="B1" i="21" l="1"/>
  <c r="B1" i="11"/>
  <c r="B1" i="12"/>
  <c r="B1" i="20"/>
  <c r="B1" i="10"/>
  <c r="B1" i="29"/>
  <c r="B1" i="3"/>
  <c r="B1" i="13"/>
  <c r="B1" i="4"/>
  <c r="B1" i="14"/>
  <c r="B1" i="5"/>
  <c r="B1" i="15"/>
  <c r="B1" i="26"/>
  <c r="B1" i="6"/>
  <c r="B1" i="7"/>
  <c r="B1" i="17"/>
  <c r="B1" i="16"/>
  <c r="B1" i="8"/>
  <c r="B1" i="18"/>
  <c r="B1" i="9"/>
  <c r="P12" i="22"/>
  <c r="P13" i="22"/>
  <c r="QS9" i="25" l="1"/>
  <c r="TA9" i="25"/>
  <c r="SZ9" i="25"/>
  <c r="SY9" i="25"/>
  <c r="SX9" i="25"/>
  <c r="SW9" i="25"/>
  <c r="SV9" i="25"/>
  <c r="SU9" i="25"/>
  <c r="ST9" i="25"/>
  <c r="SS9" i="25"/>
  <c r="SR9" i="25"/>
  <c r="SQ9" i="25"/>
  <c r="SP9" i="25"/>
  <c r="SO9" i="25"/>
  <c r="SN9" i="25"/>
  <c r="SM9" i="25"/>
  <c r="SL9" i="25"/>
  <c r="SK9" i="25"/>
  <c r="SJ9" i="25"/>
  <c r="SI9" i="25"/>
  <c r="SH9" i="25"/>
  <c r="SG9" i="25"/>
  <c r="SF9" i="25"/>
  <c r="SE9" i="25"/>
  <c r="SD9" i="25"/>
  <c r="SC9" i="25"/>
  <c r="SB9" i="25"/>
  <c r="SA9" i="25"/>
  <c r="RZ9" i="25"/>
  <c r="RY9" i="25"/>
  <c r="RX9" i="25"/>
  <c r="RW9" i="25"/>
  <c r="RV9" i="25"/>
  <c r="RU9" i="25"/>
  <c r="RT9" i="25"/>
  <c r="RS9" i="25"/>
  <c r="RR9" i="25"/>
  <c r="RQ9" i="25"/>
  <c r="RP9" i="25"/>
  <c r="RO9" i="25"/>
  <c r="RN9" i="25"/>
  <c r="RM9" i="25"/>
  <c r="RL9" i="25"/>
  <c r="RK9" i="25"/>
  <c r="RJ9" i="25"/>
  <c r="RI9" i="25"/>
  <c r="RH9" i="25"/>
  <c r="RG9" i="25"/>
  <c r="RF9" i="25"/>
  <c r="RE9" i="25"/>
  <c r="RD9" i="25"/>
  <c r="RC9" i="25"/>
  <c r="RB9" i="25"/>
  <c r="RA9" i="25"/>
  <c r="QZ9" i="25"/>
  <c r="QY9" i="25"/>
  <c r="QX9" i="25"/>
  <c r="QW9" i="25"/>
  <c r="QV9" i="25"/>
  <c r="QU9" i="25"/>
  <c r="QT9" i="25"/>
  <c r="TN9" i="25"/>
  <c r="DXB9" i="25"/>
  <c r="DWS9" i="25"/>
  <c r="DWR9" i="25"/>
  <c r="DWP9" i="25"/>
  <c r="DVK9" i="25"/>
  <c r="DUN9" i="25"/>
  <c r="DUM9" i="25"/>
  <c r="DUK9" i="25"/>
  <c r="DUI9" i="25"/>
  <c r="DUH9" i="25"/>
  <c r="DTX9" i="25"/>
  <c r="DTF9" i="25"/>
  <c r="DSL9" i="25"/>
  <c r="DSJ9" i="25"/>
  <c r="DRP9" i="25"/>
  <c r="YO9" i="25"/>
  <c r="YN9" i="25"/>
  <c r="YM9" i="25"/>
  <c r="XM9" i="25"/>
  <c r="XJ9" i="25"/>
  <c r="WH9" i="25"/>
  <c r="VY9" i="25"/>
  <c r="VS9" i="25"/>
  <c r="VM9" i="25"/>
  <c r="VK9" i="25"/>
  <c r="UN9" i="25"/>
  <c r="UP9" i="25"/>
  <c r="UO9" i="25"/>
  <c r="UM9" i="25"/>
  <c r="UL9" i="25"/>
  <c r="UK9" i="25"/>
  <c r="UJ9" i="25"/>
  <c r="UI9" i="25"/>
  <c r="UH9" i="25"/>
  <c r="UG9" i="25"/>
  <c r="UF9" i="25"/>
  <c r="UE9" i="25"/>
  <c r="UD9" i="25"/>
  <c r="UC9" i="25"/>
  <c r="UB9" i="25"/>
  <c r="UA9" i="25"/>
  <c r="TZ9" i="25"/>
  <c r="TY9" i="25"/>
  <c r="TX9" i="25"/>
  <c r="TW9" i="25"/>
  <c r="TV9" i="25"/>
  <c r="TU9" i="25"/>
  <c r="TT9" i="25"/>
  <c r="TS9" i="25"/>
  <c r="TR9" i="25"/>
  <c r="P11" i="22" l="1"/>
  <c r="P10" i="22"/>
  <c r="P9" i="22"/>
  <c r="P8" i="22"/>
  <c r="C158" i="26" s="1"/>
  <c r="P7" i="22"/>
  <c r="P6" i="22"/>
  <c r="XS9" i="25" l="1"/>
  <c r="YR9" i="25"/>
  <c r="YQ9" i="25"/>
  <c r="YS9" i="25"/>
  <c r="T9" i="25"/>
  <c r="XT9" i="25"/>
  <c r="XR9" i="25"/>
  <c r="XP9" i="25"/>
  <c r="YG9" i="25"/>
  <c r="YH9" i="25"/>
  <c r="YA9" i="25"/>
  <c r="AN9" i="25"/>
  <c r="AM9" i="25"/>
  <c r="XV9" i="25"/>
  <c r="DMK9" i="25"/>
  <c r="DLO9" i="25"/>
  <c r="DKS9" i="25"/>
  <c r="DJW9" i="25"/>
  <c r="DJA9" i="25"/>
  <c r="CXY9" i="25"/>
  <c r="CXC9" i="25"/>
  <c r="CWG9" i="25"/>
  <c r="CVK9" i="25"/>
  <c r="CUO9" i="25"/>
  <c r="CSW9" i="25"/>
  <c r="CSA9" i="25"/>
  <c r="CRE9" i="25"/>
  <c r="CQI9" i="25"/>
  <c r="CPM9" i="25"/>
  <c r="CJM9" i="25"/>
  <c r="CIQ9" i="25"/>
  <c r="CHU9" i="25"/>
  <c r="CGY9" i="25"/>
  <c r="CGC9" i="25"/>
  <c r="CFH9" i="25"/>
  <c r="BGL9" i="25"/>
  <c r="BFP9" i="25"/>
  <c r="BET9" i="25"/>
  <c r="BDX9" i="25"/>
  <c r="BDB9" i="25"/>
  <c r="ARW9" i="25"/>
  <c r="ARA9" i="25"/>
  <c r="AQE9" i="25"/>
  <c r="API9" i="25"/>
  <c r="AOM9" i="25"/>
  <c r="AMT9" i="25"/>
  <c r="ALX9" i="25"/>
  <c r="ALB9" i="25"/>
  <c r="AKF9" i="25"/>
  <c r="AJJ9" i="25"/>
  <c r="ADH9" i="25"/>
  <c r="ACL9" i="25"/>
  <c r="ABP9" i="25"/>
  <c r="AAT9" i="25"/>
  <c r="ZX9" i="25"/>
  <c r="ZB9" i="25"/>
  <c r="BUC9" i="25"/>
  <c r="AJG9" i="25"/>
  <c r="CRW9" i="25"/>
  <c r="CPI9" i="25"/>
  <c r="CMU9" i="25"/>
  <c r="CLY9" i="25"/>
  <c r="CKG9" i="25"/>
  <c r="CDK9" i="25"/>
  <c r="BRN9" i="25"/>
  <c r="AZM9" i="25"/>
  <c r="ALT9" i="25"/>
  <c r="AII9" i="25"/>
  <c r="AEB9" i="25"/>
  <c r="DHD9" i="25"/>
  <c r="DFL9" i="25"/>
  <c r="DDT9" i="25"/>
  <c r="DBF9" i="25"/>
  <c r="DAJ9" i="25"/>
  <c r="CZN9" i="25"/>
  <c r="CQZ9" i="25"/>
  <c r="CPH9" i="25"/>
  <c r="BZY9" i="25"/>
  <c r="BYG9" i="25"/>
  <c r="BWO9" i="25"/>
  <c r="BPS9" i="25"/>
  <c r="BNE9" i="25"/>
  <c r="DMJ9" i="25"/>
  <c r="DLN9" i="25"/>
  <c r="DKR9" i="25"/>
  <c r="DJV9" i="25"/>
  <c r="DIZ9" i="25"/>
  <c r="DHH9" i="25"/>
  <c r="DGL9" i="25"/>
  <c r="DFP9" i="25"/>
  <c r="DET9" i="25"/>
  <c r="DDX9" i="25"/>
  <c r="CXX9" i="25"/>
  <c r="CXB9" i="25"/>
  <c r="CWF9" i="25"/>
  <c r="CVJ9" i="25"/>
  <c r="CUN9" i="25"/>
  <c r="CTS9" i="25"/>
  <c r="CEI9" i="25"/>
  <c r="CDM9" i="25"/>
  <c r="CCQ9" i="25"/>
  <c r="CBU9" i="25"/>
  <c r="CAY9" i="25"/>
  <c r="BUZ9" i="25"/>
  <c r="BUD9" i="25"/>
  <c r="BTH9" i="25"/>
  <c r="BSL9" i="25"/>
  <c r="BRP9" i="25"/>
  <c r="BGK9" i="25"/>
  <c r="BFO9" i="25"/>
  <c r="BES9" i="25"/>
  <c r="BDW9" i="25"/>
  <c r="BDA9" i="25"/>
  <c r="BBH9" i="25"/>
  <c r="BAL9" i="25"/>
  <c r="AZP9" i="25"/>
  <c r="AYT9" i="25"/>
  <c r="AXX9" i="25"/>
  <c r="ARV9" i="25"/>
  <c r="AQZ9" i="25"/>
  <c r="AQD9" i="25"/>
  <c r="APH9" i="25"/>
  <c r="AOL9" i="25"/>
  <c r="ANP9" i="25"/>
  <c r="BUY9" i="25"/>
  <c r="BGJ9" i="25"/>
  <c r="BER9" i="25"/>
  <c r="BDV9" i="25"/>
  <c r="BCD9" i="25"/>
  <c r="AMQ9" i="25"/>
  <c r="ALU9" i="25"/>
  <c r="AKC9" i="25"/>
  <c r="DGI9" i="25"/>
  <c r="CQE9" i="25"/>
  <c r="CLC9" i="25"/>
  <c r="CEG9" i="25"/>
  <c r="CBS9" i="25"/>
  <c r="BUX9" i="25"/>
  <c r="BUB9" i="25"/>
  <c r="BSJ9" i="25"/>
  <c r="BQR9" i="25"/>
  <c r="BBE9" i="25"/>
  <c r="AYQ9" i="25"/>
  <c r="AKX9" i="25"/>
  <c r="AJF9" i="25"/>
  <c r="AGQ9" i="25"/>
  <c r="DEP9" i="25"/>
  <c r="CSR9" i="25"/>
  <c r="DMI9" i="25"/>
  <c r="DLM9" i="25"/>
  <c r="DKQ9" i="25"/>
  <c r="DJU9" i="25"/>
  <c r="DIY9" i="25"/>
  <c r="DID9" i="25"/>
  <c r="CST9" i="25"/>
  <c r="CRX9" i="25"/>
  <c r="CRB9" i="25"/>
  <c r="CQF9" i="25"/>
  <c r="CPJ9" i="25"/>
  <c r="CEH9" i="25"/>
  <c r="CDL9" i="25"/>
  <c r="CCP9" i="25"/>
  <c r="CBT9" i="25"/>
  <c r="CAX9" i="25"/>
  <c r="CAB9" i="25"/>
  <c r="BZF9" i="25"/>
  <c r="BYJ9" i="25"/>
  <c r="BXN9" i="25"/>
  <c r="BWR9" i="25"/>
  <c r="BVV9" i="25"/>
  <c r="BTG9" i="25"/>
  <c r="BSK9" i="25"/>
  <c r="BRO9" i="25"/>
  <c r="BPV9" i="25"/>
  <c r="BOZ9" i="25"/>
  <c r="BOD9" i="25"/>
  <c r="BNH9" i="25"/>
  <c r="BML9" i="25"/>
  <c r="BFN9" i="25"/>
  <c r="BCZ9" i="25"/>
  <c r="AKY9" i="25"/>
  <c r="DFM9" i="25"/>
  <c r="COM9" i="25"/>
  <c r="CCO9" i="25"/>
  <c r="BTF9" i="25"/>
  <c r="AXU9" i="25"/>
  <c r="AMP9" i="25"/>
  <c r="AHM9" i="25"/>
  <c r="AEY9" i="25"/>
  <c r="DCX9" i="25"/>
  <c r="CTN9" i="25"/>
  <c r="CQD9" i="25"/>
  <c r="BXK9" i="25"/>
  <c r="BOW9" i="25"/>
  <c r="BMI9" i="25"/>
  <c r="DHE9" i="25"/>
  <c r="DEQ9" i="25"/>
  <c r="DDU9" i="25"/>
  <c r="CSS9" i="25"/>
  <c r="CRA9" i="25"/>
  <c r="CNQ9" i="25"/>
  <c r="CFC9" i="25"/>
  <c r="CAW9" i="25"/>
  <c r="BAI9" i="25"/>
  <c r="AKB9" i="25"/>
  <c r="AFU9" i="25"/>
  <c r="YW9" i="25"/>
  <c r="DGH9" i="25"/>
  <c r="DCB9" i="25"/>
  <c r="CYR9" i="25"/>
  <c r="CRV9" i="25"/>
  <c r="BZC9" i="25"/>
  <c r="BOA9" i="25"/>
  <c r="DRF9" i="25"/>
  <c r="DQJ9" i="25"/>
  <c r="DPN9" i="25"/>
  <c r="DOR9" i="25"/>
  <c r="DNV9" i="25"/>
  <c r="DCT9" i="25"/>
  <c r="DBX9" i="25"/>
  <c r="DBB9" i="25"/>
  <c r="DAF9" i="25"/>
  <c r="CZJ9" i="25"/>
  <c r="CXR9" i="25"/>
  <c r="CWV9" i="25"/>
  <c r="CVZ9" i="25"/>
  <c r="CVD9" i="25"/>
  <c r="CUH9" i="25"/>
  <c r="COH9" i="25"/>
  <c r="CNL9" i="25"/>
  <c r="CMP9" i="25"/>
  <c r="CLT9" i="25"/>
  <c r="CKX9" i="25"/>
  <c r="CKC9" i="25"/>
  <c r="BLH9" i="25"/>
  <c r="BKL9" i="25"/>
  <c r="BJP9" i="25"/>
  <c r="BIT9" i="25"/>
  <c r="BHX9" i="25"/>
  <c r="AWS9" i="25"/>
  <c r="AVW9" i="25"/>
  <c r="AVA9" i="25"/>
  <c r="AUE9" i="25"/>
  <c r="ATI9" i="25"/>
  <c r="ARP9" i="25"/>
  <c r="AQT9" i="25"/>
  <c r="APX9" i="25"/>
  <c r="APB9" i="25"/>
  <c r="AOF9" i="25"/>
  <c r="AID9" i="25"/>
  <c r="AHH9" i="25"/>
  <c r="AGL9" i="25"/>
  <c r="AFP9" i="25"/>
  <c r="AET9" i="25"/>
  <c r="ADX9" i="25"/>
  <c r="DRE9" i="25"/>
  <c r="DQI9" i="25"/>
  <c r="DPM9" i="25"/>
  <c r="DOQ9" i="25"/>
  <c r="DNU9" i="25"/>
  <c r="DMC9" i="25"/>
  <c r="DLG9" i="25"/>
  <c r="DKK9" i="25"/>
  <c r="DJO9" i="25"/>
  <c r="DIS9" i="25"/>
  <c r="DCS9" i="25"/>
  <c r="DBW9" i="25"/>
  <c r="DBA9" i="25"/>
  <c r="DAE9" i="25"/>
  <c r="CZI9" i="25"/>
  <c r="CYN9" i="25"/>
  <c r="CJD9" i="25"/>
  <c r="CIH9" i="25"/>
  <c r="CHL9" i="25"/>
  <c r="CGP9" i="25"/>
  <c r="CFT9" i="25"/>
  <c r="BLG9" i="25"/>
  <c r="BKK9" i="25"/>
  <c r="BJO9" i="25"/>
  <c r="BIS9" i="25"/>
  <c r="BHW9" i="25"/>
  <c r="BGD9" i="25"/>
  <c r="BFH9" i="25"/>
  <c r="BEL9" i="25"/>
  <c r="BDP9" i="25"/>
  <c r="BCT9" i="25"/>
  <c r="AWR9" i="25"/>
  <c r="AVV9" i="25"/>
  <c r="AUZ9" i="25"/>
  <c r="AUD9" i="25"/>
  <c r="ATH9" i="25"/>
  <c r="ASL9" i="25"/>
  <c r="ACY9" i="25"/>
  <c r="ACC9" i="25"/>
  <c r="ABG9" i="25"/>
  <c r="AAK9" i="25"/>
  <c r="ZO9" i="25"/>
  <c r="DRD9" i="25"/>
  <c r="DPQ9" i="25"/>
  <c r="DOP9" i="25"/>
  <c r="DIO9" i="25"/>
  <c r="DGR9" i="25"/>
  <c r="DAR9" i="25"/>
  <c r="CWR9" i="25"/>
  <c r="CQP9" i="25"/>
  <c r="CMQ9" i="25"/>
  <c r="CGZ9" i="25"/>
  <c r="CDB9" i="25"/>
  <c r="BYE9" i="25"/>
  <c r="BMS9" i="25"/>
  <c r="BKU9" i="25"/>
  <c r="BIA9" i="25"/>
  <c r="BFZ9" i="25"/>
  <c r="AZA9" i="25"/>
  <c r="AXC9" i="25"/>
  <c r="AUI9" i="25"/>
  <c r="ATJ9" i="25"/>
  <c r="AKL9" i="25"/>
  <c r="AGN9" i="25"/>
  <c r="ABU9" i="25"/>
  <c r="AAV9" i="25"/>
  <c r="COJ9" i="25"/>
  <c r="BBS9" i="25"/>
  <c r="BAS9" i="25"/>
  <c r="AQF9" i="25"/>
  <c r="ADM9" i="25"/>
  <c r="CRK9" i="25"/>
  <c r="CJO9" i="25"/>
  <c r="BQG9" i="25"/>
  <c r="BAR9" i="25"/>
  <c r="ARE9" i="25"/>
  <c r="AOC9" i="25"/>
  <c r="AME9" i="25"/>
  <c r="AEK9" i="25"/>
  <c r="ACM9" i="25"/>
  <c r="ZR9" i="25"/>
  <c r="CVL9" i="25"/>
  <c r="CLK9" i="25"/>
  <c r="CGS9" i="25"/>
  <c r="CET9" i="25"/>
  <c r="BWZ9" i="25"/>
  <c r="BKO9" i="25"/>
  <c r="AXT9" i="25"/>
  <c r="ATB9" i="25"/>
  <c r="AOB9" i="25"/>
  <c r="ADJ9" i="25"/>
  <c r="DMT9" i="25"/>
  <c r="DIN9" i="25"/>
  <c r="DHP9" i="25"/>
  <c r="DEO9" i="25"/>
  <c r="DBQ9" i="25"/>
  <c r="DAQ9" i="25"/>
  <c r="CWQ9" i="25"/>
  <c r="CUS9" i="25"/>
  <c r="CRP9" i="25"/>
  <c r="CQO9" i="25"/>
  <c r="CNN9" i="25"/>
  <c r="CIV9" i="25"/>
  <c r="CHW9" i="25"/>
  <c r="CEA9" i="25"/>
  <c r="CDA9" i="25"/>
  <c r="BZB9" i="25"/>
  <c r="BVJ9" i="25"/>
  <c r="BOO9" i="25"/>
  <c r="BNP9" i="25"/>
  <c r="BMR9" i="25"/>
  <c r="BFY9" i="25"/>
  <c r="BAW9" i="25"/>
  <c r="AZX9" i="25"/>
  <c r="AYZ9" i="25"/>
  <c r="APJ9" i="25"/>
  <c r="ALJ9" i="25"/>
  <c r="AGM9" i="25"/>
  <c r="AAU9" i="25"/>
  <c r="YT9" i="25"/>
  <c r="DAP9" i="25"/>
  <c r="CKR9" i="25"/>
  <c r="CHV9" i="25"/>
  <c r="CBB9" i="25"/>
  <c r="BZA9" i="25"/>
  <c r="BNO9" i="25"/>
  <c r="BIW9" i="25"/>
  <c r="BGZ9" i="25"/>
  <c r="AUF9" i="25"/>
  <c r="ASG9" i="25"/>
  <c r="AMI9" i="25"/>
  <c r="ALI9" i="25"/>
  <c r="AHJ9" i="25"/>
  <c r="ACQ9" i="25"/>
  <c r="CJR9" i="25"/>
  <c r="CDX9" i="25"/>
  <c r="BZX9" i="25"/>
  <c r="BRH9" i="25"/>
  <c r="BPK9" i="25"/>
  <c r="BNN9" i="25"/>
  <c r="BEW9" i="25"/>
  <c r="BCQ9" i="25"/>
  <c r="AZV9" i="25"/>
  <c r="AEN9" i="25"/>
  <c r="ABQ9" i="25"/>
  <c r="DJK9" i="25"/>
  <c r="DFK9" i="25"/>
  <c r="DDM9" i="25"/>
  <c r="DCM9" i="25"/>
  <c r="DBM9" i="25"/>
  <c r="CRL9" i="25"/>
  <c r="CLN9" i="25"/>
  <c r="CIR9" i="25"/>
  <c r="CFW9" i="25"/>
  <c r="CEW9" i="25"/>
  <c r="CDW9" i="25"/>
  <c r="BZW9" i="25"/>
  <c r="BWD9" i="25"/>
  <c r="BOK9" i="25"/>
  <c r="BJS9" i="25"/>
  <c r="AVB9" i="25"/>
  <c r="AIF9" i="25"/>
  <c r="ACN9" i="25"/>
  <c r="DRI9" i="25"/>
  <c r="DBL9" i="25"/>
  <c r="CDV9" i="25"/>
  <c r="BPH9" i="25"/>
  <c r="BGU9" i="25"/>
  <c r="BCO9" i="25"/>
  <c r="ANE9" i="25"/>
  <c r="CZK9" i="25"/>
  <c r="CKM9" i="25"/>
  <c r="BBO9" i="25"/>
  <c r="AVX9" i="25"/>
  <c r="AEJ9" i="25"/>
  <c r="DQM9" i="25"/>
  <c r="DPL9" i="25"/>
  <c r="DHO9" i="25"/>
  <c r="CXO9" i="25"/>
  <c r="CNM9" i="25"/>
  <c r="CCZ9" i="25"/>
  <c r="BWG9" i="25"/>
  <c r="BTK9" i="25"/>
  <c r="BLQ9" i="25"/>
  <c r="BHV9" i="25"/>
  <c r="AZW9" i="25"/>
  <c r="AVE9" i="25"/>
  <c r="AQI9" i="25"/>
  <c r="ABR9" i="25"/>
  <c r="CXN9" i="25"/>
  <c r="CUP9" i="25"/>
  <c r="CIS9" i="25"/>
  <c r="BAT9" i="25"/>
  <c r="AHI9" i="25"/>
  <c r="CXM9" i="25"/>
  <c r="CKO9" i="25"/>
  <c r="BXC9" i="25"/>
  <c r="BIR9" i="25"/>
  <c r="AWA9" i="25"/>
  <c r="AMF9" i="25"/>
  <c r="AJE9" i="25"/>
  <c r="DJJ9" i="25"/>
  <c r="CKN9" i="25"/>
  <c r="BUG9" i="25"/>
  <c r="BRE9" i="25"/>
  <c r="AFJ9" i="25"/>
  <c r="DCJ9" i="25"/>
  <c r="CJN9" i="25"/>
  <c r="BWB9" i="25"/>
  <c r="BRD9" i="25"/>
  <c r="BJN9" i="25"/>
  <c r="DLR9" i="25"/>
  <c r="DJL9" i="25"/>
  <c r="DHN9" i="25"/>
  <c r="DBN9" i="25"/>
  <c r="CRM9" i="25"/>
  <c r="BOL9" i="25"/>
  <c r="ALH9" i="25"/>
  <c r="DQH9" i="25"/>
  <c r="DNN9" i="25"/>
  <c r="CVO9" i="25"/>
  <c r="COI9" i="25"/>
  <c r="BCP9" i="25"/>
  <c r="CSL9" i="25"/>
  <c r="CBX9" i="25"/>
  <c r="BWC9" i="25"/>
  <c r="BOJ9" i="25"/>
  <c r="BBP9" i="25"/>
  <c r="AIE9" i="25"/>
  <c r="DOJ9" i="25"/>
  <c r="DNK9" i="25"/>
  <c r="CMJ9" i="25"/>
  <c r="CFS9" i="25"/>
  <c r="BXY9" i="25"/>
  <c r="BSD9" i="25"/>
  <c r="BPG9" i="25"/>
  <c r="AWW9" i="25"/>
  <c r="AMD9" i="25"/>
  <c r="DNJ9" i="25"/>
  <c r="DMN9" i="25"/>
  <c r="DKH9" i="25"/>
  <c r="DIH9" i="25"/>
  <c r="DGG9" i="25"/>
  <c r="DEI9" i="25"/>
  <c r="DCI9" i="25"/>
  <c r="CYI9" i="25"/>
  <c r="CWK9" i="25"/>
  <c r="CSI9" i="25"/>
  <c r="CLJ9" i="25"/>
  <c r="CFR9" i="25"/>
  <c r="CES9" i="25"/>
  <c r="BWY9" i="25"/>
  <c r="BRC9" i="25"/>
  <c r="BQD9" i="25"/>
  <c r="BPF9" i="25"/>
  <c r="BFS9" i="25"/>
  <c r="BDM9" i="25"/>
  <c r="BBN9" i="25"/>
  <c r="AXS9" i="25"/>
  <c r="ARB9" i="25"/>
  <c r="AOA9" i="25"/>
  <c r="ANB9" i="25"/>
  <c r="AKA9" i="25"/>
  <c r="AGF9" i="25"/>
  <c r="AFG9" i="25"/>
  <c r="AEI9" i="25"/>
  <c r="ADI9" i="25"/>
  <c r="AAN9" i="25"/>
  <c r="ZN9" i="25"/>
  <c r="DPF9" i="25"/>
  <c r="DOG9" i="25"/>
  <c r="DNI9" i="25"/>
  <c r="DKG9" i="25"/>
  <c r="DDI9" i="25"/>
  <c r="DCH9" i="25"/>
  <c r="CSH9" i="25"/>
  <c r="CNF9" i="25"/>
  <c r="CMG9" i="25"/>
  <c r="CLI9" i="25"/>
  <c r="CHO9" i="25"/>
  <c r="CGO9" i="25"/>
  <c r="CER9" i="25"/>
  <c r="CCT9" i="25"/>
  <c r="BYU9" i="25"/>
  <c r="BXV9" i="25"/>
  <c r="BWX9" i="25"/>
  <c r="BVC9" i="25"/>
  <c r="BSA9" i="25"/>
  <c r="BQC9" i="25"/>
  <c r="BMH9" i="25"/>
  <c r="BLK9" i="25"/>
  <c r="BKJ9" i="25"/>
  <c r="BHP9" i="25"/>
  <c r="BDL9" i="25"/>
  <c r="AYP9" i="25"/>
  <c r="AWT9" i="25"/>
  <c r="ATX9" i="25"/>
  <c r="ASY9" i="25"/>
  <c r="ASA9" i="25"/>
  <c r="AOY9" i="25"/>
  <c r="ANA9" i="25"/>
  <c r="AFF9" i="25"/>
  <c r="ZM9" i="25"/>
  <c r="DOF9" i="25"/>
  <c r="DKF9" i="25"/>
  <c r="DEF9" i="25"/>
  <c r="DAG9" i="25"/>
  <c r="CWH9" i="25"/>
  <c r="CTH9" i="25"/>
  <c r="CSG9" i="25"/>
  <c r="CPB9" i="25"/>
  <c r="CMF9" i="25"/>
  <c r="CGN9" i="25"/>
  <c r="CAQ9" i="25"/>
  <c r="BXU9" i="25"/>
  <c r="BSZ9" i="25"/>
  <c r="BRZ9" i="25"/>
  <c r="BQB9" i="25"/>
  <c r="BMG9" i="25"/>
  <c r="BDK9" i="25"/>
  <c r="AYO9" i="25"/>
  <c r="ASX9" i="25"/>
  <c r="AOX9" i="25"/>
  <c r="AMZ9" i="25"/>
  <c r="AHB9" i="25"/>
  <c r="AGC9" i="25"/>
  <c r="AFE9" i="25"/>
  <c r="ABJ9" i="25"/>
  <c r="AAJ9" i="25"/>
  <c r="DQB9" i="25"/>
  <c r="DPC9" i="25"/>
  <c r="DOE9" i="25"/>
  <c r="DHC9" i="25"/>
  <c r="DFE9" i="25"/>
  <c r="DEE9" i="25"/>
  <c r="CXG9" i="25"/>
  <c r="CUE9" i="25"/>
  <c r="COB9" i="25"/>
  <c r="CNC9" i="25"/>
  <c r="CME9" i="25"/>
  <c r="CIK9" i="25"/>
  <c r="CHK9" i="25"/>
  <c r="BZQ9" i="25"/>
  <c r="BYR9" i="25"/>
  <c r="BXT9" i="25"/>
  <c r="BRY9" i="25"/>
  <c r="BND9" i="25"/>
  <c r="BLF9" i="25"/>
  <c r="BIL9" i="25"/>
  <c r="BHM9" i="25"/>
  <c r="AZL9" i="25"/>
  <c r="AUT9" i="25"/>
  <c r="ATU9" i="25"/>
  <c r="ASW9" i="25"/>
  <c r="ARX9" i="25"/>
  <c r="AOW9" i="25"/>
  <c r="AKW9" i="25"/>
  <c r="AIX9" i="25"/>
  <c r="AGB9" i="25"/>
  <c r="AAI9" i="25"/>
  <c r="DPB9" i="25"/>
  <c r="DLD9" i="25"/>
  <c r="DJD9" i="25"/>
  <c r="DED9" i="25"/>
  <c r="DDD9" i="25"/>
  <c r="CTE9" i="25"/>
  <c r="DQX9" i="25"/>
  <c r="DPY9" i="25"/>
  <c r="DPA9" i="25"/>
  <c r="DLC9" i="25"/>
  <c r="DFB9" i="25"/>
  <c r="DBC9" i="25"/>
  <c r="CZC9" i="25"/>
  <c r="CXD9" i="25"/>
  <c r="CUC9" i="25"/>
  <c r="CTD9" i="25"/>
  <c r="CNY9" i="25"/>
  <c r="CNA9" i="25"/>
  <c r="CJG9" i="25"/>
  <c r="CIG9" i="25"/>
  <c r="CBM9" i="25"/>
  <c r="BZN9" i="25"/>
  <c r="BYP9" i="25"/>
  <c r="BTV9" i="25"/>
  <c r="BSV9" i="25"/>
  <c r="BNZ9" i="25"/>
  <c r="BJH9" i="25"/>
  <c r="BII9" i="25"/>
  <c r="BHK9" i="25"/>
  <c r="BEH9" i="25"/>
  <c r="BAH9" i="25"/>
  <c r="AVP9" i="25"/>
  <c r="AUQ9" i="25"/>
  <c r="ATS9" i="25"/>
  <c r="APT9" i="25"/>
  <c r="CVU9" i="25"/>
  <c r="CPS9" i="25"/>
  <c r="CKY9" i="25"/>
  <c r="CGE9" i="25"/>
  <c r="CBJ9" i="25"/>
  <c r="CAH9" i="25"/>
  <c r="BQV9" i="25"/>
  <c r="BPQ9" i="25"/>
  <c r="BHL9" i="25"/>
  <c r="BFC9" i="25"/>
  <c r="BEA9" i="25"/>
  <c r="AUO9" i="25"/>
  <c r="APU9" i="25"/>
  <c r="AOQ9" i="25"/>
  <c r="ANK9" i="25"/>
  <c r="AJU9" i="25"/>
  <c r="ACW9" i="25"/>
  <c r="AVK9" i="25"/>
  <c r="CEL9" i="25"/>
  <c r="ZZ9" i="25"/>
  <c r="BJE9" i="25"/>
  <c r="DLZ9" i="25"/>
  <c r="CZU9" i="25"/>
  <c r="CNW9" i="25"/>
  <c r="ASP9" i="25"/>
  <c r="AGX9" i="25"/>
  <c r="DQT9" i="25"/>
  <c r="BJC9" i="25"/>
  <c r="AMO9" i="25"/>
  <c r="DFW9" i="25"/>
  <c r="DFV9" i="25"/>
  <c r="BJZ9" i="25"/>
  <c r="ADB9" i="25"/>
  <c r="COS9" i="25"/>
  <c r="CHJ9" i="25"/>
  <c r="BUN9" i="25"/>
  <c r="AHS9" i="25"/>
  <c r="CPT9" i="25"/>
  <c r="AUP9" i="25"/>
  <c r="DNT9" i="25"/>
  <c r="CGD9" i="25"/>
  <c r="CBI9" i="25"/>
  <c r="BWN9" i="25"/>
  <c r="BVM9" i="25"/>
  <c r="BNC9" i="25"/>
  <c r="BLZ9" i="25"/>
  <c r="BKW9" i="25"/>
  <c r="AZB9" i="25"/>
  <c r="APS9" i="25"/>
  <c r="BLV9" i="25"/>
  <c r="BGA9" i="25"/>
  <c r="BBD9" i="25"/>
  <c r="AVL9" i="25"/>
  <c r="AQQ9" i="25"/>
  <c r="AKQ9" i="25"/>
  <c r="ADS9" i="25"/>
  <c r="BCH9" i="25"/>
  <c r="AQP9" i="25"/>
  <c r="AGA9" i="25"/>
  <c r="CHZ9" i="25"/>
  <c r="AWH9" i="25"/>
  <c r="ARM9" i="25"/>
  <c r="ARK9" i="25"/>
  <c r="ACF9" i="25"/>
  <c r="DLY9" i="25"/>
  <c r="CFL9" i="25"/>
  <c r="BEI9" i="25"/>
  <c r="BDE9" i="25"/>
  <c r="AZK9" i="25"/>
  <c r="ATT9" i="25"/>
  <c r="AGW9" i="25"/>
  <c r="DQS9" i="25"/>
  <c r="BZL9" i="25"/>
  <c r="BOU9" i="25"/>
  <c r="ANT9" i="25"/>
  <c r="AHX9" i="25"/>
  <c r="AFQ9" i="25"/>
  <c r="ACB9" i="25"/>
  <c r="DGW9" i="25"/>
  <c r="DAU9" i="25"/>
  <c r="BVR9" i="25"/>
  <c r="AYD9" i="25"/>
  <c r="DGT9" i="25"/>
  <c r="DBY9" i="25"/>
  <c r="CGH9" i="25"/>
  <c r="CVV9" i="25"/>
  <c r="BUM9" i="25"/>
  <c r="BKZ9" i="25"/>
  <c r="CQT9" i="25"/>
  <c r="CBH9" i="25"/>
  <c r="BWM9" i="25"/>
  <c r="BKV9" i="25"/>
  <c r="AON9" i="25"/>
  <c r="AJR9" i="25"/>
  <c r="AIO9" i="25"/>
  <c r="CDP9" i="25"/>
  <c r="AJQ9" i="25"/>
  <c r="ZF9" i="25"/>
  <c r="DCU9" i="25"/>
  <c r="CWS9" i="25"/>
  <c r="CNB9" i="25"/>
  <c r="CCF9" i="25"/>
  <c r="DOU9" i="25"/>
  <c r="DIP9" i="25"/>
  <c r="CYZ9" i="25"/>
  <c r="CTC9" i="25"/>
  <c r="CLU9" i="25"/>
  <c r="CHA9" i="25"/>
  <c r="BQM9" i="25"/>
  <c r="BHD9" i="25"/>
  <c r="BBC9" i="25"/>
  <c r="CJC9" i="25"/>
  <c r="CDE9" i="25"/>
  <c r="CJB9" i="25"/>
  <c r="AWG9" i="25"/>
  <c r="ARL9" i="25"/>
  <c r="AGY9" i="25"/>
  <c r="DQU9" i="25"/>
  <c r="BJD9" i="25"/>
  <c r="ALM9" i="25"/>
  <c r="DNC9" i="25"/>
  <c r="DFX9" i="25"/>
  <c r="CVA9" i="25"/>
  <c r="BZM9" i="25"/>
  <c r="AFR9" i="25"/>
  <c r="CTW9" i="25"/>
  <c r="CUY9" i="25"/>
  <c r="COX9" i="25"/>
  <c r="BUR9" i="25"/>
  <c r="AYF9" i="25"/>
  <c r="ACA9" i="25"/>
  <c r="BKA9" i="25"/>
  <c r="AYE9" i="25"/>
  <c r="AHU9" i="25"/>
  <c r="CVW9" i="25"/>
  <c r="BPR9" i="25"/>
  <c r="ATM9" i="25"/>
  <c r="DHS9" i="25"/>
  <c r="CCI9" i="25"/>
  <c r="DJZ9" i="25"/>
  <c r="BIH9" i="25"/>
  <c r="CZV9" i="25"/>
  <c r="BTR9" i="25"/>
  <c r="BYF9" i="25"/>
  <c r="BKD9" i="25"/>
  <c r="CPU9" i="25"/>
  <c r="BJY9" i="25"/>
  <c r="CYC9" i="25"/>
  <c r="CQQ9" i="25"/>
  <c r="CIF9" i="25"/>
  <c r="CHD9" i="25"/>
  <c r="AVM9" i="25"/>
  <c r="AJP9" i="25"/>
  <c r="CLV9" i="25"/>
  <c r="BAA9" i="25"/>
  <c r="CXZ9" i="25"/>
  <c r="CCE9" i="25"/>
  <c r="ALS9" i="25"/>
  <c r="ABE9" i="25"/>
  <c r="ZY9" i="25"/>
  <c r="CMR9" i="25"/>
  <c r="AXH9" i="25"/>
  <c r="DLX9" i="25"/>
  <c r="BSO9" i="25"/>
  <c r="DMY9" i="25"/>
  <c r="AWI9" i="25"/>
  <c r="BBY9" i="25"/>
  <c r="CZT9" i="25"/>
  <c r="BNS9" i="25"/>
  <c r="AYI9" i="25"/>
  <c r="CUZ9" i="25"/>
  <c r="AAY9" i="25"/>
  <c r="CAM9" i="25"/>
  <c r="AHT9" i="25"/>
  <c r="CKZ9" i="25"/>
  <c r="AZE9" i="25"/>
  <c r="DPX9" i="25"/>
  <c r="DLB9" i="25"/>
  <c r="CYY9" i="25"/>
  <c r="CCD9" i="25"/>
  <c r="BYQ9" i="25"/>
  <c r="BXJ9" i="25"/>
  <c r="BSW9" i="25"/>
  <c r="BRS9" i="25"/>
  <c r="BNY9" i="25"/>
  <c r="BMW9" i="25"/>
  <c r="BIG9" i="25"/>
  <c r="AWL9" i="25"/>
  <c r="AQO9" i="25"/>
  <c r="APM9" i="25"/>
  <c r="AKN9" i="25"/>
  <c r="AEV9" i="25"/>
  <c r="DPW9" i="25"/>
  <c r="DFA9" i="25"/>
  <c r="DDS9" i="25"/>
  <c r="CYX9" i="25"/>
  <c r="CUD9" i="25"/>
  <c r="BXI9" i="25"/>
  <c r="BSU9" i="25"/>
  <c r="AKM9" i="25"/>
  <c r="AEU9" i="25"/>
  <c r="ABF9" i="25"/>
  <c r="AAC9" i="25"/>
  <c r="DEZ9" i="25"/>
  <c r="CZY9" i="25"/>
  <c r="BMT9" i="25"/>
  <c r="AXL9" i="25"/>
  <c r="DGA9" i="25"/>
  <c r="CNX9" i="25"/>
  <c r="BTS9" i="25"/>
  <c r="DKV9" i="25"/>
  <c r="BOV9" i="25"/>
  <c r="BTQ9" i="25"/>
  <c r="BEG9" i="25"/>
  <c r="CPX9" i="25"/>
  <c r="DHY9" i="25"/>
  <c r="CJX9" i="25"/>
  <c r="BUO9" i="25"/>
  <c r="BGO9" i="25"/>
  <c r="BFE9" i="25"/>
  <c r="DNY9" i="25"/>
  <c r="DGS9" i="25"/>
  <c r="BFD9" i="25"/>
  <c r="BAG9" i="25"/>
  <c r="AIT9" i="25"/>
  <c r="ACX9" i="25"/>
  <c r="YF9" i="25"/>
  <c r="C110" i="26"/>
  <c r="C134" i="26"/>
  <c r="C98" i="26"/>
  <c r="C122" i="26"/>
  <c r="C146" i="26"/>
  <c r="C140" i="29"/>
  <c r="C128" i="29"/>
  <c r="C80" i="29"/>
  <c r="C68" i="29"/>
  <c r="C44" i="29"/>
  <c r="C116" i="29"/>
  <c r="C56" i="29"/>
  <c r="C104" i="29"/>
  <c r="C92" i="29"/>
  <c r="C152" i="29"/>
  <c r="C50" i="26"/>
  <c r="C62" i="26"/>
  <c r="C74" i="26"/>
  <c r="C86" i="26"/>
  <c r="XH9" i="25"/>
  <c r="XF9" i="25"/>
  <c r="WR9" i="25"/>
  <c r="WF9" i="25"/>
  <c r="VZ9" i="25"/>
  <c r="DXG9" i="25"/>
  <c r="DVD9" i="25"/>
  <c r="DUR9" i="25"/>
  <c r="DTM9" i="25"/>
  <c r="DSX9" i="25"/>
  <c r="DSI9" i="25"/>
  <c r="DRW9" i="25"/>
  <c r="XK9" i="25"/>
  <c r="VI9" i="25"/>
  <c r="UW9" i="25"/>
  <c r="AT9" i="25"/>
  <c r="P9" i="25"/>
  <c r="DSA9" i="25"/>
  <c r="V9" i="25"/>
  <c r="DTA9" i="25"/>
  <c r="VT9" i="25"/>
  <c r="DUT9" i="25"/>
  <c r="XY9" i="25"/>
  <c r="DXA9" i="25"/>
  <c r="DVC9" i="25"/>
  <c r="DUQ9" i="25"/>
  <c r="DTK9" i="25"/>
  <c r="DSW9" i="25"/>
  <c r="DSH9" i="25"/>
  <c r="DRV9" i="25"/>
  <c r="XA9" i="25"/>
  <c r="VH9" i="25"/>
  <c r="UV9" i="25"/>
  <c r="AI9" i="25"/>
  <c r="N9" i="25"/>
  <c r="DVA9" i="25"/>
  <c r="DTH9" i="25"/>
  <c r="DSF9" i="25"/>
  <c r="WK9" i="25"/>
  <c r="AG9" i="25"/>
  <c r="DVH9" i="25"/>
  <c r="C9" i="25"/>
  <c r="DUU9" i="25"/>
  <c r="B9" i="25"/>
  <c r="DVF9" i="25"/>
  <c r="DRY9" i="25"/>
  <c r="DWZ9" i="25"/>
  <c r="DVB9" i="25"/>
  <c r="DUP9" i="25"/>
  <c r="DTI9" i="25"/>
  <c r="DSV9" i="25"/>
  <c r="DSG9" i="25"/>
  <c r="DRU9" i="25"/>
  <c r="VG9" i="25"/>
  <c r="UU9" i="25"/>
  <c r="AH9" i="25"/>
  <c r="M9" i="25"/>
  <c r="DWX9" i="25"/>
  <c r="DVR9" i="25"/>
  <c r="DUL9" i="25"/>
  <c r="DSU9" i="25"/>
  <c r="VF9" i="25"/>
  <c r="UT9" i="25"/>
  <c r="L9" i="25"/>
  <c r="DTV9" i="25"/>
  <c r="VV9" i="25"/>
  <c r="DSO9" i="25"/>
  <c r="DTR9" i="25"/>
  <c r="UY9" i="25"/>
  <c r="Q9" i="25"/>
  <c r="DRT9" i="25"/>
  <c r="DWL9" i="25"/>
  <c r="DSZ9" i="25"/>
  <c r="DWV9" i="25"/>
  <c r="DVN9" i="25"/>
  <c r="DUZ9" i="25"/>
  <c r="DUF9" i="25"/>
  <c r="DTG9" i="25"/>
  <c r="DST9" i="25"/>
  <c r="DSE9" i="25"/>
  <c r="DRS9" i="25"/>
  <c r="WJ9" i="25"/>
  <c r="VE9" i="25"/>
  <c r="US9" i="25"/>
  <c r="AE9" i="25"/>
  <c r="J9" i="25"/>
  <c r="DVI9" i="25"/>
  <c r="DTC9" i="25"/>
  <c r="YP9" i="25"/>
  <c r="QR9" i="25"/>
  <c r="BB9" i="25"/>
  <c r="DWT9" i="25"/>
  <c r="DVM9" i="25"/>
  <c r="DUY9" i="25"/>
  <c r="DUE9" i="25"/>
  <c r="DTE9" i="25"/>
  <c r="DSS9" i="25"/>
  <c r="DSD9" i="25"/>
  <c r="DRR9" i="25"/>
  <c r="WI9" i="25"/>
  <c r="VD9" i="25"/>
  <c r="TL9" i="25"/>
  <c r="AC9" i="25"/>
  <c r="G9" i="25"/>
  <c r="DWN9" i="25"/>
  <c r="DTY9" i="25"/>
  <c r="VB9" i="25"/>
  <c r="DUV9" i="25"/>
  <c r="DSP9" i="25"/>
  <c r="BD9" i="25"/>
  <c r="DVG9" i="25"/>
  <c r="DRZ9" i="25"/>
  <c r="BC9" i="25"/>
  <c r="DWG9" i="25"/>
  <c r="VO9" i="25"/>
  <c r="DWQ9" i="25"/>
  <c r="DVJ9" i="25"/>
  <c r="DUX9" i="25"/>
  <c r="DTZ9" i="25"/>
  <c r="DTD9" i="25"/>
  <c r="DSR9" i="25"/>
  <c r="DSC9" i="25"/>
  <c r="DRO9" i="25"/>
  <c r="TE9" i="25"/>
  <c r="X9" i="25"/>
  <c r="F9" i="25"/>
  <c r="DUW9" i="25"/>
  <c r="DSQ9" i="25"/>
  <c r="VW9" i="25"/>
  <c r="W9" i="25"/>
  <c r="DWM9" i="25"/>
  <c r="DTB9" i="25"/>
  <c r="VA9" i="25"/>
  <c r="DTT9" i="25"/>
  <c r="UZ9" i="25"/>
  <c r="DSN9" i="25"/>
  <c r="DXJ9" i="25"/>
  <c r="DWF9" i="25"/>
  <c r="DVE9" i="25"/>
  <c r="DUS9" i="25"/>
  <c r="DTO9" i="25"/>
  <c r="DSY9" i="25"/>
  <c r="DSK9" i="25"/>
  <c r="DRX9" i="25"/>
  <c r="VJ9" i="25"/>
  <c r="UX9" i="25"/>
  <c r="AY9" i="25"/>
  <c r="E22" i="29"/>
  <c r="E23" i="29"/>
  <c r="E19" i="29"/>
  <c r="E24" i="29"/>
  <c r="E18" i="29"/>
  <c r="E25" i="29"/>
  <c r="E20" i="29"/>
  <c r="E26" i="29"/>
  <c r="E17" i="29"/>
  <c r="E21" i="29"/>
  <c r="D43" i="26"/>
  <c r="YU9" i="25" s="1"/>
  <c r="D37" i="29"/>
  <c r="BVK9" i="25" s="1"/>
  <c r="QC9" i="25"/>
  <c r="PQ9" i="25"/>
  <c r="PE9" i="25"/>
  <c r="QL9" i="25"/>
  <c r="PY9" i="25"/>
  <c r="PL9" i="25"/>
  <c r="OY9" i="25"/>
  <c r="OM9" i="25"/>
  <c r="OA9" i="25"/>
  <c r="NO9" i="25"/>
  <c r="NC9" i="25"/>
  <c r="MQ9" i="25"/>
  <c r="ME9" i="25"/>
  <c r="LS9" i="25"/>
  <c r="LG9" i="25"/>
  <c r="KU9" i="25"/>
  <c r="KI9" i="25"/>
  <c r="JW9" i="25"/>
  <c r="JK9" i="25"/>
  <c r="IY9" i="25"/>
  <c r="QI9" i="25"/>
  <c r="PV9" i="25"/>
  <c r="PI9" i="25"/>
  <c r="OV9" i="25"/>
  <c r="OJ9" i="25"/>
  <c r="NX9" i="25"/>
  <c r="NL9" i="25"/>
  <c r="MZ9" i="25"/>
  <c r="MN9" i="25"/>
  <c r="MB9" i="25"/>
  <c r="LP9" i="25"/>
  <c r="LD9" i="25"/>
  <c r="KR9" i="25"/>
  <c r="KF9" i="25"/>
  <c r="JT9" i="25"/>
  <c r="JH9" i="25"/>
  <c r="QA9" i="25"/>
  <c r="PN9" i="25"/>
  <c r="PA9" i="25"/>
  <c r="OO9" i="25"/>
  <c r="OC9" i="25"/>
  <c r="NQ9" i="25"/>
  <c r="NE9" i="25"/>
  <c r="MS9" i="25"/>
  <c r="MG9" i="25"/>
  <c r="LU9" i="25"/>
  <c r="LI9" i="25"/>
  <c r="KW9" i="25"/>
  <c r="KK9" i="25"/>
  <c r="JY9" i="25"/>
  <c r="JM9" i="25"/>
  <c r="JA9" i="25"/>
  <c r="PZ9" i="25"/>
  <c r="PH9" i="25"/>
  <c r="OR9" i="25"/>
  <c r="OB9" i="25"/>
  <c r="NK9" i="25"/>
  <c r="MV9" i="25"/>
  <c r="MF9" i="25"/>
  <c r="LO9" i="25"/>
  <c r="KZ9" i="25"/>
  <c r="KJ9" i="25"/>
  <c r="JS9" i="25"/>
  <c r="JD9" i="25"/>
  <c r="JQ9" i="25"/>
  <c r="PD9" i="25"/>
  <c r="NH9" i="25"/>
  <c r="KV9" i="25"/>
  <c r="OW9" i="25"/>
  <c r="JX9" i="25"/>
  <c r="PX9" i="25"/>
  <c r="PG9" i="25"/>
  <c r="OQ9" i="25"/>
  <c r="NZ9" i="25"/>
  <c r="NJ9" i="25"/>
  <c r="MU9" i="25"/>
  <c r="MD9" i="25"/>
  <c r="LN9" i="25"/>
  <c r="KY9" i="25"/>
  <c r="KH9" i="25"/>
  <c r="JR9" i="25"/>
  <c r="JC9" i="25"/>
  <c r="PW9" i="25"/>
  <c r="PF9" i="25"/>
  <c r="NY9" i="25"/>
  <c r="MT9" i="25"/>
  <c r="MC9" i="25"/>
  <c r="KX9" i="25"/>
  <c r="JB9" i="25"/>
  <c r="ON9" i="25"/>
  <c r="MR9" i="25"/>
  <c r="JP9" i="25"/>
  <c r="NR9" i="25"/>
  <c r="NP9" i="25"/>
  <c r="LM9" i="25"/>
  <c r="LL9" i="25"/>
  <c r="OG9" i="25"/>
  <c r="OF9" i="25"/>
  <c r="QK9" i="25"/>
  <c r="PT9" i="25"/>
  <c r="PC9" i="25"/>
  <c r="OL9" i="25"/>
  <c r="NV9" i="25"/>
  <c r="NG9" i="25"/>
  <c r="MP9" i="25"/>
  <c r="LZ9" i="25"/>
  <c r="LK9" i="25"/>
  <c r="KT9" i="25"/>
  <c r="KD9" i="25"/>
  <c r="JO9" i="25"/>
  <c r="IX9" i="25"/>
  <c r="MK9" i="25"/>
  <c r="OU9" i="25"/>
  <c r="QJ9" i="25"/>
  <c r="PS9" i="25"/>
  <c r="PB9" i="25"/>
  <c r="OK9" i="25"/>
  <c r="NU9" i="25"/>
  <c r="NF9" i="25"/>
  <c r="MO9" i="25"/>
  <c r="LY9" i="25"/>
  <c r="LJ9" i="25"/>
  <c r="KS9" i="25"/>
  <c r="KC9" i="25"/>
  <c r="JN9" i="25"/>
  <c r="IW9" i="25"/>
  <c r="QH9" i="25"/>
  <c r="PR9" i="25"/>
  <c r="OZ9" i="25"/>
  <c r="OI9" i="25"/>
  <c r="NT9" i="25"/>
  <c r="ND9" i="25"/>
  <c r="MM9" i="25"/>
  <c r="LX9" i="25"/>
  <c r="LH9" i="25"/>
  <c r="KQ9" i="25"/>
  <c r="KB9" i="25"/>
  <c r="JL9" i="25"/>
  <c r="NA9" i="25"/>
  <c r="LE9" i="25"/>
  <c r="JZ9" i="25"/>
  <c r="PM9" i="25"/>
  <c r="MJ9" i="25"/>
  <c r="JG9" i="25"/>
  <c r="QG9" i="25"/>
  <c r="PP9" i="25"/>
  <c r="OX9" i="25"/>
  <c r="OH9" i="25"/>
  <c r="NS9" i="25"/>
  <c r="NB9" i="25"/>
  <c r="ML9" i="25"/>
  <c r="LW9" i="25"/>
  <c r="LF9" i="25"/>
  <c r="KP9" i="25"/>
  <c r="KA9" i="25"/>
  <c r="JJ9" i="25"/>
  <c r="QF9" i="25"/>
  <c r="LV9" i="25"/>
  <c r="KO9" i="25"/>
  <c r="JI9" i="25"/>
  <c r="QE9" i="25"/>
  <c r="MY9" i="25"/>
  <c r="KN9" i="25"/>
  <c r="QD9" i="25"/>
  <c r="PK9" i="25"/>
  <c r="OT9" i="25"/>
  <c r="OE9" i="25"/>
  <c r="NN9" i="25"/>
  <c r="MX9" i="25"/>
  <c r="MI9" i="25"/>
  <c r="LR9" i="25"/>
  <c r="LB9" i="25"/>
  <c r="KM9" i="25"/>
  <c r="JV9" i="25"/>
  <c r="JF9" i="25"/>
  <c r="QB9" i="25"/>
  <c r="PJ9" i="25"/>
  <c r="OS9" i="25"/>
  <c r="OD9" i="25"/>
  <c r="NM9" i="25"/>
  <c r="MW9" i="25"/>
  <c r="MH9" i="25"/>
  <c r="LQ9" i="25"/>
  <c r="KL9" i="25"/>
  <c r="JU9" i="25"/>
  <c r="JE9" i="25"/>
  <c r="NI9" i="25"/>
  <c r="QM9" i="25"/>
  <c r="NW9" i="25"/>
  <c r="KE9" i="25"/>
  <c r="PO9" i="25"/>
  <c r="LC9" i="25"/>
  <c r="LA9" i="25"/>
  <c r="OP9" i="25"/>
  <c r="KG9" i="25"/>
  <c r="PU9" i="25"/>
  <c r="MA9" i="25"/>
  <c r="IZ9" i="25"/>
  <c r="LT9" i="25"/>
  <c r="DXE9" i="25"/>
  <c r="DXC9" i="25"/>
  <c r="DWB9" i="25"/>
  <c r="DUJ9" i="25"/>
  <c r="DTL9" i="25"/>
  <c r="XG9" i="25"/>
  <c r="WQ9" i="25"/>
  <c r="VX9" i="25"/>
  <c r="TJ9" i="25"/>
  <c r="AW9" i="25"/>
  <c r="AF9" i="25"/>
  <c r="DWY9" i="25"/>
  <c r="DWA9" i="25"/>
  <c r="DUG9" i="25"/>
  <c r="DTJ9" i="25"/>
  <c r="XZ9" i="25"/>
  <c r="WP9" i="25"/>
  <c r="VU9" i="25"/>
  <c r="TI9" i="25"/>
  <c r="AV9" i="25"/>
  <c r="AD9" i="25"/>
  <c r="DWW9" i="25"/>
  <c r="DVZ9" i="25"/>
  <c r="DUD9" i="25"/>
  <c r="DWU9" i="25"/>
  <c r="DVY9" i="25"/>
  <c r="DUC9" i="25"/>
  <c r="XD9" i="25"/>
  <c r="WN9" i="25"/>
  <c r="VQ9" i="25"/>
  <c r="TG9" i="25"/>
  <c r="AS9" i="25"/>
  <c r="AA9" i="25"/>
  <c r="DWO9" i="25"/>
  <c r="DVX9" i="25"/>
  <c r="DUB9" i="25"/>
  <c r="XU9" i="25"/>
  <c r="XC9" i="25"/>
  <c r="WM9" i="25"/>
  <c r="VP9" i="25"/>
  <c r="TF9" i="25"/>
  <c r="AR9" i="25"/>
  <c r="Z9" i="25"/>
  <c r="DWK9" i="25"/>
  <c r="DVW9" i="25"/>
  <c r="DUA9" i="25"/>
  <c r="WZ9" i="25"/>
  <c r="WL9" i="25"/>
  <c r="VN9" i="25"/>
  <c r="TD9" i="25"/>
  <c r="AQ9" i="25"/>
  <c r="R9" i="25"/>
  <c r="DWJ9" i="25"/>
  <c r="DVV9" i="25"/>
  <c r="DTW9" i="25"/>
  <c r="XQ9" i="25"/>
  <c r="WY9" i="25"/>
  <c r="WG9" i="25"/>
  <c r="TC9" i="25"/>
  <c r="AP9" i="25"/>
  <c r="O9" i="25"/>
  <c r="DXI9" i="25"/>
  <c r="DVL9" i="25"/>
  <c r="XX9" i="25"/>
  <c r="WO9" i="25"/>
  <c r="TH9" i="25"/>
  <c r="AB9" i="25"/>
  <c r="DXH9" i="25"/>
  <c r="DUO9" i="25"/>
  <c r="XO9" i="25"/>
  <c r="WE9" i="25"/>
  <c r="TB9" i="25"/>
  <c r="K9" i="25"/>
  <c r="DXF9" i="25"/>
  <c r="DTU9" i="25"/>
  <c r="XN9" i="25"/>
  <c r="WD9" i="25"/>
  <c r="QP9" i="25"/>
  <c r="DXD9" i="25"/>
  <c r="DTS9" i="25"/>
  <c r="WC9" i="25"/>
  <c r="BA9" i="25"/>
  <c r="H9" i="25"/>
  <c r="DWI9" i="25"/>
  <c r="XL9" i="25"/>
  <c r="AZ9" i="25"/>
  <c r="DTQ9" i="25"/>
  <c r="WB9" i="25"/>
  <c r="DWH9" i="25"/>
  <c r="DTP9" i="25"/>
  <c r="XI9" i="25"/>
  <c r="DWE9" i="25"/>
  <c r="DTN9" i="25"/>
  <c r="XE9" i="25"/>
  <c r="VR9" i="25"/>
  <c r="AU9" i="25"/>
  <c r="DVP9" i="25"/>
  <c r="WT9" i="25"/>
  <c r="TM9" i="25"/>
  <c r="AK9" i="25"/>
  <c r="DWD9" i="25"/>
  <c r="TK9" i="25"/>
  <c r="DWC9" i="25"/>
  <c r="AX9" i="25"/>
  <c r="WA9" i="25"/>
  <c r="DVQ9" i="25"/>
  <c r="AO9" i="25"/>
  <c r="TQ9" i="25"/>
  <c r="WW9" i="25"/>
  <c r="AL9" i="25"/>
  <c r="WV9" i="25"/>
  <c r="AJ9" i="25"/>
  <c r="WU9" i="25"/>
  <c r="I9" i="25"/>
  <c r="WS9" i="25"/>
  <c r="TP9" i="25"/>
  <c r="DVO9" i="25"/>
  <c r="TO9" i="25"/>
  <c r="E29" i="26"/>
  <c r="E30" i="26"/>
  <c r="E28" i="26"/>
  <c r="E27" i="26"/>
  <c r="G84" i="26" l="1"/>
  <c r="D9" i="25"/>
  <c r="G162" i="29"/>
  <c r="G150" i="29"/>
  <c r="G138" i="29"/>
  <c r="G126" i="29"/>
  <c r="G114" i="29"/>
  <c r="G102" i="29"/>
  <c r="G90" i="29"/>
  <c r="G78" i="29"/>
  <c r="G66" i="29"/>
  <c r="G54" i="29"/>
  <c r="G168" i="26"/>
  <c r="G156" i="26"/>
  <c r="G144" i="26"/>
  <c r="G132" i="26"/>
  <c r="G120" i="26"/>
  <c r="G108" i="26"/>
  <c r="G96" i="26"/>
  <c r="G72" i="26"/>
  <c r="G60" i="26"/>
  <c r="D31" i="26"/>
  <c r="E26" i="26" l="1"/>
  <c r="YV9" i="25"/>
  <c r="E24" i="26"/>
  <c r="E25" i="26"/>
  <c r="E22" i="26"/>
  <c r="E23" i="26"/>
  <c r="E21" i="26"/>
  <c r="D56" i="13"/>
  <c r="D19" i="13"/>
  <c r="D55" i="13" l="1"/>
  <c r="D18" i="13"/>
  <c r="D37" i="9"/>
  <c r="D36" i="9" l="1"/>
  <c r="D31" i="13" l="1"/>
  <c r="DSB9" i="25" s="1"/>
  <c r="D49" i="9"/>
  <c r="VC9" i="2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tc={98BB5A65-A86F-42BF-9C8B-279AFE939F19}</author>
    <author>tc={DD117606-FA4A-4469-BA29-3D16F41DDA17}</author>
    <author>tc={578A6B4B-36C2-41EA-ABF6-84782D147024}</author>
    <author>tc={07F8509D-38B5-40B9-9733-458C69C105C8}</author>
  </authors>
  <commentList>
    <comment ref="D1" authorId="0" shapeId="0" xr:uid="{98BB5A65-A86F-42BF-9C8B-279AFE939F19}">
      <text>
        <t>[Trådet kommentar]
Din version af Excel lader dig læse denne trådede kommentar. Eventuelle ændringer vil dog blive fjernet, hvis filen åbnes i en nyere version af Excel. Få mere at vide: https://go.microsoft.com/fwlink/?linkid=870924
Kommentar:
    https://www.youtube.com/watch?v=fsL57bvd7Pk
Da arket er lavet uden brug af makroer, så har jeg valgt at benytte denne metode (Se ark "Drop downs Lande"</t>
      </text>
    </comment>
    <comment ref="I1" authorId="1" shapeId="0" xr:uid="{DD117606-FA4A-4469-BA29-3D16F41DDA17}">
      <text>
        <t>[Trådet kommentar]
Din version af Excel lader dig læse denne trådede kommentar. Eventuelle ændringer vil dog blive fjernet, hvis filen åbnes i en nyere version af Excel. Få mere at vide: https://go.microsoft.com/fwlink/?linkid=870924
Kommentar:
    https://www.youtube.com/watch?v=fsL57bvd7Pk
Da arket er lavet uden brug af makroer, så har jeg valgt at benytte denne metode (Se ark "Drop downs Lande"</t>
      </text>
    </comment>
    <comment ref="D3" authorId="2" shapeId="0" xr:uid="{578A6B4B-36C2-41EA-ABF6-84782D147024}">
      <text>
        <t>[Trådet kommentar]
Din version af Excel lader dig læse denne trådede kommentar. Eventuelle ændringer vil dog blive fjernet, hvis filen åbnes i en nyere version af Excel. Få mere at vide: https://go.microsoft.com/fwlink/?linkid=870924
Kommentar:
    Listen er lavet som en tabel så der løbene kan tilføjes flere lande, da jeg ikke er sikker på at listen er udtømmende</t>
      </text>
    </comment>
    <comment ref="I3" authorId="3" shapeId="0" xr:uid="{07F8509D-38B5-40B9-9733-458C69C105C8}">
      <text>
        <t>[Trådet kommentar]
Din version af Excel lader dig læse denne trådede kommentar. Eventuelle ændringer vil dog blive fjernet, hvis filen åbnes i en nyere version af Excel. Få mere at vide: https://go.microsoft.com/fwlink/?linkid=870924
Kommentar:
    Listen er lavet som en tabel så der løbene kan tilføjes flere lande, da jeg ikke er sikker på at listen er udtømmende</t>
      </text>
    </comment>
  </commentList>
</comments>
</file>

<file path=xl/sharedStrings.xml><?xml version="1.0" encoding="utf-8"?>
<sst xmlns="http://schemas.openxmlformats.org/spreadsheetml/2006/main" count="25066" uniqueCount="5446">
  <si>
    <t>Start</t>
  </si>
  <si>
    <t>Varebetegnelse og nettoindhold</t>
  </si>
  <si>
    <t>Forarbejdning</t>
  </si>
  <si>
    <t>Recept</t>
  </si>
  <si>
    <t>Næringsdeklaration</t>
  </si>
  <si>
    <t>Holdbarhed og opbevaring</t>
  </si>
  <si>
    <t>Pakkemetode og tilberedning</t>
  </si>
  <si>
    <t>Anprisninger</t>
  </si>
  <si>
    <t>Chokolade</t>
  </si>
  <si>
    <t>Fisk og fiskeprodukter</t>
  </si>
  <si>
    <t>Kaffe</t>
  </si>
  <si>
    <t>Te</t>
  </si>
  <si>
    <t>Ja/Nej</t>
  </si>
  <si>
    <t>Ja</t>
  </si>
  <si>
    <t>Nej</t>
  </si>
  <si>
    <t>Vælg</t>
  </si>
  <si>
    <t>Lande</t>
  </si>
  <si>
    <t>Afghanistan</t>
  </si>
  <si>
    <t>Albanien</t>
  </si>
  <si>
    <t>Algeriet</t>
  </si>
  <si>
    <t>Andorra</t>
  </si>
  <si>
    <t>Angola</t>
  </si>
  <si>
    <t>Antigua &amp;Barbuda</t>
  </si>
  <si>
    <t>Argentina</t>
  </si>
  <si>
    <t>Armenien</t>
  </si>
  <si>
    <t>Aserbajdsjan</t>
  </si>
  <si>
    <t>Australien</t>
  </si>
  <si>
    <t>Bahamas</t>
  </si>
  <si>
    <t>Bahrain</t>
  </si>
  <si>
    <t>Bangladesh</t>
  </si>
  <si>
    <t>Barbados</t>
  </si>
  <si>
    <t>Belgien</t>
  </si>
  <si>
    <t>Belize</t>
  </si>
  <si>
    <t>Benin</t>
  </si>
  <si>
    <t>Bhutan</t>
  </si>
  <si>
    <t>Bolivia</t>
  </si>
  <si>
    <t>Bosnien-Herzegovina</t>
  </si>
  <si>
    <t>Botswana</t>
  </si>
  <si>
    <t>Brasilien</t>
  </si>
  <si>
    <t>Brunei</t>
  </si>
  <si>
    <t>Bulgarien</t>
  </si>
  <si>
    <t>Burkina Faso</t>
  </si>
  <si>
    <t>Burma (Myanmar)</t>
  </si>
  <si>
    <t>Burundi</t>
  </si>
  <si>
    <t>Cambodja</t>
  </si>
  <si>
    <t>Cameroun</t>
  </si>
  <si>
    <t>Canada</t>
  </si>
  <si>
    <t>Centralafrika</t>
  </si>
  <si>
    <t>Chad</t>
  </si>
  <si>
    <t>Chile</t>
  </si>
  <si>
    <t>Colombia</t>
  </si>
  <si>
    <t>Comorerne</t>
  </si>
  <si>
    <t>Congo</t>
  </si>
  <si>
    <t>Costa Rica</t>
  </si>
  <si>
    <t>Cuba</t>
  </si>
  <si>
    <t>Cypern</t>
  </si>
  <si>
    <t>Darussalem</t>
  </si>
  <si>
    <t>Demokratiske rep. Congo</t>
  </si>
  <si>
    <t>Djibouti</t>
  </si>
  <si>
    <t>Dominica</t>
  </si>
  <si>
    <t>Dominikanske Republik</t>
  </si>
  <si>
    <t>Ecuador</t>
  </si>
  <si>
    <t>Egypten</t>
  </si>
  <si>
    <t>El Salvador</t>
  </si>
  <si>
    <t>Elfenbens- kysten</t>
  </si>
  <si>
    <t>Eritrea</t>
  </si>
  <si>
    <t>Estland</t>
  </si>
  <si>
    <t>Etiopien</t>
  </si>
  <si>
    <t>Fiji</t>
  </si>
  <si>
    <t>Filippinerne</t>
  </si>
  <si>
    <t>Finland</t>
  </si>
  <si>
    <t>Forenede Arab. Emirater</t>
  </si>
  <si>
    <t>Frankrig</t>
  </si>
  <si>
    <t>Gabon</t>
  </si>
  <si>
    <t>Gambia</t>
  </si>
  <si>
    <t>Georgien</t>
  </si>
  <si>
    <t>Ghana</t>
  </si>
  <si>
    <t>Grenada</t>
  </si>
  <si>
    <t>Grenadinerne</t>
  </si>
  <si>
    <t>Grækenland</t>
  </si>
  <si>
    <t>Guatemala</t>
  </si>
  <si>
    <t>Guinea</t>
  </si>
  <si>
    <t>Guinea-Bissau</t>
  </si>
  <si>
    <t>Guyana</t>
  </si>
  <si>
    <t>Haiti</t>
  </si>
  <si>
    <t>Honduras</t>
  </si>
  <si>
    <t>Indien</t>
  </si>
  <si>
    <t>Indonesien</t>
  </si>
  <si>
    <t>Irak</t>
  </si>
  <si>
    <t>Iran</t>
  </si>
  <si>
    <t>Irland</t>
  </si>
  <si>
    <t>Island</t>
  </si>
  <si>
    <t>Israel</t>
  </si>
  <si>
    <t>Italien</t>
  </si>
  <si>
    <t>Jamaica</t>
  </si>
  <si>
    <t>Japan</t>
  </si>
  <si>
    <t>Jordan</t>
  </si>
  <si>
    <t>Kapverdiske Øer</t>
  </si>
  <si>
    <t>Kasakhstan</t>
  </si>
  <si>
    <t>Kenya</t>
  </si>
  <si>
    <t>Kina</t>
  </si>
  <si>
    <t>Kirgisistan</t>
  </si>
  <si>
    <t>Kiribati</t>
  </si>
  <si>
    <t>Kroatien</t>
  </si>
  <si>
    <t>Kuwait</t>
  </si>
  <si>
    <t>Laos</t>
  </si>
  <si>
    <t>Lesotho</t>
  </si>
  <si>
    <t>Letland</t>
  </si>
  <si>
    <t>Libanon</t>
  </si>
  <si>
    <t>Liberia</t>
  </si>
  <si>
    <t>Libyen</t>
  </si>
  <si>
    <t>Liechtenstein</t>
  </si>
  <si>
    <t>Litauen</t>
  </si>
  <si>
    <t>Luxembourg</t>
  </si>
  <si>
    <t>Madagaskar</t>
  </si>
  <si>
    <t>Makedonien (FYROM)</t>
  </si>
  <si>
    <t>Malawi</t>
  </si>
  <si>
    <t>Malaysia</t>
  </si>
  <si>
    <t>Maldiverne</t>
  </si>
  <si>
    <t>Mali</t>
  </si>
  <si>
    <t>Malta</t>
  </si>
  <si>
    <t>Marokko</t>
  </si>
  <si>
    <t>Marshall-øerne</t>
  </si>
  <si>
    <t>Mauretanien</t>
  </si>
  <si>
    <t>Mauritius</t>
  </si>
  <si>
    <t>Mexico</t>
  </si>
  <si>
    <t>Mikronesien</t>
  </si>
  <si>
    <t>Moldova</t>
  </si>
  <si>
    <t>Monaco</t>
  </si>
  <si>
    <t>Mongoliet</t>
  </si>
  <si>
    <t>Mozambique</t>
  </si>
  <si>
    <t>Namibia</t>
  </si>
  <si>
    <t>Nauru</t>
  </si>
  <si>
    <t>Nepal</t>
  </si>
  <si>
    <t>New Zealand</t>
  </si>
  <si>
    <t>Nicaragua</t>
  </si>
  <si>
    <t>Niger</t>
  </si>
  <si>
    <t>Nigeria</t>
  </si>
  <si>
    <t>Nordkorea</t>
  </si>
  <si>
    <t>Norge</t>
  </si>
  <si>
    <t>Oman</t>
  </si>
  <si>
    <t>Pakistan</t>
  </si>
  <si>
    <t>Palau</t>
  </si>
  <si>
    <t>Palestina</t>
  </si>
  <si>
    <t>Panama</t>
  </si>
  <si>
    <t>Papua New Guinea</t>
  </si>
  <si>
    <t>Paraguay</t>
  </si>
  <si>
    <t>Peru</t>
  </si>
  <si>
    <t>Polen</t>
  </si>
  <si>
    <t>Portugal</t>
  </si>
  <si>
    <t>Qatar</t>
  </si>
  <si>
    <t>Rumænien</t>
  </si>
  <si>
    <t>Rusland</t>
  </si>
  <si>
    <t>Rwanda</t>
  </si>
  <si>
    <t>Salomonøerne</t>
  </si>
  <si>
    <t>Samoa</t>
  </si>
  <si>
    <t>San Marino</t>
  </si>
  <si>
    <t>Sao Tomé &amp; Principe</t>
  </si>
  <si>
    <t>Saudi Arabien</t>
  </si>
  <si>
    <t>Schweiz</t>
  </si>
  <si>
    <t>Senegal</t>
  </si>
  <si>
    <t>Seychellerne</t>
  </si>
  <si>
    <t>Sierra Leone</t>
  </si>
  <si>
    <t>Singapore</t>
  </si>
  <si>
    <t>Slovakiet</t>
  </si>
  <si>
    <t>Slovenien</t>
  </si>
  <si>
    <t>Somalia</t>
  </si>
  <si>
    <t>Spanien</t>
  </si>
  <si>
    <t>Sri Lanka</t>
  </si>
  <si>
    <t>St. Kitts-Nevis</t>
  </si>
  <si>
    <t>St. Lucia</t>
  </si>
  <si>
    <t>Sudan</t>
  </si>
  <si>
    <t>Surinam</t>
  </si>
  <si>
    <t>Sverige</t>
  </si>
  <si>
    <t>Swaziland</t>
  </si>
  <si>
    <t>Sydafrika</t>
  </si>
  <si>
    <t>Sydkorea</t>
  </si>
  <si>
    <t>Syrien</t>
  </si>
  <si>
    <t>Tadjikistan</t>
  </si>
  <si>
    <t>Taiwan</t>
  </si>
  <si>
    <t>Tanzania</t>
  </si>
  <si>
    <t>Thailand</t>
  </si>
  <si>
    <t>Tjekkiet</t>
  </si>
  <si>
    <t>Togo</t>
  </si>
  <si>
    <t>Tonga</t>
  </si>
  <si>
    <t>Trinidad &amp; Tobago</t>
  </si>
  <si>
    <t>Tunesien</t>
  </si>
  <si>
    <t>Turkmenistan</t>
  </si>
  <si>
    <t>Tuvalu</t>
  </si>
  <si>
    <t>Tyrkiet</t>
  </si>
  <si>
    <t>Tyskland</t>
  </si>
  <si>
    <t>Uganda</t>
  </si>
  <si>
    <t>Ukraine</t>
  </si>
  <si>
    <t>Ungarn</t>
  </si>
  <si>
    <t>Uruguay</t>
  </si>
  <si>
    <t>USA</t>
  </si>
  <si>
    <t>Usbekistan</t>
  </si>
  <si>
    <t>Vanuatu</t>
  </si>
  <si>
    <t>Vatikanet</t>
  </si>
  <si>
    <t>Venezuela</t>
  </si>
  <si>
    <t>Vietnam</t>
  </si>
  <si>
    <t>Yemen</t>
  </si>
  <si>
    <t>Zambia</t>
  </si>
  <si>
    <t>Zimbabwe</t>
  </si>
  <si>
    <t>Ækvatorial Guinea</t>
  </si>
  <si>
    <t>Østrig</t>
  </si>
  <si>
    <t>Østtimor</t>
  </si>
  <si>
    <t>Lande (dansk)</t>
  </si>
  <si>
    <t>Danmark</t>
  </si>
  <si>
    <t>Storbritannien (England)</t>
  </si>
  <si>
    <t>Land 1</t>
  </si>
  <si>
    <t>Land 4</t>
  </si>
  <si>
    <t>Land 5</t>
  </si>
  <si>
    <t>Land 3</t>
  </si>
  <si>
    <t>Firma</t>
  </si>
  <si>
    <t>Adresse</t>
  </si>
  <si>
    <t>Ny vare hos Varefakta</t>
  </si>
  <si>
    <t>Eksisterende vare hos Varefakta</t>
  </si>
  <si>
    <t>Er producent identisk med leverandør</t>
  </si>
  <si>
    <t>Producenten adresse</t>
  </si>
  <si>
    <t>Producentens identifikationsmærke (aut. nr.)</t>
  </si>
  <si>
    <t>Pakkes varen et andet sted end hos den anførte producent?</t>
  </si>
  <si>
    <t>Hvis ja, pakkevirksomhedens navn:</t>
  </si>
  <si>
    <t>Identifikationsmærke (aut. nr.):</t>
  </si>
  <si>
    <t xml:space="preserve">Varebetegnelse: </t>
  </si>
  <si>
    <t>Evt. Serienavn:</t>
  </si>
  <si>
    <t>Beskrivelse af varen</t>
  </si>
  <si>
    <t>Evt. karakteristiske smage ved varen:</t>
  </si>
  <si>
    <t>Nettoindhold enheder:</t>
  </si>
  <si>
    <t>g</t>
  </si>
  <si>
    <t>ml</t>
  </si>
  <si>
    <t>Tiltrykkes efterfølgende</t>
  </si>
  <si>
    <t>Enhed:</t>
  </si>
  <si>
    <t>Stk.:</t>
  </si>
  <si>
    <t>Skiver:</t>
  </si>
  <si>
    <t>Nettovægt (indsæt mængde):</t>
  </si>
  <si>
    <t>Antal pr. angivet nettoindhold:</t>
  </si>
  <si>
    <t>℮-mærke</t>
  </si>
  <si>
    <t xml:space="preserve">Er kravene overholdt? </t>
  </si>
  <si>
    <t>Vægt ekskl. glasering:</t>
  </si>
  <si>
    <t>Drænet vægt</t>
  </si>
  <si>
    <t>Stegt</t>
  </si>
  <si>
    <t>Røget</t>
  </si>
  <si>
    <t>Bagt</t>
  </si>
  <si>
    <t>Pasteuriseret</t>
  </si>
  <si>
    <t>Kogt</t>
  </si>
  <si>
    <t>Tørret</t>
  </si>
  <si>
    <t>Blancheret</t>
  </si>
  <si>
    <t>Optøet</t>
  </si>
  <si>
    <t>Ingen/fersk</t>
  </si>
  <si>
    <t>Isglaseret:</t>
  </si>
  <si>
    <t>Dybfrossen:</t>
  </si>
  <si>
    <t>Må produktet indfryses igen efter optøning:</t>
  </si>
  <si>
    <t>Hvis der kun er svind på en del af varen angiven delen:</t>
  </si>
  <si>
    <t>Er kravene opfyldt:</t>
  </si>
  <si>
    <t>Nedfrysningsdato tiltrykkes</t>
  </si>
  <si>
    <t>Angiv hvor</t>
  </si>
  <si>
    <t xml:space="preserve">Svind </t>
  </si>
  <si>
    <t>Svindet i % på varedelen</t>
  </si>
  <si>
    <t>Svindet i % på hele varen:</t>
  </si>
  <si>
    <t>Protein</t>
  </si>
  <si>
    <t>Salt:</t>
  </si>
  <si>
    <r>
      <t xml:space="preserve">Oprindelse </t>
    </r>
    <r>
      <rPr>
        <u/>
        <sz val="11"/>
        <rFont val="Calibri"/>
        <family val="2"/>
        <scheme val="minor"/>
      </rPr>
      <t>(søg i felterne)</t>
    </r>
  </si>
  <si>
    <t>Ingrediens 1</t>
  </si>
  <si>
    <t>Ingrediens 2</t>
  </si>
  <si>
    <t>Ingrediens 3</t>
  </si>
  <si>
    <t>Ingrediens 4</t>
  </si>
  <si>
    <t>Ingrediens 5</t>
  </si>
  <si>
    <t>Ingrediens 6</t>
  </si>
  <si>
    <t>Ingrediens 7</t>
  </si>
  <si>
    <t>Ingrediens 8</t>
  </si>
  <si>
    <t>Ingrediens 9</t>
  </si>
  <si>
    <t>Ingrediens 10</t>
  </si>
  <si>
    <t>Ingrediens 11</t>
  </si>
  <si>
    <t>Ingrediens 12</t>
  </si>
  <si>
    <t>Ingrediens 13</t>
  </si>
  <si>
    <t>Ingrediens 14</t>
  </si>
  <si>
    <t>Ingrediens 15</t>
  </si>
  <si>
    <t>Ingrediens 16</t>
  </si>
  <si>
    <t>Ingrediens 17</t>
  </si>
  <si>
    <t>Ingrediens 18</t>
  </si>
  <si>
    <t>Ingrediens 19</t>
  </si>
  <si>
    <t>Ingrediens 20</t>
  </si>
  <si>
    <t>Ingrediens 21</t>
  </si>
  <si>
    <t>Ingrediens 22</t>
  </si>
  <si>
    <t>Ingrediens 23</t>
  </si>
  <si>
    <t>Ingrediens 24</t>
  </si>
  <si>
    <t>Ingrediens 25</t>
  </si>
  <si>
    <t>Ingrediens 26</t>
  </si>
  <si>
    <t>Ingrediens 27</t>
  </si>
  <si>
    <t>Ingrediens 28</t>
  </si>
  <si>
    <t>Ingrediens 29</t>
  </si>
  <si>
    <t>Ingrediens 30</t>
  </si>
  <si>
    <t>Ingrediens 31</t>
  </si>
  <si>
    <t>Ingrediens 32</t>
  </si>
  <si>
    <t>Ingrediens 33</t>
  </si>
  <si>
    <t>Ingrediens 34</t>
  </si>
  <si>
    <t>Ingrediens 35</t>
  </si>
  <si>
    <t>Ingrediens 36</t>
  </si>
  <si>
    <t>Ingrediens 37</t>
  </si>
  <si>
    <t>Ingrediens 38</t>
  </si>
  <si>
    <t>Ingrediens 39</t>
  </si>
  <si>
    <t>Ingrediens 40</t>
  </si>
  <si>
    <t>Ingrediens 41</t>
  </si>
  <si>
    <t>Ingrediens 42</t>
  </si>
  <si>
    <t>Ingrediens 43</t>
  </si>
  <si>
    <t>Ingrediens 44</t>
  </si>
  <si>
    <t>Ingrediens 45</t>
  </si>
  <si>
    <t>Ingrediens 46</t>
  </si>
  <si>
    <t>Ingrediens 47</t>
  </si>
  <si>
    <t>Ingrediens 48</t>
  </si>
  <si>
    <t>Ingrediens 49</t>
  </si>
  <si>
    <t>Ingrediens 50</t>
  </si>
  <si>
    <t>Ingrediens 51</t>
  </si>
  <si>
    <t>Ingrediens 52</t>
  </si>
  <si>
    <t>Ingrediens 53</t>
  </si>
  <si>
    <t>Ingrediens 54</t>
  </si>
  <si>
    <t>Ingrediens 55</t>
  </si>
  <si>
    <t>Ingrediens 56</t>
  </si>
  <si>
    <t>Ingrediens 57</t>
  </si>
  <si>
    <t>Ingrediens 58</t>
  </si>
  <si>
    <t>Ingrediens 59</t>
  </si>
  <si>
    <t>Ingrediens 60</t>
  </si>
  <si>
    <t>Ingrediens 61</t>
  </si>
  <si>
    <t>Ingrediens 62</t>
  </si>
  <si>
    <t>Ingrediens 63</t>
  </si>
  <si>
    <t>Ingrediens 64</t>
  </si>
  <si>
    <t>Ingrediens 65</t>
  </si>
  <si>
    <t>Ingrediens 66</t>
  </si>
  <si>
    <t>Ingrediens 67</t>
  </si>
  <si>
    <t>Ingrediens 68</t>
  </si>
  <si>
    <t>Ingrediens 69</t>
  </si>
  <si>
    <t>Ingrediens 70</t>
  </si>
  <si>
    <t>Ingrediens 71</t>
  </si>
  <si>
    <t>Ingrediens 72</t>
  </si>
  <si>
    <t>Ingrediens 73</t>
  </si>
  <si>
    <t>Ingrediens 74</t>
  </si>
  <si>
    <t>Ingrediens 75</t>
  </si>
  <si>
    <t>Ingrediens 76</t>
  </si>
  <si>
    <t>Ingrediens 77</t>
  </si>
  <si>
    <t>Ingrediens 78</t>
  </si>
  <si>
    <t>Ingrediens 79</t>
  </si>
  <si>
    <t>Ingrediens 80</t>
  </si>
  <si>
    <t>Ingrediens 81</t>
  </si>
  <si>
    <t>Ingrediens 82</t>
  </si>
  <si>
    <t>Ingrediens 83</t>
  </si>
  <si>
    <t>Ingrediens 84</t>
  </si>
  <si>
    <t>Ingrediens 85</t>
  </si>
  <si>
    <t>Ingrediens 86</t>
  </si>
  <si>
    <t>Ingrediens 87</t>
  </si>
  <si>
    <t>Ingrediens 88</t>
  </si>
  <si>
    <t>Ingrediens 89</t>
  </si>
  <si>
    <t>Ingrediens 90</t>
  </si>
  <si>
    <t>Ingrediens 91</t>
  </si>
  <si>
    <t>Ingrediens 92</t>
  </si>
  <si>
    <t>Ingrediens 93</t>
  </si>
  <si>
    <t>Ingrediens 94</t>
  </si>
  <si>
    <t>Ingrediens 95</t>
  </si>
  <si>
    <t>Ingrediens 96</t>
  </si>
  <si>
    <t>Ingrediens 97</t>
  </si>
  <si>
    <t>Ingrediens 98</t>
  </si>
  <si>
    <t>Ingrediens 99</t>
  </si>
  <si>
    <t>Ingrediens 100</t>
  </si>
  <si>
    <t>Ingrediens 101</t>
  </si>
  <si>
    <t>Ingrediens 102</t>
  </si>
  <si>
    <t>Ingrediens 103</t>
  </si>
  <si>
    <t>Ingrediens 104</t>
  </si>
  <si>
    <t>Ingrediens 105</t>
  </si>
  <si>
    <t>Ingrediens 106</t>
  </si>
  <si>
    <t>Ingrediens 107</t>
  </si>
  <si>
    <t>Ingrediens 108</t>
  </si>
  <si>
    <t>Ingrediens 109</t>
  </si>
  <si>
    <t>Ingrediens 110</t>
  </si>
  <si>
    <t>Ingrediens 111</t>
  </si>
  <si>
    <t>Ingrediens 112</t>
  </si>
  <si>
    <t>Ingrediens 113</t>
  </si>
  <si>
    <t>Ingrediens 114</t>
  </si>
  <si>
    <t>Ingrediens 115</t>
  </si>
  <si>
    <t>Ingrediens 116</t>
  </si>
  <si>
    <t>Ingrediens 117</t>
  </si>
  <si>
    <t>Ingrediens 118</t>
  </si>
  <si>
    <t>Ingrediens 119</t>
  </si>
  <si>
    <t>Ingrediens 120</t>
  </si>
  <si>
    <t>Ingrediens 121</t>
  </si>
  <si>
    <t>Ingrediens 122</t>
  </si>
  <si>
    <t>Ingrediens 123</t>
  </si>
  <si>
    <t>Ingrediens 124</t>
  </si>
  <si>
    <t>Ingrediens 125</t>
  </si>
  <si>
    <t>Ingrediens 126</t>
  </si>
  <si>
    <t>Ingrediens 127</t>
  </si>
  <si>
    <t>Ingrediens 128</t>
  </si>
  <si>
    <t>Ingrediens 129</t>
  </si>
  <si>
    <t>Ingrediens 130</t>
  </si>
  <si>
    <t>Ingrediens 131</t>
  </si>
  <si>
    <t>Ingrediens 132</t>
  </si>
  <si>
    <t>Ingrediens 133</t>
  </si>
  <si>
    <t>Ingrediens 134</t>
  </si>
  <si>
    <t>Ingrediens 135</t>
  </si>
  <si>
    <t>Ingrediens 136</t>
  </si>
  <si>
    <t>Ingrediens 137</t>
  </si>
  <si>
    <t>Ingrediens 138</t>
  </si>
  <si>
    <t>Ingrediens 139</t>
  </si>
  <si>
    <t>Ingrediens 140</t>
  </si>
  <si>
    <t>Ingrediens 141</t>
  </si>
  <si>
    <t>Ingrediens 142</t>
  </si>
  <si>
    <t>Ingrediens 143</t>
  </si>
  <si>
    <t>Ingrediens 144</t>
  </si>
  <si>
    <t>Ingrediens 145</t>
  </si>
  <si>
    <t>Ingrediens 146</t>
  </si>
  <si>
    <t>Ingrediens 147</t>
  </si>
  <si>
    <t>Ingrediens 148</t>
  </si>
  <si>
    <t>Ingrediens 149</t>
  </si>
  <si>
    <t>Ingrediens 150</t>
  </si>
  <si>
    <t>Ingrediens 151</t>
  </si>
  <si>
    <t>Ingrediens 152</t>
  </si>
  <si>
    <t>Ingrediens 153</t>
  </si>
  <si>
    <t>Ingrediens 154</t>
  </si>
  <si>
    <t>Ingrediens 155</t>
  </si>
  <si>
    <t>Ingrediens 156</t>
  </si>
  <si>
    <t>Ingrediens 157</t>
  </si>
  <si>
    <t>Ingrediens 158</t>
  </si>
  <si>
    <t>Ingrediens 159</t>
  </si>
  <si>
    <t>Ingrediens 160</t>
  </si>
  <si>
    <t>Ingrediens 161</t>
  </si>
  <si>
    <t>Ingrediens 162</t>
  </si>
  <si>
    <t>Ingrediens 163</t>
  </si>
  <si>
    <t>Ingrediens 164</t>
  </si>
  <si>
    <t>Ingrediens 165</t>
  </si>
  <si>
    <t>Ingrediens 166</t>
  </si>
  <si>
    <t>Ingrediens 167</t>
  </si>
  <si>
    <t>Ingrediens 168</t>
  </si>
  <si>
    <t>Ingrediens 169</t>
  </si>
  <si>
    <t>Ingrediens 170</t>
  </si>
  <si>
    <t>Ingrediens 171</t>
  </si>
  <si>
    <t>Ingrediens 172</t>
  </si>
  <si>
    <t>Ingrediens 173</t>
  </si>
  <si>
    <t>Ingrediens 174</t>
  </si>
  <si>
    <t>Ingrediens 175</t>
  </si>
  <si>
    <t>Ingrediens 176</t>
  </si>
  <si>
    <t>Ingrediens 177</t>
  </si>
  <si>
    <t>Ingrediens 178</t>
  </si>
  <si>
    <t>Ingrediens 179</t>
  </si>
  <si>
    <t>Ingrediens 180</t>
  </si>
  <si>
    <t>Ingrediens 181</t>
  </si>
  <si>
    <t>Ingrediens 182</t>
  </si>
  <si>
    <t>Ingrediens 183</t>
  </si>
  <si>
    <t>Ingrediens 184</t>
  </si>
  <si>
    <t>Ingrediens 185</t>
  </si>
  <si>
    <t>Ingrediens 186</t>
  </si>
  <si>
    <t>Ingrediens 187</t>
  </si>
  <si>
    <t>Ingrediens 188</t>
  </si>
  <si>
    <t>Ingrediens 189</t>
  </si>
  <si>
    <t>Ingrediens 190</t>
  </si>
  <si>
    <t>Ingrediens 191</t>
  </si>
  <si>
    <t>Ingrediens 192</t>
  </si>
  <si>
    <t>Ingrediens 193</t>
  </si>
  <si>
    <t>Ingrediens 194</t>
  </si>
  <si>
    <t>Ingrediens 195</t>
  </si>
  <si>
    <t>Ingrediens 196</t>
  </si>
  <si>
    <t>Ingrediens 197</t>
  </si>
  <si>
    <t>Ingrediens 198</t>
  </si>
  <si>
    <t>Ingrediens 199</t>
  </si>
  <si>
    <t>Albania</t>
  </si>
  <si>
    <t>Algerie</t>
  </si>
  <si>
    <t>Antigua og Barbuda</t>
  </si>
  <si>
    <t>Armenia</t>
  </si>
  <si>
    <t>Australia</t>
  </si>
  <si>
    <t>Belgia</t>
  </si>
  <si>
    <t>Bosnia og Herzegovina</t>
  </si>
  <si>
    <t>Brasil</t>
  </si>
  <si>
    <t>Bulgaria</t>
  </si>
  <si>
    <t>Kambodsja</t>
  </si>
  <si>
    <t>Kamerun</t>
  </si>
  <si>
    <t>Sentral-Afrika</t>
  </si>
  <si>
    <t>Tsjad</t>
  </si>
  <si>
    <t>Komorene</t>
  </si>
  <si>
    <t>Kongo</t>
  </si>
  <si>
    <t>Kypros</t>
  </si>
  <si>
    <t>Demokratisk rep. Kongo</t>
  </si>
  <si>
    <t>den dominikanske republikk</t>
  </si>
  <si>
    <t>Egypt</t>
  </si>
  <si>
    <t>Elfenbenskysten</t>
  </si>
  <si>
    <t>Etiopia</t>
  </si>
  <si>
    <t>Filippinene</t>
  </si>
  <si>
    <t>De forente arabiske. Emirater</t>
  </si>
  <si>
    <t>Frankrike</t>
  </si>
  <si>
    <t>Georgia</t>
  </si>
  <si>
    <t>Grenadinene</t>
  </si>
  <si>
    <t>Hellas</t>
  </si>
  <si>
    <t>India</t>
  </si>
  <si>
    <t>Indonesia</t>
  </si>
  <si>
    <t>Italia</t>
  </si>
  <si>
    <t>Kapp Verde-øyene</t>
  </si>
  <si>
    <t>Kroatia</t>
  </si>
  <si>
    <t>Latvia</t>
  </si>
  <si>
    <t>Libya</t>
  </si>
  <si>
    <t>Makedonia (FYROM)</t>
  </si>
  <si>
    <t>Maldivene</t>
  </si>
  <si>
    <t>Marshalløyene</t>
  </si>
  <si>
    <t>Mauritania</t>
  </si>
  <si>
    <t>Mikronesia</t>
  </si>
  <si>
    <t>Mongolia</t>
  </si>
  <si>
    <t>Mosambik</t>
  </si>
  <si>
    <t>Nederland</t>
  </si>
  <si>
    <t>Nord-Korea</t>
  </si>
  <si>
    <t>Papua Ny-Guinea</t>
  </si>
  <si>
    <t>Romania</t>
  </si>
  <si>
    <t>Russland</t>
  </si>
  <si>
    <t>Solomon øyene</t>
  </si>
  <si>
    <t>São Tomé og Principe</t>
  </si>
  <si>
    <t>Saudi-Arabia</t>
  </si>
  <si>
    <t>Sveits</t>
  </si>
  <si>
    <t>Seychellene</t>
  </si>
  <si>
    <t>Slovakia</t>
  </si>
  <si>
    <t>Slovenia</t>
  </si>
  <si>
    <t>Spania</t>
  </si>
  <si>
    <t>Storbritannia</t>
  </si>
  <si>
    <t>Sør-Afrika</t>
  </si>
  <si>
    <t>Sør-Korea</t>
  </si>
  <si>
    <t>Syria</t>
  </si>
  <si>
    <t>Tadsjikistan</t>
  </si>
  <si>
    <t>Tsjekkisk Republikk</t>
  </si>
  <si>
    <t>Trinidad og Tobago</t>
  </si>
  <si>
    <t>Tunisia</t>
  </si>
  <si>
    <t>Tyrkia</t>
  </si>
  <si>
    <t>Ukraina</t>
  </si>
  <si>
    <t>Jemen</t>
  </si>
  <si>
    <t>Ekvatorial-Guinea</t>
  </si>
  <si>
    <t>Østerrike</t>
  </si>
  <si>
    <t>Øst-Timor</t>
  </si>
  <si>
    <t>Algeria</t>
  </si>
  <si>
    <t>Antigua &amp; Barbuda</t>
  </si>
  <si>
    <t>Azerbaijan</t>
  </si>
  <si>
    <t>Belgium</t>
  </si>
  <si>
    <t>Bosnia and Herzegovina</t>
  </si>
  <si>
    <t>Brazil</t>
  </si>
  <si>
    <t>Cambodia</t>
  </si>
  <si>
    <t>Cameroon</t>
  </si>
  <si>
    <t>Central Africa</t>
  </si>
  <si>
    <t>Comoros</t>
  </si>
  <si>
    <t>Cyprus</t>
  </si>
  <si>
    <t>Denmark</t>
  </si>
  <si>
    <t>Democratic rep. Congo</t>
  </si>
  <si>
    <t>Dominican Republic</t>
  </si>
  <si>
    <t>Ivory Coast</t>
  </si>
  <si>
    <t>Estonia</t>
  </si>
  <si>
    <t>Ethiopia</t>
  </si>
  <si>
    <t>Phillipines</t>
  </si>
  <si>
    <t>United Arab. Emirates</t>
  </si>
  <si>
    <t>France</t>
  </si>
  <si>
    <t>The Grenadines</t>
  </si>
  <si>
    <t>Greece</t>
  </si>
  <si>
    <t>Belarus</t>
  </si>
  <si>
    <t>Iraq</t>
  </si>
  <si>
    <t>Ireland</t>
  </si>
  <si>
    <t>Iceland</t>
  </si>
  <si>
    <t>Italy</t>
  </si>
  <si>
    <t>Cape Verde Islands</t>
  </si>
  <si>
    <t>Kazakhstan</t>
  </si>
  <si>
    <t>China</t>
  </si>
  <si>
    <t>Kyrgyzstan</t>
  </si>
  <si>
    <t>Croatia</t>
  </si>
  <si>
    <t>Lebanon</t>
  </si>
  <si>
    <t>Lithuania</t>
  </si>
  <si>
    <t>Madagascar</t>
  </si>
  <si>
    <t>Macedonia (FYROM)</t>
  </si>
  <si>
    <t>Maldives</t>
  </si>
  <si>
    <t>Morocco</t>
  </si>
  <si>
    <t>The Marshall Islands</t>
  </si>
  <si>
    <t>Micronesia</t>
  </si>
  <si>
    <t>The Netherlands</t>
  </si>
  <si>
    <t>North Korea</t>
  </si>
  <si>
    <t>Norway</t>
  </si>
  <si>
    <t>Palestine</t>
  </si>
  <si>
    <t>Poland</t>
  </si>
  <si>
    <t>Russia</t>
  </si>
  <si>
    <t>Solomon Islands</t>
  </si>
  <si>
    <t>Sao Tome &amp; Principe</t>
  </si>
  <si>
    <t>Saudi Arabia</t>
  </si>
  <si>
    <t>Switzerland</t>
  </si>
  <si>
    <t>Seychelles</t>
  </si>
  <si>
    <t>Spain</t>
  </si>
  <si>
    <t>United Kingdom</t>
  </si>
  <si>
    <t>Suriname</t>
  </si>
  <si>
    <t>Sweden</t>
  </si>
  <si>
    <t>South Africa</t>
  </si>
  <si>
    <t>South Korea</t>
  </si>
  <si>
    <t>Tajikistan</t>
  </si>
  <si>
    <t>Czech Republic</t>
  </si>
  <si>
    <t>Turkey</t>
  </si>
  <si>
    <t>Germany</t>
  </si>
  <si>
    <t>Hungary</t>
  </si>
  <si>
    <t>Uzbekistan</t>
  </si>
  <si>
    <t>Vatican</t>
  </si>
  <si>
    <t>Equatorial Guinea</t>
  </si>
  <si>
    <t>Austria</t>
  </si>
  <si>
    <t>East Timor</t>
  </si>
  <si>
    <t>E 101</t>
  </si>
  <si>
    <t>E 104a</t>
  </si>
  <si>
    <t>E 160a</t>
  </si>
  <si>
    <t>E 160g</t>
  </si>
  <si>
    <t>E 252</t>
  </si>
  <si>
    <t>E 270</t>
  </si>
  <si>
    <t>E 304</t>
  </si>
  <si>
    <t>E 322</t>
  </si>
  <si>
    <t>E 325</t>
  </si>
  <si>
    <t>E 326</t>
  </si>
  <si>
    <t xml:space="preserve">E 327 </t>
  </si>
  <si>
    <t>E 328</t>
  </si>
  <si>
    <t>E 329</t>
  </si>
  <si>
    <t>E 422</t>
  </si>
  <si>
    <t>E 431</t>
  </si>
  <si>
    <t>E 432</t>
  </si>
  <si>
    <t>E 433</t>
  </si>
  <si>
    <t>E 434</t>
  </si>
  <si>
    <t>E 435</t>
  </si>
  <si>
    <t>E 436</t>
  </si>
  <si>
    <t>E 442</t>
  </si>
  <si>
    <t>E 445</t>
  </si>
  <si>
    <t>E 470a</t>
  </si>
  <si>
    <t>E 470b</t>
  </si>
  <si>
    <t>E 471</t>
  </si>
  <si>
    <t>E 472a</t>
  </si>
  <si>
    <t>E 472b</t>
  </si>
  <si>
    <t>E 472c</t>
  </si>
  <si>
    <t>E 472d</t>
  </si>
  <si>
    <t>E 472e</t>
  </si>
  <si>
    <t>E 472f</t>
  </si>
  <si>
    <t xml:space="preserve">E 473 </t>
  </si>
  <si>
    <t>E 474</t>
  </si>
  <si>
    <t>E 475</t>
  </si>
  <si>
    <t>E 476</t>
  </si>
  <si>
    <t>E 477</t>
  </si>
  <si>
    <t>E 479b</t>
  </si>
  <si>
    <t>E 481</t>
  </si>
  <si>
    <t>E 482</t>
  </si>
  <si>
    <t>E 483</t>
  </si>
  <si>
    <t>E 491</t>
  </si>
  <si>
    <t>E 492</t>
  </si>
  <si>
    <t>E 493</t>
  </si>
  <si>
    <t>E 494</t>
  </si>
  <si>
    <t>E 495</t>
  </si>
  <si>
    <t>E 570</t>
  </si>
  <si>
    <t>E 585</t>
  </si>
  <si>
    <t>E 626</t>
  </si>
  <si>
    <t>E 627</t>
  </si>
  <si>
    <t>E 628</t>
  </si>
  <si>
    <t>E 629</t>
  </si>
  <si>
    <t>E 630</t>
  </si>
  <si>
    <t>E 631</t>
  </si>
  <si>
    <t>E 632</t>
  </si>
  <si>
    <t>E 633</t>
  </si>
  <si>
    <t>E 634</t>
  </si>
  <si>
    <t>E 635</t>
  </si>
  <si>
    <t>E 640</t>
  </si>
  <si>
    <t>E 920</t>
  </si>
  <si>
    <t>E 1517</t>
  </si>
  <si>
    <t>E 1518</t>
  </si>
  <si>
    <t>Tilsætning oprindelser:</t>
  </si>
  <si>
    <t>Vegetabilsk</t>
  </si>
  <si>
    <t>Animalsk</t>
  </si>
  <si>
    <t>Mikrobiel</t>
  </si>
  <si>
    <t>Syntetisk</t>
  </si>
  <si>
    <t>Hvilke?</t>
  </si>
  <si>
    <t>Type</t>
  </si>
  <si>
    <t>Glycyrrhizinsyre</t>
  </si>
  <si>
    <t>4 g/kg eller derover for konfekture</t>
  </si>
  <si>
    <t>Under 4 g/kg for konfekture</t>
  </si>
  <si>
    <t>100 mg/kg eller 10 mg/l eller derover på konfekture eller drikkevarer</t>
  </si>
  <si>
    <t>Under 100 mg/kg eller 10 mg/l for konfekture eller drikkevarer</t>
  </si>
  <si>
    <t>Anvendt aromaer</t>
  </si>
  <si>
    <t>Anvendt naturlige aromaer</t>
  </si>
  <si>
    <t>Lever op til 95 %</t>
  </si>
  <si>
    <t>Eddike syrestyrke</t>
  </si>
  <si>
    <t>Kød tilsat vand/lage</t>
  </si>
  <si>
    <t>berigede ingredienser</t>
  </si>
  <si>
    <t>Sammensatte stykker af kød</t>
  </si>
  <si>
    <t>maskinsepareret kød</t>
  </si>
  <si>
    <t>Salt tilsat jod</t>
  </si>
  <si>
    <t>Jod mængde</t>
  </si>
  <si>
    <t>Lovligt markedsført i EU/EØS</t>
  </si>
  <si>
    <t>glycyrrizinsyre</t>
  </si>
  <si>
    <t>Novelfood</t>
  </si>
  <si>
    <t>GMO</t>
  </si>
  <si>
    <t>Nanomateriale</t>
  </si>
  <si>
    <t>Særlige ingrediensspecifikationer</t>
  </si>
  <si>
    <t>Hvede</t>
  </si>
  <si>
    <t xml:space="preserve">Rug </t>
  </si>
  <si>
    <t xml:space="preserve">Byg </t>
  </si>
  <si>
    <t>Havre</t>
  </si>
  <si>
    <t>Krebsdyr</t>
  </si>
  <si>
    <t>Æg</t>
  </si>
  <si>
    <t>Fisk</t>
  </si>
  <si>
    <t>Jordnødder</t>
  </si>
  <si>
    <t>Soja</t>
  </si>
  <si>
    <t>Mælk</t>
  </si>
  <si>
    <t>Mandler</t>
  </si>
  <si>
    <t>Hasselnødder</t>
  </si>
  <si>
    <t>Valnødder</t>
  </si>
  <si>
    <t>Cashewnødder</t>
  </si>
  <si>
    <t>Pekannødder</t>
  </si>
  <si>
    <t>Paranødder</t>
  </si>
  <si>
    <t>Pistacienødder</t>
  </si>
  <si>
    <t>Queenslandnødder (Macadamia)</t>
  </si>
  <si>
    <t>Selleri</t>
  </si>
  <si>
    <t>Sennep</t>
  </si>
  <si>
    <t>Sesamfrø</t>
  </si>
  <si>
    <t>Svovldioxid i en koncentration over 10 mg/kg eller 10 mg/l, udtrykt som SO2</t>
  </si>
  <si>
    <t xml:space="preserve">Sulfitter i en koncentration over 10 mg/kg eller 10 mg/l, udtrykt som SO2 </t>
  </si>
  <si>
    <t>Lupin</t>
  </si>
  <si>
    <t>Bløddyr</t>
  </si>
  <si>
    <t>Fedt</t>
  </si>
  <si>
    <t>Protein:</t>
  </si>
  <si>
    <t>Organiske syrer</t>
  </si>
  <si>
    <t>Alkohol</t>
  </si>
  <si>
    <t>Næringsstof</t>
  </si>
  <si>
    <t>Enhed</t>
  </si>
  <si>
    <t>Pr. 100 g</t>
  </si>
  <si>
    <t>Næringsindhold</t>
  </si>
  <si>
    <t>Pr. 100 ml</t>
  </si>
  <si>
    <t>Pr. 100 g drænet vare</t>
  </si>
  <si>
    <t>mg</t>
  </si>
  <si>
    <t>µg</t>
  </si>
  <si>
    <t>Næringsindhold angivet</t>
  </si>
  <si>
    <t>Korrigeret for glycerol</t>
  </si>
  <si>
    <t xml:space="preserve">Fedt </t>
  </si>
  <si>
    <t>Mættede fedtsyrer</t>
  </si>
  <si>
    <t>Enkeltumættede fedtsyrer</t>
  </si>
  <si>
    <t>Flerumættede fedtsyrer</t>
  </si>
  <si>
    <t>Kulhydrat</t>
  </si>
  <si>
    <t>Sukkerarter</t>
  </si>
  <si>
    <t>Sukkeralkoholer</t>
  </si>
  <si>
    <t>Kostfibre</t>
  </si>
  <si>
    <t>Natrium</t>
  </si>
  <si>
    <t>Salt</t>
  </si>
  <si>
    <t>Vand</t>
  </si>
  <si>
    <t>Næringsstof mængde</t>
  </si>
  <si>
    <t>Næringsstof enhed</t>
  </si>
  <si>
    <t>Opbygning af datomærkning</t>
  </si>
  <si>
    <t>DDMM(ÅÅ)ÅÅ</t>
  </si>
  <si>
    <t>MM(ÅÅ)ÅÅ</t>
  </si>
  <si>
    <t>ÅÅÅÅ</t>
  </si>
  <si>
    <t>DDMM</t>
  </si>
  <si>
    <t xml:space="preserve">Opbevaring temp før åbning </t>
  </si>
  <si>
    <t>I dybfryser ved -18 °C eller koldere</t>
  </si>
  <si>
    <t>På frost ved -18 °C</t>
  </si>
  <si>
    <t>Ved stuetemperatur (20-25 °C)</t>
  </si>
  <si>
    <t>Holdbarhed i samme synsfelt</t>
  </si>
  <si>
    <t>Holdbarhed andet sted</t>
  </si>
  <si>
    <t>Sidste anvendelsesdato</t>
  </si>
  <si>
    <t>Fremstillingsdato tiltrykkes</t>
  </si>
  <si>
    <t>Pakke/tappe dato tiltrykkes</t>
  </si>
  <si>
    <t>Opbygning pakke/fremstillingsdato</t>
  </si>
  <si>
    <t>anden opbygning af pakke/fremstillingsdato</t>
  </si>
  <si>
    <t>Fremstillet (dage)</t>
  </si>
  <si>
    <t>pakket samme dag som fremstillet</t>
  </si>
  <si>
    <t>Opbevaringstemperatur (uåbnet)</t>
  </si>
  <si>
    <t>Anden temperatur (uåbnet)</t>
  </si>
  <si>
    <t>Opbevaringskrav (ingen)</t>
  </si>
  <si>
    <t>Opbevaringskrav (tørt)</t>
  </si>
  <si>
    <t>Opbevaringskrav (sollys)</t>
  </si>
  <si>
    <t>Opbevaringskrav (lugtende varer)</t>
  </si>
  <si>
    <t>Opbevaringskrav (omhældt)</t>
  </si>
  <si>
    <t>Drænet vægt (vægt)</t>
  </si>
  <si>
    <t>Ekskl. glasering (Vægt)</t>
  </si>
  <si>
    <t>Antal (andet)</t>
  </si>
  <si>
    <t>Forarbejdning (andet)</t>
  </si>
  <si>
    <t>Holdbarhed efter åbning svarer til bedst før</t>
  </si>
  <si>
    <t>Antal dags holdbarhed efter åbning ved uåbnet opbevaringstemperatur</t>
  </si>
  <si>
    <t>Holdbarhed efter åbning (dage ved anden temp)</t>
  </si>
  <si>
    <t xml:space="preserve">Anden opbevaringstemperatur efter åbning </t>
  </si>
  <si>
    <t>Opbevaring efter åbning (ingen)</t>
  </si>
  <si>
    <t>Opbevaring efter åbning (Tørt)</t>
  </si>
  <si>
    <t>Opbevaring efter åbning (sollys)</t>
  </si>
  <si>
    <t>Opbevaring efter åbning (lugtende varer)</t>
  </si>
  <si>
    <t>Opbevaring efter åbning (Omhældt)</t>
  </si>
  <si>
    <t>Opbevaring efter åbning (tætlukket)</t>
  </si>
  <si>
    <t>Fremstilling/pakke dato tiltrykkes i samme synsfelt</t>
  </si>
  <si>
    <t>Fremstillings/pakkedato tiltrykkes andet sted</t>
  </si>
  <si>
    <t>Helkonserves</t>
  </si>
  <si>
    <t>MAP</t>
  </si>
  <si>
    <t>Vakuum</t>
  </si>
  <si>
    <t>Tilberedningsanvisning</t>
  </si>
  <si>
    <t>Nøglehul</t>
  </si>
  <si>
    <t>Fuldkorn</t>
  </si>
  <si>
    <t>Glutenfri</t>
  </si>
  <si>
    <t>MSC</t>
  </si>
  <si>
    <t>ASC</t>
  </si>
  <si>
    <t>RFA certificeringsgrad</t>
  </si>
  <si>
    <t>IP</t>
  </si>
  <si>
    <t>SG</t>
  </si>
  <si>
    <t>MB</t>
  </si>
  <si>
    <t>Nøglehulgruppe</t>
  </si>
  <si>
    <t>Økologi (hele varen)</t>
  </si>
  <si>
    <t>Landbrugsoprindelse</t>
  </si>
  <si>
    <t>EU-jordbrug</t>
  </si>
  <si>
    <t>EU/ikke-EU-jordbrug</t>
  </si>
  <si>
    <t>ikke-EU-jordbrug</t>
  </si>
  <si>
    <t>Økologi (dele af varen)</t>
  </si>
  <si>
    <t>Grænse 20 mg/kg</t>
  </si>
  <si>
    <t xml:space="preserve">Laktosefri </t>
  </si>
  <si>
    <t>Grænse 0,01g</t>
  </si>
  <si>
    <t>RFA</t>
  </si>
  <si>
    <t>Certificeringsgrad</t>
  </si>
  <si>
    <t>Fairtrade</t>
  </si>
  <si>
    <t>Certificerede ingredienser (RFA)</t>
  </si>
  <si>
    <t>Certificerede ingredienser (Fairtrade)</t>
  </si>
  <si>
    <t>Cøliaki</t>
  </si>
  <si>
    <t>Andre logoer</t>
  </si>
  <si>
    <t>Kontrolinstans</t>
  </si>
  <si>
    <t xml:space="preserve">Land 2 </t>
  </si>
  <si>
    <t>Ekstra 1 Næringsindhold angivet</t>
  </si>
  <si>
    <t>Ekstra 1 Korrigeret for glycerol</t>
  </si>
  <si>
    <t xml:space="preserve">Ekstra 1 Fedt </t>
  </si>
  <si>
    <t>Ekstra 1 Mættede fedtsyrer</t>
  </si>
  <si>
    <t>Ekstra 1 Enkeltumættede fedtsyrer</t>
  </si>
  <si>
    <t>Ekstra 1 Flerumættede fedtsyrer</t>
  </si>
  <si>
    <t>Ekstra 1 Kulhydrat</t>
  </si>
  <si>
    <t>Ekstra 1 Sukkerarter</t>
  </si>
  <si>
    <t>Ekstra 1 Sukkeralkoholer</t>
  </si>
  <si>
    <t>Ekstra 1 Kostfibre</t>
  </si>
  <si>
    <t>Ekstra 1 Protein</t>
  </si>
  <si>
    <t>Ekstra 1 Natrium</t>
  </si>
  <si>
    <t>Ekstra 1 Salt</t>
  </si>
  <si>
    <t>Ekstra 1 Vand</t>
  </si>
  <si>
    <t>Ekstra 1 Organiske syrer</t>
  </si>
  <si>
    <t>Ekstra 1 Alkohol</t>
  </si>
  <si>
    <t>Ekstra 1 Næringsstof</t>
  </si>
  <si>
    <t>Ekstra 1 Næringsstof mængde</t>
  </si>
  <si>
    <t>Ekstra 1 Næringsstof enhed</t>
  </si>
  <si>
    <t>Ekstra 2 Næringsindhold angivet</t>
  </si>
  <si>
    <t>Ekstra 2 Korrigeret for glycerol</t>
  </si>
  <si>
    <t xml:space="preserve">Ekstra 2 Fedt </t>
  </si>
  <si>
    <t>Ekstra 2 Mættede fedtsyrer</t>
  </si>
  <si>
    <t>Ekstra 2 Enkeltumættede fedtsyrer</t>
  </si>
  <si>
    <t>Ekstra 2 Flerumættede fedtsyrer</t>
  </si>
  <si>
    <t>Ekstra 2 Kulhydrat</t>
  </si>
  <si>
    <t>Ekstra 2 Sukkerarter</t>
  </si>
  <si>
    <t>Ekstra 2 Sukkeralkoholer</t>
  </si>
  <si>
    <t>Ekstra 2 Kostfibre</t>
  </si>
  <si>
    <t>Ekstra 2 Protein</t>
  </si>
  <si>
    <t>Ekstra 2 Natrium</t>
  </si>
  <si>
    <t>Ekstra 2 Salt</t>
  </si>
  <si>
    <t>Ekstra 2 Vand</t>
  </si>
  <si>
    <t>Ekstra 2 Organiske syrer</t>
  </si>
  <si>
    <t>Ekstra 2 Alkohol</t>
  </si>
  <si>
    <t>Ekstra 2 Næringsstof</t>
  </si>
  <si>
    <t>Ekstra 2 Næringsstof mængde</t>
  </si>
  <si>
    <t>Ekstra 2 Næringsstof enhed</t>
  </si>
  <si>
    <t>Del af varen 1</t>
  </si>
  <si>
    <t>Del af varen 2</t>
  </si>
  <si>
    <t>Bilag I</t>
  </si>
  <si>
    <t>Kød</t>
  </si>
  <si>
    <t>Slagtealder</t>
  </si>
  <si>
    <t>Alder under 8 måneder</t>
  </si>
  <si>
    <t>Alder 8-12 måneder</t>
  </si>
  <si>
    <t>Varebetegnelse (kød)</t>
  </si>
  <si>
    <t>Skåret fra</t>
  </si>
  <si>
    <t>Født i</t>
  </si>
  <si>
    <t>Tiltrykkes (født i)</t>
  </si>
  <si>
    <t>Opvokset i</t>
  </si>
  <si>
    <t>Tiltrykkes (opvokset i)</t>
  </si>
  <si>
    <t xml:space="preserve">Slagtet i </t>
  </si>
  <si>
    <t>Tiltrykkes (slagtet i)</t>
  </si>
  <si>
    <t>Opskåret i</t>
  </si>
  <si>
    <t>Tiltrykkes (opskåret i)</t>
  </si>
  <si>
    <t>Opbygning af reference</t>
  </si>
  <si>
    <t>Anden opbygning af reference</t>
  </si>
  <si>
    <t>reference tiltrykkes</t>
  </si>
  <si>
    <t>Aut nr slagteri</t>
  </si>
  <si>
    <t>Aut nr slagteri (Tiltrykkes)</t>
  </si>
  <si>
    <t>Aut nr opskæring</t>
  </si>
  <si>
    <t>Aut nr opskæring (tiltrykkes)</t>
  </si>
  <si>
    <t>Kalvekød (alder)</t>
  </si>
  <si>
    <t>Kød fedtindhold</t>
  </si>
  <si>
    <t>Kød collagenindhold</t>
  </si>
  <si>
    <t>Optøet (kød)</t>
  </si>
  <si>
    <t>Må nedfryses efter optøning</t>
  </si>
  <si>
    <t>Skal ompakkes</t>
  </si>
  <si>
    <t>Gennemsteges</t>
  </si>
  <si>
    <t>Ingen ostemasse</t>
  </si>
  <si>
    <t>Lagring</t>
  </si>
  <si>
    <t>Forarbejdningsmåde</t>
  </si>
  <si>
    <t>Modning</t>
  </si>
  <si>
    <t>Mælk forarbejdning</t>
  </si>
  <si>
    <t>Højpasteuriseret</t>
  </si>
  <si>
    <t>Steriliseret</t>
  </si>
  <si>
    <t>Homogeniseret</t>
  </si>
  <si>
    <t>Ost lagring</t>
  </si>
  <si>
    <t>Mild (5-8 uger)</t>
  </si>
  <si>
    <t>Mellemlagret (10-14 uger)</t>
  </si>
  <si>
    <t>Lagret (15-20 uger)</t>
  </si>
  <si>
    <t>Ekstra lagret (ca. 35 uger)</t>
  </si>
  <si>
    <t>Ekstra, ekstra lagret (ca. 50 uger)</t>
  </si>
  <si>
    <t>Ost modning</t>
  </si>
  <si>
    <t>Umodnet</t>
  </si>
  <si>
    <t>Modnet</t>
  </si>
  <si>
    <t>Skimmelmodnet</t>
  </si>
  <si>
    <t>Æg vægtklasse</t>
  </si>
  <si>
    <t>XL</t>
  </si>
  <si>
    <t>L</t>
  </si>
  <si>
    <t>M</t>
  </si>
  <si>
    <t>S</t>
  </si>
  <si>
    <t>Æg Kvalitetsklasse</t>
  </si>
  <si>
    <t xml:space="preserve">A </t>
  </si>
  <si>
    <t>A Ekstra</t>
  </si>
  <si>
    <t>B eller øvrig</t>
  </si>
  <si>
    <t>Vægtklasse</t>
  </si>
  <si>
    <t>Kvalitetsklasse</t>
  </si>
  <si>
    <t>Læggedato tiltrykkes</t>
  </si>
  <si>
    <t>Vand i fedtfri ostemasse</t>
  </si>
  <si>
    <t>Kun mælkedelen er forarbejdet</t>
  </si>
  <si>
    <t>Varebetegnelse (mælk/ost)</t>
  </si>
  <si>
    <t>Mælk/ost</t>
  </si>
  <si>
    <t>Varebetegnelse (æg)</t>
  </si>
  <si>
    <t>Produktionsforhold</t>
  </si>
  <si>
    <t>Varebetegnelse (chokolade)</t>
  </si>
  <si>
    <t>Chokolade 1 (Betegnelse)</t>
  </si>
  <si>
    <t>Chokolade 1 (Kakaotørstof)</t>
  </si>
  <si>
    <t>Chokolade 1 (Mælketørstof)</t>
  </si>
  <si>
    <t>Chokolade 1 (Affedtet kakaotørstof)</t>
  </si>
  <si>
    <t>Chokolade 1 (Mælkefedt)</t>
  </si>
  <si>
    <t>Chokolade 1 (Kakaosmør)</t>
  </si>
  <si>
    <t>Chokolade 2 (Betegnelse)</t>
  </si>
  <si>
    <t>Chokolade 2 (Kakaotørstof)</t>
  </si>
  <si>
    <t>Chokolade 3 (Mælketørstof)</t>
  </si>
  <si>
    <t>Chokolade 2 (Mælketørstof)</t>
  </si>
  <si>
    <t>Chokolade 2 (Affedtet kakaotørstof)</t>
  </si>
  <si>
    <t>Chokolade 2 (Mælkefedt)</t>
  </si>
  <si>
    <t>Chokolade 2 (Kakaosmør)</t>
  </si>
  <si>
    <t>Chokolade 3 (Betegnelse)</t>
  </si>
  <si>
    <t>Chokolade 3 (Kakaotørstof)</t>
  </si>
  <si>
    <t>Chokolade 3 (Affedtet kakaotørstof)</t>
  </si>
  <si>
    <t>Chokolade 3 (Mælkefedt)</t>
  </si>
  <si>
    <t>Chokolade 3 (Kakaosmør)</t>
  </si>
  <si>
    <t>Vod</t>
  </si>
  <si>
    <t>Trawl</t>
  </si>
  <si>
    <t>Garn og lignende net</t>
  </si>
  <si>
    <t>Skrabere</t>
  </si>
  <si>
    <t>Tejner (ruser)</t>
  </si>
  <si>
    <t>Kroge og liner</t>
  </si>
  <si>
    <t>Havfiskeri</t>
  </si>
  <si>
    <t xml:space="preserve">Konserveringsmetode </t>
  </si>
  <si>
    <t>Halvkonserves</t>
  </si>
  <si>
    <t>Letkonserves</t>
  </si>
  <si>
    <t>Gammeldags modning</t>
  </si>
  <si>
    <t>Kryddersild</t>
  </si>
  <si>
    <t>Syremodning</t>
  </si>
  <si>
    <t>Varebetegnelse (fisk)</t>
  </si>
  <si>
    <t>Konserveringsmetode</t>
  </si>
  <si>
    <t>Sælges fisken optøet</t>
  </si>
  <si>
    <t>Handelsbetegnelse</t>
  </si>
  <si>
    <t>Latinske navn</t>
  </si>
  <si>
    <t>ferskvandsfiskeri</t>
  </si>
  <si>
    <t>akvakultur</t>
  </si>
  <si>
    <t>oprindelse (akvakultur)</t>
  </si>
  <si>
    <t>Fangstområde</t>
  </si>
  <si>
    <t>Underområde</t>
  </si>
  <si>
    <t>afsnit (underområde)</t>
  </si>
  <si>
    <t>Indespærringsnoter og løftenet</t>
  </si>
  <si>
    <t>Anden modning</t>
  </si>
  <si>
    <t>Varebetegnelse (juice)</t>
  </si>
  <si>
    <t>Pasteuriseret (juice)</t>
  </si>
  <si>
    <t>"Frugtjuice"</t>
  </si>
  <si>
    <t>"Frugtjuice fra koncentrat"</t>
  </si>
  <si>
    <t>"Koncentreret frugtjuice"</t>
  </si>
  <si>
    <t>Andet (Juice)</t>
  </si>
  <si>
    <t>Juice</t>
  </si>
  <si>
    <t>Instantkaffe</t>
  </si>
  <si>
    <t>Ristningsgrad</t>
  </si>
  <si>
    <t>Formalingsgrad</t>
  </si>
  <si>
    <t>Lys</t>
  </si>
  <si>
    <t>Mellem</t>
  </si>
  <si>
    <t>Mørk</t>
  </si>
  <si>
    <t>Ekstra mørk</t>
  </si>
  <si>
    <t>Ekstra fin</t>
  </si>
  <si>
    <t>Fin</t>
  </si>
  <si>
    <t>Grov</t>
  </si>
  <si>
    <t>Ekstra grov</t>
  </si>
  <si>
    <t>Varebetegnelse (kaffe)</t>
  </si>
  <si>
    <t>Dosering</t>
  </si>
  <si>
    <t>Andet (pakkemetode kaffe)</t>
  </si>
  <si>
    <t>Sort te</t>
  </si>
  <si>
    <t>Grøn te</t>
  </si>
  <si>
    <t>Sortering te</t>
  </si>
  <si>
    <t>Storbladet (min 25 % af bladene er 5 mm eller mere)</t>
  </si>
  <si>
    <t>Småbladet</t>
  </si>
  <si>
    <t>Findelt te/meget småbladet te (fannings/dust)</t>
  </si>
  <si>
    <t>Varebetegnelse (te)</t>
  </si>
  <si>
    <t>Løs te</t>
  </si>
  <si>
    <t>dosering pr kop</t>
  </si>
  <si>
    <t>Tebreve</t>
  </si>
  <si>
    <t>antal tebreve</t>
  </si>
  <si>
    <t>Instant te</t>
  </si>
  <si>
    <t>opløsningstid (s)</t>
  </si>
  <si>
    <t>Trækketid</t>
  </si>
  <si>
    <t>Sortering (te)</t>
  </si>
  <si>
    <t>Semifermenteret te</t>
  </si>
  <si>
    <t>Hvid te</t>
  </si>
  <si>
    <t>Andet (tetype)</t>
  </si>
  <si>
    <t>Specialbehandling (røget)</t>
  </si>
  <si>
    <t>Ingen specialbehandling</t>
  </si>
  <si>
    <t>Anden specialbehandling</t>
  </si>
  <si>
    <t>Select</t>
  </si>
  <si>
    <t>Yes</t>
  </si>
  <si>
    <t>No</t>
  </si>
  <si>
    <t>Vegetable</t>
  </si>
  <si>
    <t>Animal</t>
  </si>
  <si>
    <t>Microbial</t>
  </si>
  <si>
    <t>Synthetic</t>
  </si>
  <si>
    <t>4 g/kg or more for confectionery</t>
  </si>
  <si>
    <t>Under 4 g/kg for confectionery</t>
  </si>
  <si>
    <t>100 mg/kg or 10 mg/l or more for confectionery or beverages</t>
  </si>
  <si>
    <t>Under 100 mg/kg or 10 mg/l for confectionery or beverages</t>
  </si>
  <si>
    <t>Per 100 g</t>
  </si>
  <si>
    <t>Per 100 ml</t>
  </si>
  <si>
    <t>Per 100 g drained product</t>
  </si>
  <si>
    <t>DDMM(YY)YY</t>
  </si>
  <si>
    <t>MM(YY)YY</t>
  </si>
  <si>
    <t>YYYY</t>
  </si>
  <si>
    <t>In freezer at -18 °C or colder</t>
  </si>
  <si>
    <t>Frozen at -18 °C</t>
  </si>
  <si>
    <t>At room temperature (20-25 °C)</t>
  </si>
  <si>
    <t>EU</t>
  </si>
  <si>
    <t>non-EU</t>
  </si>
  <si>
    <t>EU/non-EU</t>
  </si>
  <si>
    <t>Age under 8 months</t>
  </si>
  <si>
    <t>Age 8-12 months</t>
  </si>
  <si>
    <t>Pasteurised</t>
  </si>
  <si>
    <t>High temperature pasteurisation</t>
  </si>
  <si>
    <t>Sterilised</t>
  </si>
  <si>
    <t>Homogenised</t>
  </si>
  <si>
    <t>Mild (5-8 weeks)</t>
  </si>
  <si>
    <t>Medium aged (10-14 weeks)</t>
  </si>
  <si>
    <t>Aged (15-20 weeks)</t>
  </si>
  <si>
    <t>Extra aged (approx. 35 weeks)</t>
  </si>
  <si>
    <t>Extra, extra aged (approx. 50 weeks)</t>
  </si>
  <si>
    <t>Unmatured</t>
  </si>
  <si>
    <t>Matured</t>
  </si>
  <si>
    <t>Mould</t>
  </si>
  <si>
    <t>A Extra</t>
  </si>
  <si>
    <t>B or other</t>
  </si>
  <si>
    <t>Perishables</t>
  </si>
  <si>
    <t>Lightly preserved</t>
  </si>
  <si>
    <t>Light</t>
  </si>
  <si>
    <t>Medium</t>
  </si>
  <si>
    <t xml:space="preserve">Dark </t>
  </si>
  <si>
    <t>Extra dark</t>
  </si>
  <si>
    <t>Extra fine</t>
  </si>
  <si>
    <t>Fine</t>
  </si>
  <si>
    <t>Coarse</t>
  </si>
  <si>
    <t>Extra coarse</t>
  </si>
  <si>
    <t>Large leaved (min. 25% of leaves are 5 mm or more)</t>
  </si>
  <si>
    <t>Small leaved</t>
  </si>
  <si>
    <t>Fine tea/very small-leave tea (fannings/dust)</t>
  </si>
  <si>
    <t>Engelsk oversættelse</t>
  </si>
  <si>
    <t>VK nummer</t>
  </si>
  <si>
    <t>VK Nummer (eksisterende)</t>
  </si>
  <si>
    <t>GTIN nummer</t>
  </si>
  <si>
    <t>Ikke-EU</t>
  </si>
  <si>
    <t>EU/ikke-EU</t>
  </si>
  <si>
    <t>AFG</t>
  </si>
  <si>
    <t>ALB</t>
  </si>
  <si>
    <t>AND</t>
  </si>
  <si>
    <t>ARG</t>
  </si>
  <si>
    <t>ARM</t>
  </si>
  <si>
    <t>AUS</t>
  </si>
  <si>
    <t>BEL</t>
  </si>
  <si>
    <t>BEN</t>
  </si>
  <si>
    <t>BOL</t>
  </si>
  <si>
    <t>BRA</t>
  </si>
  <si>
    <t>CAN</t>
  </si>
  <si>
    <t>DZA</t>
  </si>
  <si>
    <t>AGO</t>
  </si>
  <si>
    <t>ATG</t>
  </si>
  <si>
    <t>AZE</t>
  </si>
  <si>
    <t>BHS</t>
  </si>
  <si>
    <t>BHR</t>
  </si>
  <si>
    <t>BGD</t>
  </si>
  <si>
    <t>BRB</t>
  </si>
  <si>
    <t>BLZ</t>
  </si>
  <si>
    <t>BTN</t>
  </si>
  <si>
    <t>BIH</t>
  </si>
  <si>
    <t>BWA</t>
  </si>
  <si>
    <t>BRN</t>
  </si>
  <si>
    <t>BGR</t>
  </si>
  <si>
    <t>BFA</t>
  </si>
  <si>
    <t>MMR</t>
  </si>
  <si>
    <t>BDI</t>
  </si>
  <si>
    <t>KHM</t>
  </si>
  <si>
    <t>CMR</t>
  </si>
  <si>
    <t>CAF</t>
  </si>
  <si>
    <t>TCD</t>
  </si>
  <si>
    <t>CHL</t>
  </si>
  <si>
    <t>COL</t>
  </si>
  <si>
    <t>COM</t>
  </si>
  <si>
    <t>COG</t>
  </si>
  <si>
    <t>CRI</t>
  </si>
  <si>
    <t>CUB</t>
  </si>
  <si>
    <t>CYP</t>
  </si>
  <si>
    <t>DNK</t>
  </si>
  <si>
    <t>COD</t>
  </si>
  <si>
    <t>DJI</t>
  </si>
  <si>
    <t>DMA</t>
  </si>
  <si>
    <t>DOM</t>
  </si>
  <si>
    <t>ECU</t>
  </si>
  <si>
    <t>EGY</t>
  </si>
  <si>
    <t>SLV</t>
  </si>
  <si>
    <t>CIV</t>
  </si>
  <si>
    <t>ERI</t>
  </si>
  <si>
    <t>EST</t>
  </si>
  <si>
    <t>ETH</t>
  </si>
  <si>
    <t>FJI</t>
  </si>
  <si>
    <t>PHL</t>
  </si>
  <si>
    <t>FIN</t>
  </si>
  <si>
    <t>ARE</t>
  </si>
  <si>
    <t>FRA</t>
  </si>
  <si>
    <t>GAB</t>
  </si>
  <si>
    <t>GMB</t>
  </si>
  <si>
    <t>GEO</t>
  </si>
  <si>
    <t>GHA</t>
  </si>
  <si>
    <t>GRD</t>
  </si>
  <si>
    <t>VCT</t>
  </si>
  <si>
    <t>GRC</t>
  </si>
  <si>
    <t>GTM</t>
  </si>
  <si>
    <t>GIN</t>
  </si>
  <si>
    <t>GNB</t>
  </si>
  <si>
    <t>GUY</t>
  </si>
  <si>
    <t>HTI</t>
  </si>
  <si>
    <t>HND</t>
  </si>
  <si>
    <t>BLR</t>
  </si>
  <si>
    <t>IND</t>
  </si>
  <si>
    <t>IDN</t>
  </si>
  <si>
    <t>IRQ</t>
  </si>
  <si>
    <t>IRN</t>
  </si>
  <si>
    <t>IRL</t>
  </si>
  <si>
    <t>ISL</t>
  </si>
  <si>
    <t>ISR</t>
  </si>
  <si>
    <t>ITA</t>
  </si>
  <si>
    <t>JAM</t>
  </si>
  <si>
    <t>JPN</t>
  </si>
  <si>
    <t>JOR</t>
  </si>
  <si>
    <t>CPV</t>
  </si>
  <si>
    <t>KAZ</t>
  </si>
  <si>
    <t>KEN</t>
  </si>
  <si>
    <t>CHN</t>
  </si>
  <si>
    <t>KGZ</t>
  </si>
  <si>
    <t>KIR</t>
  </si>
  <si>
    <t>HRV</t>
  </si>
  <si>
    <t>KWT</t>
  </si>
  <si>
    <t>LAO</t>
  </si>
  <si>
    <t>LSO</t>
  </si>
  <si>
    <t>LVA</t>
  </si>
  <si>
    <t>LBN</t>
  </si>
  <si>
    <t>LBR</t>
  </si>
  <si>
    <t>LBY</t>
  </si>
  <si>
    <t>LIE</t>
  </si>
  <si>
    <t>LTU</t>
  </si>
  <si>
    <t>LUX</t>
  </si>
  <si>
    <t>MDG</t>
  </si>
  <si>
    <t>MKD</t>
  </si>
  <si>
    <t>MWI</t>
  </si>
  <si>
    <t>MYS</t>
  </si>
  <si>
    <t>MDV</t>
  </si>
  <si>
    <t>MLI</t>
  </si>
  <si>
    <t>MLT</t>
  </si>
  <si>
    <t>MAR</t>
  </si>
  <si>
    <t>MHL</t>
  </si>
  <si>
    <t>MRT</t>
  </si>
  <si>
    <t>MUS</t>
  </si>
  <si>
    <t>MEX</t>
  </si>
  <si>
    <t>FSM</t>
  </si>
  <si>
    <t>MDA</t>
  </si>
  <si>
    <t>MCO</t>
  </si>
  <si>
    <t>MNG</t>
  </si>
  <si>
    <t>MOZ</t>
  </si>
  <si>
    <t>NAM</t>
  </si>
  <si>
    <t>NRU</t>
  </si>
  <si>
    <t>NLD</t>
  </si>
  <si>
    <t>NPL</t>
  </si>
  <si>
    <t>NZL</t>
  </si>
  <si>
    <t>NIC</t>
  </si>
  <si>
    <t>NER</t>
  </si>
  <si>
    <t>NGA</t>
  </si>
  <si>
    <t>PRK</t>
  </si>
  <si>
    <t>NOR</t>
  </si>
  <si>
    <t>OMN</t>
  </si>
  <si>
    <t>PAK</t>
  </si>
  <si>
    <t>PLW</t>
  </si>
  <si>
    <t>PSE</t>
  </si>
  <si>
    <t>PAN</t>
  </si>
  <si>
    <t>PNG</t>
  </si>
  <si>
    <t>PRY</t>
  </si>
  <si>
    <t>PER</t>
  </si>
  <si>
    <t>POL</t>
  </si>
  <si>
    <t>PRT</t>
  </si>
  <si>
    <t>QAT</t>
  </si>
  <si>
    <t>ROU</t>
  </si>
  <si>
    <t>RUS</t>
  </si>
  <si>
    <t>RWA</t>
  </si>
  <si>
    <t>SLB</t>
  </si>
  <si>
    <t>WSM</t>
  </si>
  <si>
    <t>SMR</t>
  </si>
  <si>
    <t>STP</t>
  </si>
  <si>
    <t>SAU</t>
  </si>
  <si>
    <t>CHE</t>
  </si>
  <si>
    <t>SEN</t>
  </si>
  <si>
    <t>SRB</t>
  </si>
  <si>
    <t>SYC</t>
  </si>
  <si>
    <t>SLE</t>
  </si>
  <si>
    <t>SGP</t>
  </si>
  <si>
    <t>SVK</t>
  </si>
  <si>
    <t>SVN</t>
  </si>
  <si>
    <t>SOM</t>
  </si>
  <si>
    <t>ESP</t>
  </si>
  <si>
    <t>LKA</t>
  </si>
  <si>
    <t>KAN</t>
  </si>
  <si>
    <t>LCA</t>
  </si>
  <si>
    <t>GBR</t>
  </si>
  <si>
    <t>SDN</t>
  </si>
  <si>
    <t>SUR</t>
  </si>
  <si>
    <t>SWE</t>
  </si>
  <si>
    <t>SWZ</t>
  </si>
  <si>
    <t>ZAF</t>
  </si>
  <si>
    <t>SYR</t>
  </si>
  <si>
    <t>TJK</t>
  </si>
  <si>
    <t>TWN</t>
  </si>
  <si>
    <t>TZA</t>
  </si>
  <si>
    <t>THA</t>
  </si>
  <si>
    <t>CZE</t>
  </si>
  <si>
    <t>TGO</t>
  </si>
  <si>
    <t>TON</t>
  </si>
  <si>
    <t>TTO</t>
  </si>
  <si>
    <t>TUN</t>
  </si>
  <si>
    <t>TKM</t>
  </si>
  <si>
    <t>TUV</t>
  </si>
  <si>
    <t>TUR</t>
  </si>
  <si>
    <t>DEU</t>
  </si>
  <si>
    <t>UGA</t>
  </si>
  <si>
    <t>UKR</t>
  </si>
  <si>
    <t>HUN</t>
  </si>
  <si>
    <t>URY</t>
  </si>
  <si>
    <t>UZB</t>
  </si>
  <si>
    <t>VUT</t>
  </si>
  <si>
    <t>VAT</t>
  </si>
  <si>
    <t>VEN</t>
  </si>
  <si>
    <t>VNM</t>
  </si>
  <si>
    <t>YEM</t>
  </si>
  <si>
    <t>ZMB</t>
  </si>
  <si>
    <t>ZWE</t>
  </si>
  <si>
    <t>GNQ</t>
  </si>
  <si>
    <t>AUT</t>
  </si>
  <si>
    <t>TLS</t>
  </si>
  <si>
    <t>Non-EU</t>
  </si>
  <si>
    <t>ISO 3166-1</t>
  </si>
  <si>
    <r>
      <t>Produktionsland</t>
    </r>
    <r>
      <rPr>
        <u/>
        <sz val="11"/>
        <rFont val="Calibri"/>
        <family val="2"/>
        <scheme val="minor"/>
      </rPr>
      <t xml:space="preserve"> (søg i felterne)</t>
    </r>
  </si>
  <si>
    <t>Total</t>
  </si>
  <si>
    <t>Bakke</t>
  </si>
  <si>
    <t>Bøtte</t>
  </si>
  <si>
    <t>Dåse</t>
  </si>
  <si>
    <t>Flaske</t>
  </si>
  <si>
    <t>Hætte</t>
  </si>
  <si>
    <t>Karton</t>
  </si>
  <si>
    <t>Låg</t>
  </si>
  <si>
    <t>Sleeve</t>
  </si>
  <si>
    <t>Æske</t>
  </si>
  <si>
    <t>Sorteres som plast</t>
  </si>
  <si>
    <t>Sorteres som pap</t>
  </si>
  <si>
    <t>Sorteres som papir</t>
  </si>
  <si>
    <t>Sorteres som restaffald</t>
  </si>
  <si>
    <t>Sorteres som metal</t>
  </si>
  <si>
    <t>Pap</t>
  </si>
  <si>
    <t>Papir</t>
  </si>
  <si>
    <t>PEFC</t>
  </si>
  <si>
    <t>Sorteres som glas</t>
  </si>
  <si>
    <t>Emballagedel 1: navn</t>
  </si>
  <si>
    <t>Emballagedel 1: vægt</t>
  </si>
  <si>
    <t>Emballagedel 1: Sortering</t>
  </si>
  <si>
    <t>Emballagedel 1: Land 1</t>
  </si>
  <si>
    <t>Emballagedel 1: Land 2</t>
  </si>
  <si>
    <t>Emballagedel 1: Land 3</t>
  </si>
  <si>
    <t>Emballagedel 1: Land 4</t>
  </si>
  <si>
    <t>Emballagedel 1: Land 5</t>
  </si>
  <si>
    <t>Paper</t>
  </si>
  <si>
    <t>Allergener</t>
  </si>
  <si>
    <t>I recept</t>
  </si>
  <si>
    <t>Spor af</t>
  </si>
  <si>
    <t>In recipe</t>
  </si>
  <si>
    <t>Tarces of</t>
  </si>
  <si>
    <t>Dyrevelfærdsmærket</t>
  </si>
  <si>
    <t>Antal hjerter</t>
  </si>
  <si>
    <t>Fully Segregated (SG)</t>
  </si>
  <si>
    <t>Mass Balance (MB)</t>
  </si>
  <si>
    <t>Book and Claim</t>
  </si>
  <si>
    <t>Dansk vegetarisk forening</t>
  </si>
  <si>
    <t>RSPO</t>
  </si>
  <si>
    <t>Certificeringsgrad (RSPO)</t>
  </si>
  <si>
    <t>Leverandør medlem RSPO</t>
  </si>
  <si>
    <t>Producentens licensnummer (RSPO)</t>
  </si>
  <si>
    <t>Samtykke til deling af data</t>
  </si>
  <si>
    <t>heraf sukkeralkoholer</t>
  </si>
  <si>
    <t>Organisk syre</t>
  </si>
  <si>
    <t>Salatrim</t>
  </si>
  <si>
    <t>Erythritol</t>
  </si>
  <si>
    <t>Kj</t>
  </si>
  <si>
    <t>Kcal</t>
  </si>
  <si>
    <t>kJ</t>
  </si>
  <si>
    <t>Til næringsfane</t>
  </si>
  <si>
    <t>Afrundet</t>
  </si>
  <si>
    <t>kJ/g</t>
  </si>
  <si>
    <t>Til supplerende næringsfane</t>
  </si>
  <si>
    <t>Til extra næringsfane</t>
  </si>
  <si>
    <t>Ekstra 1 Salatrim</t>
  </si>
  <si>
    <t>Ekstra 1 Erythritol</t>
  </si>
  <si>
    <t>Ekstra 2 Salatrim</t>
  </si>
  <si>
    <t>Ekstra 2 Erythritol</t>
  </si>
  <si>
    <t>0. - Alle kategorier af fødevarer</t>
  </si>
  <si>
    <t>0. - All categories of foods</t>
  </si>
  <si>
    <t>01. - Mejeriprodukter og mejeriproduktanaloger</t>
  </si>
  <si>
    <t>01. - Dairy products and analogues</t>
  </si>
  <si>
    <t>01.1 - Ikke-aromatiseret, pasteuriseret og steriliseret (herunder UHT-behandlet) mælk</t>
  </si>
  <si>
    <t>01.1 - Unflavoured pasteurised and sterilised (including UHT) milk</t>
  </si>
  <si>
    <t>01.2 - Ikke-aromatiserede, fermenterede mælkeprodukter, herunder naturlig ikke-aromati-seret kærnemælk (undtagen steriliseret kærnemælk), ikke varmebehandlet efter fermentering</t>
  </si>
  <si>
    <t>01.2 - Unflavoured fermented milk products, including natural unflavoured buttermilk (excluding sterilised buttermilk) non-heat-treated after fermentation</t>
  </si>
  <si>
    <t>01.3 - Ikke-aromatiserede, fermenterede mælkeprodukter, varmebehandlet efter fermente-ring</t>
  </si>
  <si>
    <t>01.3 - Unflavoured fermented milk products, heat-treated after fermentation</t>
  </si>
  <si>
    <t>01.4 - Aromatiserede, fermenterede mælkeprodukter, herunder varmebehandlede produk-ter</t>
  </si>
  <si>
    <t>01.4 - Flavoured fermented milk products including heat-treated products</t>
  </si>
  <si>
    <t>01.5 - Inddampet mælk som defineret i direktiv 2001/114/EF</t>
  </si>
  <si>
    <t>01.5 - Dehydrated milk as defined by Directive 2001/114/EC</t>
  </si>
  <si>
    <t>01.6 - Fløde og flødepulver</t>
  </si>
  <si>
    <t>01.6 - Cream and cream powder</t>
  </si>
  <si>
    <t>01.6.1 - Ikke-aromatiseret, pasteuriseret fløde (undtagen fedtreduceret fløde)</t>
  </si>
  <si>
    <t>01.6.1 - Unflavoured pasteurised cream (excluding reduced fat creams)</t>
  </si>
  <si>
    <t>01.6.2 - Ikke-aromatiserede, fermenterede flødeprodukter med levende mikroorganismer og substitutionsprodukter med et fedtindhold på under 20 %</t>
  </si>
  <si>
    <t>01.6.2 - Unflavoured live fermented cream products and substitute products with a fat content of less than 20 %</t>
  </si>
  <si>
    <t>01.6.3 - Andre typer fløde</t>
  </si>
  <si>
    <t>01.6.3 - Other creams</t>
  </si>
  <si>
    <t>01.7 - Ost og osteprodukter</t>
  </si>
  <si>
    <t>01.7 - Cheese and cheese products</t>
  </si>
  <si>
    <t>01.7.1 - Umodnet ost, undtagen produkter, der er omfattet af kategori 16</t>
  </si>
  <si>
    <t>01.7.1 - Unripened cheese excluding products falling in category 16</t>
  </si>
  <si>
    <t>01.7.2 - Modnet ost</t>
  </si>
  <si>
    <t>01.7.2 - Ripened cheese</t>
  </si>
  <si>
    <t>01.7.3 - Spiselig osteskorpe</t>
  </si>
  <si>
    <t>01.7.3 - Edible cheese rind</t>
  </si>
  <si>
    <t>01.7.4 - Valleost</t>
  </si>
  <si>
    <t>01.7.4 - Whey cheese</t>
  </si>
  <si>
    <t>01.7.5 - Smelteost</t>
  </si>
  <si>
    <t>01.7.5 - Processed cheese</t>
  </si>
  <si>
    <t>01.7.6 - Osteprodukter (undtagen produkter, der er omfattet af kategori 16)</t>
  </si>
  <si>
    <t>01.7.6 - Cheese products (excluding products falling in category 16)</t>
  </si>
  <si>
    <t>01.8 - Mejeriproduktanaloger, herunder »beverage whiteners«</t>
  </si>
  <si>
    <t>01.8 - Dairy analogues, including beverage whiteners</t>
  </si>
  <si>
    <t>02. - Fedtstoffer og olier samt fedt- og olieemulsioner</t>
  </si>
  <si>
    <t>02. - Fats and oils and fat and oil emulsions</t>
  </si>
  <si>
    <t>02.1 - Fedtstoffer og olier, der i det væsentlige er vandfrie (undtagen vandfrit mælkefedt)</t>
  </si>
  <si>
    <t>02.1 - Fats and oils essentially free from water (excluding anhydrous milkfat)</t>
  </si>
  <si>
    <t>02.2 - Fedt- og olieemulsioner primært af typen vand i olie</t>
  </si>
  <si>
    <t>02.2 - Fat and oil emulsions mainly of type water-in-oil</t>
  </si>
  <si>
    <t>02.2.1 - Smør og koncentreret smør samt smørolie og vandfrit mælkefedt</t>
  </si>
  <si>
    <t>02.2.1 - Butter and concentrated butter and butter oil and anhydrous milkfat</t>
  </si>
  <si>
    <t>02.2.2 - Andre fedt- og olieemulsioner, herunder smørbare fedtstoffer, jf. definitionerne i forordning (EF) nr. 1234/2007, og flydende emulsioner</t>
  </si>
  <si>
    <t>02.2.2 - Other fat and oil emulsions including spreads as defined by Regulation (EC) No 1234/2007 and liquid emulsions</t>
  </si>
  <si>
    <t>02.3 - Smøremiddel af vegetabilsk olie i sprayform til pander, plader og forme</t>
  </si>
  <si>
    <t>02.3 - Vegetable oil pan spray</t>
  </si>
  <si>
    <t>03. - Konsumis</t>
  </si>
  <si>
    <t>03. - Edible ices</t>
  </si>
  <si>
    <t>04. - Frugt og grøntsager</t>
  </si>
  <si>
    <t>04. - Fruit and vegetables</t>
  </si>
  <si>
    <t>04.1 - Uforarbejdede frugter og grøntsager</t>
  </si>
  <si>
    <t>04.1 - Unprocessed fruit and vegetables</t>
  </si>
  <si>
    <t>04.1.1 - Hele friske frugter og grøntsager</t>
  </si>
  <si>
    <t>04.1.1 - Entire fresh fruit and vegetables</t>
  </si>
  <si>
    <t>04.1.2 - Frugt og grøntsager, skrællet, overskåret, findelt</t>
  </si>
  <si>
    <t>04.1.2 - Peeled, cut and shredded fruit and vegetables</t>
  </si>
  <si>
    <t>04.1.3 - Frosne frugter og grøntsager</t>
  </si>
  <si>
    <t>04.1.3 - Frozen fruit and vegetables</t>
  </si>
  <si>
    <t>04.2 - Forarbejdede frugter og grøntsager</t>
  </si>
  <si>
    <t>04.2 - Processed fruit and vegetables</t>
  </si>
  <si>
    <t>04.2.1 - Tørrede frugter og grøntsager</t>
  </si>
  <si>
    <t>04.2.1 - Dried fruit and vegetables</t>
  </si>
  <si>
    <t>04.2.2 - Frugt og grøntsager i eddike, olie eller saltlage</t>
  </si>
  <si>
    <t>04.2.2 - Fruit and vegetables in vinegar, oil, or brine</t>
  </si>
  <si>
    <t>04.2.3 - Frugt og grøntsager på dåse eller i glas</t>
  </si>
  <si>
    <t>04.2.3 - Canned or bottled fruit and vegetables</t>
  </si>
  <si>
    <t>04.2.4 - Tilberedninger af frugt og grøntsager, undtagen produkter, der er omfattet af kategori 5.4</t>
  </si>
  <si>
    <t>04.2.4 - Fruit and vegetable preparations, excluding products covered by 5.4</t>
  </si>
  <si>
    <t>04.2.4.1 - Tilberedninger af frugt og grøntsager, undtagen kompot</t>
  </si>
  <si>
    <t>04.2.4.1 - Fruit and vegetable preparations excluding compote</t>
  </si>
  <si>
    <t>04.2.4.2 - Kompot, undtagen produkter, der er omfattet af kategori 16</t>
  </si>
  <si>
    <t>04.2.4.2 - Compote, excluding products covered by category 16</t>
  </si>
  <si>
    <t>04.2.5 - Syltetøj, gelé og marmelade og lignende produkter</t>
  </si>
  <si>
    <t>04.2.5 - Jam, jellies and marmalades and similar products</t>
  </si>
  <si>
    <t>04.2.5.1 - Marmelade ekstra og gelé ekstra som defineret i direktiv 2001/113/EF</t>
  </si>
  <si>
    <t>04.2.5.1 - Extra jam and extra jelly as defined by Directive 2001/113/EC</t>
  </si>
  <si>
    <t>04.2.5.2 - Syltetøj, gelé og marmelade og kastanjecreme, jf. definitionerne i direktiv 2001/ 113/EF</t>
  </si>
  <si>
    <t>04.2.5.2 - Jam, jellies and marmalades and sweetened chestnut puree as defined by Directive 2001/113/EC</t>
  </si>
  <si>
    <t>04.2.5.3 - Andre lignende smørbare frugt- eller grøntsagsprodukter</t>
  </si>
  <si>
    <t>04.2.5.3 - Other similar fruit or vegetable spreads</t>
  </si>
  <si>
    <t>04.2.5.4 - Nøddesmør og andre smørbare nøddeprodukter</t>
  </si>
  <si>
    <t>04.2.5.4 - Nut butters and nut spreads</t>
  </si>
  <si>
    <t>04.2.6 - Forarbejdede kartoffelprodukter</t>
  </si>
  <si>
    <t>04.2.6 - Processed potato products</t>
  </si>
  <si>
    <t>05. - Konfektureprodukter</t>
  </si>
  <si>
    <t>05. - Confectionery</t>
  </si>
  <si>
    <t>05.1 - Kakao- og chokoladevarer, der er omfattet af direktiv 2000/36/EF</t>
  </si>
  <si>
    <t>05.1 - Cocoa and chocolate products as covered by Directive 2000/36/EC</t>
  </si>
  <si>
    <t>05.2 - Andre konfektureprodukter, herunder mikropastiller til at give frisk ånde</t>
  </si>
  <si>
    <t>05.2 - Other confectionery including breath refreshening microsweets</t>
  </si>
  <si>
    <t>05.3 - Tyggegummi</t>
  </si>
  <si>
    <t>05.3 - Chewing gum</t>
  </si>
  <si>
    <t>05.4 - Pynt, overtræk og fyld, undtagen fyld på basis af frugt omfattet af kategori 4.2.4</t>
  </si>
  <si>
    <t>05.4 - Decorations, coatings and fillings, except fruit based fillings covered by category 4.2.4</t>
  </si>
  <si>
    <t>06. - Cerealier og cerealieprodukter</t>
  </si>
  <si>
    <t>06. - Cereals and cereal products</t>
  </si>
  <si>
    <t>06.1 - Hele eller knækkede korn samt korn i flager</t>
  </si>
  <si>
    <t>06.1 - Whole, broken, or flaked grain</t>
  </si>
  <si>
    <t>06.2 - Mel og andre formalede produkter samt stivelse</t>
  </si>
  <si>
    <t>06.2 - Flours and other milled products and starches</t>
  </si>
  <si>
    <t>06.2.1 - Mel</t>
  </si>
  <si>
    <t>06.2.1 - Flours</t>
  </si>
  <si>
    <t>06.2.2 - Stivelse</t>
  </si>
  <si>
    <t>06.2.2 - Starches</t>
  </si>
  <si>
    <t>06.3 - Morgenmadscerealier</t>
  </si>
  <si>
    <t>06.3 - Breakfast cereals</t>
  </si>
  <si>
    <t>06.4 - Pastaprodukter</t>
  </si>
  <si>
    <t>06.4 - Pasta</t>
  </si>
  <si>
    <t>06.4.1 - Frisk pasta</t>
  </si>
  <si>
    <t>06.4.1 - Fresh pasta</t>
  </si>
  <si>
    <t>06.4.2 - Tørpasta</t>
  </si>
  <si>
    <t>06.4.2 - Dry pasta</t>
  </si>
  <si>
    <t>06.4.3 - Friske, forkogte pastaprodukter</t>
  </si>
  <si>
    <t>06.4.3 - Fresh pre-cooked pasta</t>
  </si>
  <si>
    <t>06.4.4 - Kartoffelgnocchi</t>
  </si>
  <si>
    <t>06.4.4 - Potato gnocchi</t>
  </si>
  <si>
    <t>06.4.5 - Fyld til pasta (ravioli og lignende)</t>
  </si>
  <si>
    <t>06.4.5 - Fillings of stuffed pasta (ravioli and similar)</t>
  </si>
  <si>
    <t>06.5 - Nudler</t>
  </si>
  <si>
    <t>06.5 - Noodles</t>
  </si>
  <si>
    <t>06.6 - Flydende dej (battere)</t>
  </si>
  <si>
    <t>06.6 - Batters</t>
  </si>
  <si>
    <t>06.7 - Forkogte eller forarbejdede cerealier</t>
  </si>
  <si>
    <t>06.7 - Pre-cooked or processed cereals</t>
  </si>
  <si>
    <t>07. - Bagværk</t>
  </si>
  <si>
    <t>07. - Bakery wares</t>
  </si>
  <si>
    <t>07.1 - Brød, boller og rundstykker</t>
  </si>
  <si>
    <t>07.1 - Bread and rolls</t>
  </si>
  <si>
    <t>07.1.1 - Brød, udelukkende tilberedt af ingredienserne hvedemel, vand, gær eller surdej samt salt</t>
  </si>
  <si>
    <t>07.1.1 - Bread prepared solely with the following ingredients: wheat flour, water, yeast or leaven, salt</t>
  </si>
  <si>
    <t>07.1.2 - Pain courant français, friss búzakenyér, fehér és félbarna kenyerek</t>
  </si>
  <si>
    <t>07.1.2 - Pain courant français; Friss búzakenyér, fehér és félbarna kenyerek</t>
  </si>
  <si>
    <t>07.2 - Finere bagværk</t>
  </si>
  <si>
    <t>07.2 - Fine bakery wares</t>
  </si>
  <si>
    <t>08.1 - Fersk kød, undtagen tilberedt kød som defineret i forordning (EF) nr. 853/2004</t>
  </si>
  <si>
    <t>08.1 - Fresh meat, excluding meat preparations as defined by Regulation (EC) No 853/ 2004</t>
  </si>
  <si>
    <t>08.2 - Tilberedt kød som defineret i forordning (EF) nr. 853/2004</t>
  </si>
  <si>
    <t>08.2 - Meat preparations as defined by Regulation (EC) No 853/2004</t>
  </si>
  <si>
    <t>08.3 - Kødprodukter</t>
  </si>
  <si>
    <t>08.3 - Meat products</t>
  </si>
  <si>
    <t>08.3.1 - Ikke-varmebehandlede kødprodukter</t>
  </si>
  <si>
    <t>08.3.1 - Non-heat-treated meat products</t>
  </si>
  <si>
    <t>08.3.2 - Varmebehandlede kødprodukter</t>
  </si>
  <si>
    <t>08.3.2 - Heat-treated meat products</t>
  </si>
  <si>
    <t>08.3.3 - Tarme samt overtræk og pynt til kød</t>
  </si>
  <si>
    <t>08.3.3 - Casings and coatings and decorations for meat</t>
  </si>
  <si>
    <t>08.3.4 - Traditionelt saltede kødprodukter, der er omfattet af særlige bestemmelser vedrørende nitritter og nitrater</t>
  </si>
  <si>
    <t>08.3.4 - Traditionally cured meat products with specific provisions concerning nitrites and nitrates</t>
  </si>
  <si>
    <t>08.3.4.1 - Traditionelt kummesaltede produkter (kødprodukter saltet ved nedsænkning i en saltopløsning, der indeholder salt, nitritter og/eller nitrater og andre bestanddele)</t>
  </si>
  <si>
    <t>08.3.4.1 - Traditional immersion cured products (Meat products cured by immersion in a curing solution containing nitrites and/or nitrates, salt and other components)</t>
  </si>
  <si>
    <t>08.3.4.2 - Traditionelt tørsaltede kødprodukter (tørsaltningsprocessen indebærer tør påføring af en saltblanding, der indeholder salt, nitritter og/eller nitrater og andre bestand-dele, på kødets overflade, fulgt af en stabiliserings-/modningstid)</t>
  </si>
  <si>
    <t>08.3.4.2 - Traditional dry cured products. (Dry curing process involves dry application of curing mixture containing nitrites and/or nitrates, salt and other components to the surface of the meat followed by a period of stabilisation/maturation)</t>
  </si>
  <si>
    <t>08.3.4.3 - Andre traditionelt tørsaltede kødprodukter (kummesaltning og tørsaltning, der er anvendt i kombination, eller når nitrit og/eller nitrat indgår i et sammensat produkt, eller når saltopløsningen indsprøjtes i produktet inden kogning)</t>
  </si>
  <si>
    <t>08.3.4.3 - Other traditionally cured products. (Immersion and dry cured processes used in combination or where nitrite and/or nitrate is included in a compound product or where the curing solution is injected into the product prior to cooking)</t>
  </si>
  <si>
    <t>09. - Fisk og fiskevarer</t>
  </si>
  <si>
    <t>09. - Fish and fisheries products</t>
  </si>
  <si>
    <t>09.1 - Uforarbejdede fisk og fiskevarer</t>
  </si>
  <si>
    <t>09.1 - Unprocessed fish and fisheries products</t>
  </si>
  <si>
    <t>09.1.1 - Uforarbejdede fisk</t>
  </si>
  <si>
    <t>09.1.1 - Unprocessed fish</t>
  </si>
  <si>
    <t>09.1.2 - Uforarbejdede bløddyr og krebsdyr</t>
  </si>
  <si>
    <t>09.1.2 - Unprocessed molluscs and crustaceans</t>
  </si>
  <si>
    <t>09.2 - Forarbejdede fisk og fiskevarer, herunder bløddyr og krebsdyr</t>
  </si>
  <si>
    <t>09.2 - Processed fish and fishery products including mollusks and crustaceans</t>
  </si>
  <si>
    <t>09.3 - Fiskerogn</t>
  </si>
  <si>
    <t>09.3 - Fish roe</t>
  </si>
  <si>
    <t>10. - Æg og ægprodukter</t>
  </si>
  <si>
    <t>10. - Eggs and egg products</t>
  </si>
  <si>
    <t>10.1 - Uforarbejdede æg</t>
  </si>
  <si>
    <t>10.1 - Unprocessed eggs</t>
  </si>
  <si>
    <t>10.2 - Forarbejdede æg og ægprodukter</t>
  </si>
  <si>
    <t>10.2 - Processed eggs and egg products</t>
  </si>
  <si>
    <t>11. - Sukker, sirup, honning og sødestoffer til bordbrug</t>
  </si>
  <si>
    <t>11. - Sugars, syrups, honey and table-top sweeteners</t>
  </si>
  <si>
    <t>11.1 - Sukker og sirup som defineret i direktiv 2001/111/EF</t>
  </si>
  <si>
    <t>11.1 - Sugars and syrups as defined by Directive 2001/111/EC</t>
  </si>
  <si>
    <t>11.2 - Andre former for sukker og sirup</t>
  </si>
  <si>
    <t>11.2 - Other sugars and syrups</t>
  </si>
  <si>
    <t>11.3 - Honning som defineret i direktiv 2001/110/EF</t>
  </si>
  <si>
    <t>11.3 - Honey as defined in Directive 2001/110/EC</t>
  </si>
  <si>
    <t>11.4 - Sødestoffer til bordbrug</t>
  </si>
  <si>
    <t>11.4 - Table-top sweeteners</t>
  </si>
  <si>
    <t>11.4.1 - Sødestoffer til bordbrug i flydende form</t>
  </si>
  <si>
    <t>11.4.1 - Table-top sweeteners in liquid form</t>
  </si>
  <si>
    <t>11.4.2 - Sødestoffer til bordbrug i pulverform</t>
  </si>
  <si>
    <t>11.4.2 - Table-top sweeteners in powder form</t>
  </si>
  <si>
    <t>11.4.3 - Sødestoffer til bordbrug i tabletform</t>
  </si>
  <si>
    <t>11.4.3 - Table-top sweeteners in tablets</t>
  </si>
  <si>
    <t>12. - Salt, krydderier, supper, saucer, salater og proteinprodukter</t>
  </si>
  <si>
    <t>12. - Salts, spices, soups, sauces, salads and protein products</t>
  </si>
  <si>
    <t>12.1 - Salt og erstatninger herfor</t>
  </si>
  <si>
    <t>12.1 - Salt and salt substitutes</t>
  </si>
  <si>
    <t>12.1.1 - Salt</t>
  </si>
  <si>
    <t>12.1.2 - Salterstatninger</t>
  </si>
  <si>
    <t>12.1.2 - Salt substitutes</t>
  </si>
  <si>
    <t>12.2 - Urter, krydderier og smagspræparater</t>
  </si>
  <si>
    <t>12.2 - Herbs, spices, seasonings</t>
  </si>
  <si>
    <t>12.2.1 - Urter og krydderier</t>
  </si>
  <si>
    <t>12.2.1 - Herbs and spices</t>
  </si>
  <si>
    <t>12.2.2 - Smagspræparater</t>
  </si>
  <si>
    <t>12.2.2 - Seasonings and condiments</t>
  </si>
  <si>
    <t>12.3 - Eddike og fortyndet eddikesyre (fortyndet med vand til 4-30 % vol.)</t>
  </si>
  <si>
    <t>12.3 - Vinegars and diluted acetic acid (diluted with water to 4-30 % by volume)</t>
  </si>
  <si>
    <t>12.4 - Sennep</t>
  </si>
  <si>
    <t>12.4 - Mustard</t>
  </si>
  <si>
    <t>12.5 - Suppe og bouillon</t>
  </si>
  <si>
    <t>12.5 - Soups and broths</t>
  </si>
  <si>
    <t>12.6 - Saucer</t>
  </si>
  <si>
    <t>12.6 - Sauces</t>
  </si>
  <si>
    <t>12.7 - Salater og krydderibaseret smørepålæg</t>
  </si>
  <si>
    <t>12.7 - Salads and savoury based sandwich spreads</t>
  </si>
  <si>
    <t>12.8 - Gær og gærprodukter</t>
  </si>
  <si>
    <t>12.8 - Yeast and yeast products</t>
  </si>
  <si>
    <t>12.9 - Proteinprodukter, undtagen produkter, der er omfattet af kategori 1.8</t>
  </si>
  <si>
    <t>12.9 - Protein products, excluding products covered in category 1.8</t>
  </si>
  <si>
    <t>13. - Fødevarer bestemt til særlig ernæring som defineret i direktiv 2009/39/EF</t>
  </si>
  <si>
    <t>13. - Foods intended for particular nutritional uses as defined by Directive 2009/39/ EC</t>
  </si>
  <si>
    <t>13.1 - Fødevarer til spædbørn og småbørn</t>
  </si>
  <si>
    <t>13.1 - Foods for infants and young children</t>
  </si>
  <si>
    <t>13.1.1 - Modermælkserstatninger som defineret i Kommissionens direktiv 2006/141/EF ( 1 )</t>
  </si>
  <si>
    <t>13.1.1 - Infant formulae as defined by Commission Directive 2006/141/EC ( 1 )</t>
  </si>
  <si>
    <t>13.1.2 - Tilskudsblandinger som defineret i direktiv 2006/141/EF</t>
  </si>
  <si>
    <t>13.1.2 - Follow-on formulae as defined by Directive 2006/141/EC</t>
  </si>
  <si>
    <t>13.1.3 - Forarbejdede fødevarer baseret på cerealier og babymad til spædbørn og småbørn, jf. definitionerne i Kommissionens direktiv 2006/125/EF ( 2 )</t>
  </si>
  <si>
    <t>13.1.3 - Processed cereal-based foods and baby foods for infants and young children as defined by Commission Directive 2006/125/EC ( 2 )</t>
  </si>
  <si>
    <t>13.1.4 - Andre fødevarer til småbørn</t>
  </si>
  <si>
    <t>13.1.4 - Other foods for young children</t>
  </si>
  <si>
    <t>13.1.5 - Diætpræparater til særlige medicinske formål til spædbørn og småbørn, jf. defini-tionerne i Kommissionens direktiv 1999/21/EF ( 3 ), og specialprodukter til spæd-børn</t>
  </si>
  <si>
    <t>13.1.5 - Dietary foods for infants and young children for special medical purposes as defined by Commission Directive 1999/21/EC ( 3 ) and special formulae for infants</t>
  </si>
  <si>
    <t>13.1.5.1 - Diætpræparater til særlige medicinske formål til spædbørn og specialmodermælk-serstatninger og -tilskudsblandinger</t>
  </si>
  <si>
    <t>13.1.5.1 - Dietary foods for infants for special medical purposes and special formulae for infants</t>
  </si>
  <si>
    <t>13.1.5.2 - Diætpræparater til særlige medicinske formål til babyer og småbørn, jf. definitio-nerne i direktiv 1999/21/EF</t>
  </si>
  <si>
    <t>13.1.5.2 - Dietary foods for babies and young children for special medical purposes as defined in Directive 1999/21/EC</t>
  </si>
  <si>
    <t>13.2 - Diætpræparater til særlige medicinske formål som defineret i direktiv 1999/21/EF (undtagen produkter i fødevarekategori 13.1.5)</t>
  </si>
  <si>
    <t>13.2 - Dietary foods for special medical purposes defined in Directive 1999/21/EC (excluding products from food category 13.1.5)</t>
  </si>
  <si>
    <t>13.3 - Slankekostprodukter beregnet til at erstatte hele den daglige fødeindtagelse eller et enkelt måltid (hele den daglige kost eller dele af den)</t>
  </si>
  <si>
    <t>13.3 - Dietary foods for weight control diets intended to replace total daily food intake or an individual meal (the whole or part of the total daily diet)</t>
  </si>
  <si>
    <t>13.4 - Fødevarer, der er egnede til personer med glutenintolerans, jf. definitionerne i Kommissionens forordning (EF) nr. 41/2009 ( 4 )</t>
  </si>
  <si>
    <t>13.4 - Foods suitable for people intolerant to gluten as defined by Commission Regulation (EC) No 41/2009 ( 4 )</t>
  </si>
  <si>
    <t>14. - Drikkevarer</t>
  </si>
  <si>
    <t>14. - Beverages</t>
  </si>
  <si>
    <t>14.1 - Ikke-alkoholholdige drikkevarer</t>
  </si>
  <si>
    <t>14.1 - Non-alcoholic beverages</t>
  </si>
  <si>
    <t>14.1.1 - Vand, herunder naturligt mineralvand som defineret i direktiv 2009/54/EF samt kildevand og alle andre former for vand på flaske eller emballeret på anden vis</t>
  </si>
  <si>
    <t>14.1.1 - Water, including natural mineral water as defined in Directive 2009/54/EC and spring water and all other bottled or packed waters</t>
  </si>
  <si>
    <t>14.1.2 - Frugtsaft som defineret i direktiv 2001/112/EF samt grøntsagssaft</t>
  </si>
  <si>
    <t>14.1.2 - Fruit juices as defined by Directive 2001/112/EC and vegetable juices</t>
  </si>
  <si>
    <t>14.1.3 - Frugtnektar som defineret i direktiv 2001/112/EF samt grøntsagsnektar og lignende produkter</t>
  </si>
  <si>
    <t>14.1.3 - Fruit nectars as defined by Directive 2001/112/EC and vegetable nectars and similar products</t>
  </si>
  <si>
    <t>14.1.4 - Aromatiserede drikkevarer</t>
  </si>
  <si>
    <t>14.1.4 - Flavoured drinks</t>
  </si>
  <si>
    <t>14.1.5 - Kaffe, te, urte- og frugtte og cikorie; ekstrakter af te, urte- og frugtte og cikorie; te- , plante-, frugt- og cerealietilberedninger til urtete samt blandinger og instantblan-dinger af disse produkter</t>
  </si>
  <si>
    <t>14.1.5 - Coffee, tea, herbal and fruit infusions, chicory; tea, herbal and fruit infusions and chicory extracts; tea, plant, fruit and cereal preparations for infusions, as well as mixes and instant mixes of these products</t>
  </si>
  <si>
    <t>14.1.5.1 - Kaffe og kaffeekstrakter</t>
  </si>
  <si>
    <t>14.1.5.1 - Coffee, coffee extracts</t>
  </si>
  <si>
    <t>14.1.5.2 - Andre varer</t>
  </si>
  <si>
    <t>14.1.5.2 - Other</t>
  </si>
  <si>
    <t>14.2 - Alkoholholdige drikkevarer, også tilsvarende drikkevarer uden alkohol eller med lavt alkoholindhold</t>
  </si>
  <si>
    <t>14.2 - Alcoholic beverages, including alcohol-free and low-alcohol counterparts</t>
  </si>
  <si>
    <t>14.2.1 - Øl og maltbaserede drikkevarer</t>
  </si>
  <si>
    <t>14.2.1 - Beer and malt beverages</t>
  </si>
  <si>
    <t>14.2.2 - Vin og andre produkter som defineret i forordning (EF) nr. 1234/2007 samt alkoholfrie produkter</t>
  </si>
  <si>
    <t>14.2.2 - Wine and other products defined by Regulation (EEC) No 1234/2007, and alcohol-free counterparts</t>
  </si>
  <si>
    <t>14.2.3 - Æblecider og pærecider</t>
  </si>
  <si>
    <t>14.2.3 - Cider and perry</t>
  </si>
  <si>
    <t>14.2.4 - Frugtvin og Made wine</t>
  </si>
  <si>
    <t>14.2.4 - Fruit wine and made wine</t>
  </si>
  <si>
    <t>14.2.5 - Mjød</t>
  </si>
  <si>
    <t>14.2.5 - Mead</t>
  </si>
  <si>
    <t>14.2.6 - Spiritus som defineret i forordning (EF) nr. 110/2008</t>
  </si>
  <si>
    <t>14.2.6 - Spirit drinks as defined in Regulation (EC) No 110/2008</t>
  </si>
  <si>
    <t>14.2.7 - Aromatiserede vinbaserede produkter, jf. definitionerne i forordning (EØF) nr. 1601/91</t>
  </si>
  <si>
    <t>14.2.7 - Aromatised wine-based products as defined by Regulation (EEC) No 1601/91</t>
  </si>
  <si>
    <t>14.2.7.1 - Aromatiserede vine</t>
  </si>
  <si>
    <t>14.2.7.1 - Aromatised wines</t>
  </si>
  <si>
    <t>14.2.7.2 - Aromatiserede vinbaserede drikkevarer</t>
  </si>
  <si>
    <t>14.2.7.2 - Aromatised wine-based drinks</t>
  </si>
  <si>
    <t>14.2.7.3 - Aromatiserede cocktails af vinprodukter</t>
  </si>
  <si>
    <t>14.2.7.3 - Aromatised wine-product cocktails</t>
  </si>
  <si>
    <t>14.2.8 - Andre alkoholholdige drikkevarer, herunder blandinger af alkoholholdige drikke-varer og ikke-alkoholholdige drikkevarer samt brændevin med et alkoholindhold på under 15 %</t>
  </si>
  <si>
    <t>14.2.8 - Other alcoholic drinks including mixtures of alcoholic drinks with non-alcoholic drinks and spirits with less than 15 % of alcohol</t>
  </si>
  <si>
    <t>15. - Spiseklare snacks</t>
  </si>
  <si>
    <t>15. - Ready-to-eat savouries and snacks</t>
  </si>
  <si>
    <t>15.1 - Snacks på basis af kartofler, cerealier, mel eller stivelse</t>
  </si>
  <si>
    <t>15.1 - Potato-, cereal-, flour- or starch-based snacks</t>
  </si>
  <si>
    <t>15.2 - Forarbejdede nødder</t>
  </si>
  <si>
    <t>15.2 - Processed nuts</t>
  </si>
  <si>
    <t>16. - Desserter, undtagen produkter, der er omfattet af kategori 1, 3 og 4</t>
  </si>
  <si>
    <t>16. - Desserts excluding products covered in categories 1, 3 and 4</t>
  </si>
  <si>
    <t>17. - Kosttilskud som defineret i direktiv 2002/46/EF</t>
  </si>
  <si>
    <t>17. - Food supplements as defined in Directive 2002/46/EC</t>
  </si>
  <si>
    <t>17.1 - Kosttilskud i fast form, undtagen kosttilskud til spædbørn og småbørn</t>
  </si>
  <si>
    <t>17.1 - Food supplements supplied in a solid form, excluding food supplements for infants and young children</t>
  </si>
  <si>
    <t>17.2 - Kosttilskud i flydende form, undtagen kosttilskud til spædbørn og småbørn</t>
  </si>
  <si>
    <t>17.2 - Food supplements supplied in a liquid form, excluding food supplements for infants and young children</t>
  </si>
  <si>
    <t>18. - Forarbejdede fødevarer, der ikke er omfattet af kategori 1-17, undtagen fødevarer til spædbørn og småbørn</t>
  </si>
  <si>
    <t>18. - Processed foods not covered by categories 1 to 17, excluding foods for infants and young children</t>
  </si>
  <si>
    <t>Fødevarekategori 1333/2008</t>
  </si>
  <si>
    <t>08. - Kød</t>
  </si>
  <si>
    <t>08. - Meat</t>
  </si>
  <si>
    <t>Overordnet kategori</t>
  </si>
  <si>
    <t>Buræg</t>
  </si>
  <si>
    <t>Tilsætningstof gruppe</t>
  </si>
  <si>
    <t>Overordnet fødevarekategori</t>
  </si>
  <si>
    <t>REMA 1000 Varenr.</t>
  </si>
  <si>
    <t>Kategoriansvarlig</t>
  </si>
  <si>
    <t>Jonas Garly Sørensen</t>
  </si>
  <si>
    <t>Christina Burgsø Martens</t>
  </si>
  <si>
    <t>Torben Lund</t>
  </si>
  <si>
    <t>Soja i varen</t>
  </si>
  <si>
    <t>Soja i foder</t>
  </si>
  <si>
    <t>Kvalitet</t>
  </si>
  <si>
    <t>Sikkerhed</t>
  </si>
  <si>
    <t>Quality</t>
  </si>
  <si>
    <t>Safety</t>
  </si>
  <si>
    <t>Holdbarhed efter åbning (Kvalitet/sikkerhed)</t>
  </si>
  <si>
    <t>Ernæringsanprisninger</t>
  </si>
  <si>
    <t>Ernæringsanprisning 1:</t>
  </si>
  <si>
    <t>Ernæringsanprisning 2:</t>
  </si>
  <si>
    <t>Ernæringsanprisning 3:</t>
  </si>
  <si>
    <t>Sukkerfri</t>
  </si>
  <si>
    <t>Uden tilsat sukker</t>
  </si>
  <si>
    <t>Lavt natriumindhold / Lavt saltindhold</t>
  </si>
  <si>
    <t>Meget lavt natriumindhold / Meget lavt saltindhold</t>
  </si>
  <si>
    <t>Natriumfri eller saltfri</t>
  </si>
  <si>
    <t>Ikke tilsat natrium/salt</t>
  </si>
  <si>
    <t>Fiberkilde</t>
  </si>
  <si>
    <t>Højt fiberindhold</t>
  </si>
  <si>
    <t>Proteinkilde</t>
  </si>
  <si>
    <t>Højt proteinindhold</t>
  </si>
  <si>
    <t>Højt indhold af enkeltumættet fedt</t>
  </si>
  <si>
    <t>Højt indhold af flerumættet fedt</t>
  </si>
  <si>
    <t>Højt indhold af umættet fedt</t>
  </si>
  <si>
    <t>Kilde til omega-3-fedtsyrer</t>
  </si>
  <si>
    <t>Højt indhold af omega-3-fedtsyrer</t>
  </si>
  <si>
    <t>Vitamin- og/eller mineralkilde</t>
  </si>
  <si>
    <t>Højt indhold af vitamin og/eller mineral</t>
  </si>
  <si>
    <t>Indeholder "næringsstof"</t>
  </si>
  <si>
    <t>Forøget indhold af "næringsstof"</t>
  </si>
  <si>
    <t>Reduceret indhold af "næringsstof"</t>
  </si>
  <si>
    <t>Reduceret indhold af mættet fedt</t>
  </si>
  <si>
    <t>Reduceret sukkerindhold</t>
  </si>
  <si>
    <t>Light / Let</t>
  </si>
  <si>
    <t>Naturligt / Naturlig</t>
  </si>
  <si>
    <t>Lavt energiindhold</t>
  </si>
  <si>
    <t>Energireduceret</t>
  </si>
  <si>
    <t>Energifri</t>
  </si>
  <si>
    <t>Lavt fedtindhold</t>
  </si>
  <si>
    <t>Fedtfri</t>
  </si>
  <si>
    <t>Lavt indhold af mættet fedt</t>
  </si>
  <si>
    <t>Uden mættet fedt</t>
  </si>
  <si>
    <t xml:space="preserve">Lavt sukkerindhold </t>
  </si>
  <si>
    <t>Low energy</t>
  </si>
  <si>
    <t>Energy-reduced</t>
  </si>
  <si>
    <t>Energy-free</t>
  </si>
  <si>
    <t>Low-fat</t>
  </si>
  <si>
    <t>Fat-free</t>
  </si>
  <si>
    <t>Low-saturated fat</t>
  </si>
  <si>
    <t>Saturated fat-free</t>
  </si>
  <si>
    <t>Low sugar</t>
  </si>
  <si>
    <t>Sugar-free</t>
  </si>
  <si>
    <t>With no added suger</t>
  </si>
  <si>
    <t>Low sodium/salt</t>
  </si>
  <si>
    <t>Very low sodium/salt</t>
  </si>
  <si>
    <t>Sodium-free or salt-free</t>
  </si>
  <si>
    <t>Not added sodium/salt</t>
  </si>
  <si>
    <t>Source of fibre</t>
  </si>
  <si>
    <t>High fibre</t>
  </si>
  <si>
    <t>Source of protein</t>
  </si>
  <si>
    <t>High protein</t>
  </si>
  <si>
    <t xml:space="preserve">Source of (name of vitamin/s) and/or (name of mineral/s) </t>
  </si>
  <si>
    <t xml:space="preserve">High (name of vitamin/s) and/or (name of mineral/s) </t>
  </si>
  <si>
    <t>Contains (name of the nutrient or other substance)</t>
  </si>
  <si>
    <t>Increased (name of the nutrient)</t>
  </si>
  <si>
    <t>Reduced (name of the nutrient)</t>
  </si>
  <si>
    <t>Reduced sugar</t>
  </si>
  <si>
    <t>Reduced saturated fat</t>
  </si>
  <si>
    <t>Light/lite</t>
  </si>
  <si>
    <t>Naturally/natural</t>
  </si>
  <si>
    <t>High monounsaturated fat</t>
  </si>
  <si>
    <t>High polyunsaturated fat</t>
  </si>
  <si>
    <t>High unsaturated fat</t>
  </si>
  <si>
    <t>Source of omega-3-fatty acids</t>
  </si>
  <si>
    <t>High omega-3-fatty acids</t>
  </si>
  <si>
    <t>E-mail:</t>
  </si>
  <si>
    <t>Salatrim:</t>
  </si>
  <si>
    <t>Erythritol:</t>
  </si>
  <si>
    <r>
      <t>MSC</t>
    </r>
    <r>
      <rPr>
        <sz val="11"/>
        <rFont val="Calibri"/>
        <family val="2"/>
        <scheme val="minor"/>
      </rPr>
      <t>:</t>
    </r>
  </si>
  <si>
    <r>
      <t>ASC</t>
    </r>
    <r>
      <rPr>
        <sz val="11"/>
        <rFont val="Calibri"/>
        <family val="2"/>
        <scheme val="minor"/>
      </rPr>
      <t>:</t>
    </r>
  </si>
  <si>
    <t>Mellem mørk</t>
  </si>
  <si>
    <t>Medium dark</t>
  </si>
  <si>
    <t>Pakkemetode kaffe</t>
  </si>
  <si>
    <t>Hård vakuum</t>
  </si>
  <si>
    <t>Blød vakuum</t>
  </si>
  <si>
    <t>Løst pakket</t>
  </si>
  <si>
    <t>Pakket i beskyttende atmosfære</t>
  </si>
  <si>
    <t>Hard vacuum</t>
  </si>
  <si>
    <t>Soft vacuum</t>
  </si>
  <si>
    <t>Loosely packed</t>
  </si>
  <si>
    <t>Packed in modified atmosphere</t>
  </si>
  <si>
    <t>Pakkemetode (Kaffe)</t>
  </si>
  <si>
    <t>Printed afterwards</t>
  </si>
  <si>
    <t>Tray</t>
  </si>
  <si>
    <t>Can</t>
  </si>
  <si>
    <t>Label</t>
  </si>
  <si>
    <t>Bottle</t>
  </si>
  <si>
    <t>Carton</t>
  </si>
  <si>
    <t>Jar</t>
  </si>
  <si>
    <t>Lid</t>
  </si>
  <si>
    <t>Tube</t>
  </si>
  <si>
    <t>Box</t>
  </si>
  <si>
    <t>Lasse Lindner</t>
  </si>
  <si>
    <t>Rikke Witting Thomsen</t>
  </si>
  <si>
    <t>Dansk</t>
  </si>
  <si>
    <t>Engelsk</t>
  </si>
  <si>
    <t>GdsnCode</t>
  </si>
  <si>
    <t>Lukkeklemme</t>
  </si>
  <si>
    <t>Bestik, service</t>
  </si>
  <si>
    <t>Håndtag</t>
  </si>
  <si>
    <t>Plombering, beskyttelse</t>
  </si>
  <si>
    <t>Omslag</t>
  </si>
  <si>
    <t>Vindue</t>
  </si>
  <si>
    <t>Stor fast beholder</t>
  </si>
  <si>
    <t>Spraydåse</t>
  </si>
  <si>
    <t>Ampul</t>
  </si>
  <si>
    <t>Tønde</t>
  </si>
  <si>
    <t>Bag-In-Box</t>
  </si>
  <si>
    <t>Pose</t>
  </si>
  <si>
    <t>Spand</t>
  </si>
  <si>
    <t>Kurv</t>
  </si>
  <si>
    <t>Indbundet pakke</t>
  </si>
  <si>
    <t>Blister pakke</t>
  </si>
  <si>
    <t>Brik</t>
  </si>
  <si>
    <t>Bur</t>
  </si>
  <si>
    <t>Kort</t>
  </si>
  <si>
    <t>Clamshell beholder</t>
  </si>
  <si>
    <t>Kasse uden låg</t>
  </si>
  <si>
    <t>Kasse</t>
  </si>
  <si>
    <t>Kop/bæger</t>
  </si>
  <si>
    <t>Cylinder</t>
  </si>
  <si>
    <t>Kuvert/brev</t>
  </si>
  <si>
    <t>Karton (Gable-top)</t>
  </si>
  <si>
    <t>Dunk</t>
  </si>
  <si>
    <t>Glas/Krukke</t>
  </si>
  <si>
    <t>Multipack</t>
  </si>
  <si>
    <t>Not packed</t>
  </si>
  <si>
    <t>Net</t>
  </si>
  <si>
    <t>Pallekasse</t>
  </si>
  <si>
    <t>Peel Pack</t>
  </si>
  <si>
    <t>Ståpose</t>
  </si>
  <si>
    <t>Pakket, uspecificeret</t>
  </si>
  <si>
    <t>Palle</t>
  </si>
  <si>
    <t>Stativ</t>
  </si>
  <si>
    <t>Spole</t>
  </si>
  <si>
    <t>Viklet ind i plastikfilm</t>
  </si>
  <si>
    <t>Krympefolieret</t>
  </si>
  <si>
    <t>Fleksible midlertidig beholder</t>
  </si>
  <si>
    <t>Patron</t>
  </si>
  <si>
    <t>Rulle</t>
  </si>
  <si>
    <t>Lynlås</t>
  </si>
  <si>
    <t>Cap</t>
  </si>
  <si>
    <t>Closing clips</t>
  </si>
  <si>
    <t>Disposable cutlery</t>
  </si>
  <si>
    <t>Hanger</t>
  </si>
  <si>
    <t>Sealing</t>
  </si>
  <si>
    <t>Tap/dispenser/pump</t>
  </si>
  <si>
    <t>Window</t>
  </si>
  <si>
    <t>Intermediate Bulk Container, rigid plastic</t>
  </si>
  <si>
    <t>Aerosol</t>
  </si>
  <si>
    <t>Ampoule</t>
  </si>
  <si>
    <t>Barrel</t>
  </si>
  <si>
    <t>Bag in Box</t>
  </si>
  <si>
    <t>Bag</t>
  </si>
  <si>
    <t>Bucket</t>
  </si>
  <si>
    <t>Basket</t>
  </si>
  <si>
    <t>Banded package</t>
  </si>
  <si>
    <t>Blister pack</t>
  </si>
  <si>
    <t>Brick</t>
  </si>
  <si>
    <t>Cage</t>
  </si>
  <si>
    <t>Card</t>
  </si>
  <si>
    <t>Clam Shell</t>
  </si>
  <si>
    <t>Crate</t>
  </si>
  <si>
    <t>Case</t>
  </si>
  <si>
    <t>Cup\Tub</t>
  </si>
  <si>
    <t>Envelope</t>
  </si>
  <si>
    <t>Gable Top</t>
  </si>
  <si>
    <t>Jug</t>
  </si>
  <si>
    <t>Pallet Box</t>
  </si>
  <si>
    <t>Pouch</t>
  </si>
  <si>
    <t>Pot</t>
  </si>
  <si>
    <t>Packed, unspecified</t>
  </si>
  <si>
    <t>Pallet</t>
  </si>
  <si>
    <t>Rack</t>
  </si>
  <si>
    <t>Reel</t>
  </si>
  <si>
    <t>Stretchwrapped</t>
  </si>
  <si>
    <t>Shrinkwrapped</t>
  </si>
  <si>
    <t>Wrapper</t>
  </si>
  <si>
    <t>Flexible Intermediate Bulk Container</t>
  </si>
  <si>
    <t>Cartridge</t>
  </si>
  <si>
    <t>Roll</t>
  </si>
  <si>
    <t>Zipper</t>
  </si>
  <si>
    <t>CAP</t>
  </si>
  <si>
    <t>CLOSING_CLIPS</t>
  </si>
  <si>
    <t>CONSUMPTION_UTENSIL</t>
  </si>
  <si>
    <t>HANDLE</t>
  </si>
  <si>
    <t>LABEL</t>
  </si>
  <si>
    <t>LID</t>
  </si>
  <si>
    <t>SEALING</t>
  </si>
  <si>
    <t>SLEEVE</t>
  </si>
  <si>
    <t>DISPENSER</t>
  </si>
  <si>
    <t>WINDOW</t>
  </si>
  <si>
    <t>AA</t>
  </si>
  <si>
    <t>AE</t>
  </si>
  <si>
    <t>AM</t>
  </si>
  <si>
    <t>BA</t>
  </si>
  <si>
    <t>BBG</t>
  </si>
  <si>
    <t>BG</t>
  </si>
  <si>
    <t>BJ</t>
  </si>
  <si>
    <t>BK</t>
  </si>
  <si>
    <t>X11</t>
  </si>
  <si>
    <t>BO</t>
  </si>
  <si>
    <t>BPG</t>
  </si>
  <si>
    <t>BRI</t>
  </si>
  <si>
    <t>BX</t>
  </si>
  <si>
    <t>CG</t>
  </si>
  <si>
    <t>CM</t>
  </si>
  <si>
    <t>CMS</t>
  </si>
  <si>
    <t>CNG</t>
  </si>
  <si>
    <t>CR</t>
  </si>
  <si>
    <t>CS</t>
  </si>
  <si>
    <t>CT</t>
  </si>
  <si>
    <t>CU</t>
  </si>
  <si>
    <t>CY</t>
  </si>
  <si>
    <t>EN</t>
  </si>
  <si>
    <t>GTG</t>
  </si>
  <si>
    <t>JG</t>
  </si>
  <si>
    <t>JR</t>
  </si>
  <si>
    <t>MPG</t>
  </si>
  <si>
    <t>NE</t>
  </si>
  <si>
    <t>NT</t>
  </si>
  <si>
    <t>PB</t>
  </si>
  <si>
    <t>PLP</t>
  </si>
  <si>
    <t>PO</t>
  </si>
  <si>
    <t>PT</t>
  </si>
  <si>
    <t>PU</t>
  </si>
  <si>
    <t>PUG</t>
  </si>
  <si>
    <t>PX</t>
  </si>
  <si>
    <t>RK</t>
  </si>
  <si>
    <t>RL</t>
  </si>
  <si>
    <t>STR</t>
  </si>
  <si>
    <t>SW</t>
  </si>
  <si>
    <t>TU</t>
  </si>
  <si>
    <t>WRP</t>
  </si>
  <si>
    <t>ZU</t>
  </si>
  <si>
    <t>CQ</t>
  </si>
  <si>
    <t>RO</t>
  </si>
  <si>
    <t>ZPP</t>
  </si>
  <si>
    <t>Emballagetype (PackagingPartCodeList)</t>
  </si>
  <si>
    <t>ID</t>
  </si>
  <si>
    <t>Materialetype (PackagingMaterialeTypeCodeList)</t>
  </si>
  <si>
    <t>CERAMIC</t>
  </si>
  <si>
    <t>CLOTH_OR_FABRIC</t>
  </si>
  <si>
    <t>COMPOSITE</t>
  </si>
  <si>
    <t>CORRUGATED_BOARD_DOUBLE_WALL</t>
  </si>
  <si>
    <t>CORRUGATED_BOARD_SINGLE_WALL</t>
  </si>
  <si>
    <t>CORRUGATED_BOARD_TRIPLE_WALL</t>
  </si>
  <si>
    <t>FIBRE_BURLAP</t>
  </si>
  <si>
    <t>FIBRE_COTTON</t>
  </si>
  <si>
    <t>FIBRE_FLAX</t>
  </si>
  <si>
    <t>FIBRE_HEMP</t>
  </si>
  <si>
    <t>FIBRE_JUTE</t>
  </si>
  <si>
    <t>FOAM</t>
  </si>
  <si>
    <t>GLASS</t>
  </si>
  <si>
    <t>GLASS_COLOURED</t>
  </si>
  <si>
    <t>LAMINATED_CARTON</t>
  </si>
  <si>
    <t>METAL_ALUMINUM</t>
  </si>
  <si>
    <t>METAL_BRASS</t>
  </si>
  <si>
    <t>METAL_IRON</t>
  </si>
  <si>
    <t>METAL_LEAD</t>
  </si>
  <si>
    <t>METAL_STAINLESS_STEEL</t>
  </si>
  <si>
    <t>METAL_STEEL</t>
  </si>
  <si>
    <t>METAL_TIN</t>
  </si>
  <si>
    <t>MINERAL_CALCIUM_CARBONATE</t>
  </si>
  <si>
    <t>MINERAL_OTHER</t>
  </si>
  <si>
    <t>MINERAL_TALC</t>
  </si>
  <si>
    <t>NATURAL_RUBBER</t>
  </si>
  <si>
    <t>OTHER</t>
  </si>
  <si>
    <t>PAPER_CORRUGATED</t>
  </si>
  <si>
    <t>PAPER_MOLDED_PULP</t>
  </si>
  <si>
    <t>PAPER_PAPER</t>
  </si>
  <si>
    <t>PAPER_PAPERBOARD</t>
  </si>
  <si>
    <t>PAPER_RAYON</t>
  </si>
  <si>
    <t>PLASTIC_BIO_PLASTIC</t>
  </si>
  <si>
    <t>PLASTIC_THERMOPLASTICS</t>
  </si>
  <si>
    <t>POLYMER_CELLULOSE_ACETATE</t>
  </si>
  <si>
    <t>POLYMER_EPOXY</t>
  </si>
  <si>
    <t>POLYMER_EVA</t>
  </si>
  <si>
    <t>POLYMER_EVOH</t>
  </si>
  <si>
    <t>POLYMER_HDPE</t>
  </si>
  <si>
    <t>POLYMER_LDPE</t>
  </si>
  <si>
    <t>POLYMER_LLDPE</t>
  </si>
  <si>
    <t>POLYMER_MDPE</t>
  </si>
  <si>
    <t>POLYMER_NYLON</t>
  </si>
  <si>
    <t>POLYMER_PAN</t>
  </si>
  <si>
    <t>POLYMER_PC</t>
  </si>
  <si>
    <t>POLYMER_PCL</t>
  </si>
  <si>
    <t>POLYMER_PE</t>
  </si>
  <si>
    <t>POLYMER_PEN</t>
  </si>
  <si>
    <t>POLYMER_PET</t>
  </si>
  <si>
    <t>POLYMER_PHA</t>
  </si>
  <si>
    <t>POLYMER_PLA</t>
  </si>
  <si>
    <t>POLYMER_PP</t>
  </si>
  <si>
    <t>POLYMER_PS</t>
  </si>
  <si>
    <t>POLYMER_PU</t>
  </si>
  <si>
    <t>POLYMER_PVA</t>
  </si>
  <si>
    <t>POLYMER_PVC</t>
  </si>
  <si>
    <t>POLYMER_PVDC</t>
  </si>
  <si>
    <t>POLYMER_TPS</t>
  </si>
  <si>
    <t>RUBBER</t>
  </si>
  <si>
    <t>VINYL</t>
  </si>
  <si>
    <t>WOOD_HARDWOOD</t>
  </si>
  <si>
    <t>WOOD_SOFTWOOD</t>
  </si>
  <si>
    <t>WOOD_HARDBOARD</t>
  </si>
  <si>
    <t>WOOD_ORIENTED_STRANDBOARD</t>
  </si>
  <si>
    <t>WOOD_PARTICLE_BOARD</t>
  </si>
  <si>
    <t>WOOD_PLYWOOD</t>
  </si>
  <si>
    <t>WOOD_MEDIUM_DENSITY_FIBREBOARD</t>
  </si>
  <si>
    <t>METAL_COMPOSITE</t>
  </si>
  <si>
    <t>PLANT_LEAVES</t>
  </si>
  <si>
    <t>CORK_NATURAL</t>
  </si>
  <si>
    <t>CELLULOSE_HYDRATE</t>
  </si>
  <si>
    <t>PAPER_KRAFT</t>
  </si>
  <si>
    <t>PAPER_KRAFT_WET_STRENGTH</t>
  </si>
  <si>
    <t>POLYMER_APET</t>
  </si>
  <si>
    <t>POLYMER_BOPP</t>
  </si>
  <si>
    <t>POLYMER_PA</t>
  </si>
  <si>
    <t>POLYMER_PETG</t>
  </si>
  <si>
    <t>POLYMER_PMMA</t>
  </si>
  <si>
    <t>POLYMER_POM</t>
  </si>
  <si>
    <t>POLYMER_SAN</t>
  </si>
  <si>
    <t>POLYMER_EPS</t>
  </si>
  <si>
    <t>POLYMER_XPS</t>
  </si>
  <si>
    <t>POLYMER_OPP</t>
  </si>
  <si>
    <t>BAMBOO</t>
  </si>
  <si>
    <t>POLYMER_CPET</t>
  </si>
  <si>
    <t>Ceramic</t>
  </si>
  <si>
    <t>Cloth or Fabric</t>
  </si>
  <si>
    <t>Composite</t>
  </si>
  <si>
    <t>Double Wall Corrugated Board</t>
  </si>
  <si>
    <t>Single Wall Corrugated Board</t>
  </si>
  <si>
    <t>Triple Wall Corrugated Board</t>
  </si>
  <si>
    <t>Burlap</t>
  </si>
  <si>
    <t>Cotton</t>
  </si>
  <si>
    <t>Flax</t>
  </si>
  <si>
    <t>Hemp</t>
  </si>
  <si>
    <t>Jute</t>
  </si>
  <si>
    <t>Foam</t>
  </si>
  <si>
    <t>Glass</t>
  </si>
  <si>
    <t>Coloured Glass</t>
  </si>
  <si>
    <t>Laminated Carton</t>
  </si>
  <si>
    <t>Aluminum</t>
  </si>
  <si>
    <t>Brass</t>
  </si>
  <si>
    <t>Iron</t>
  </si>
  <si>
    <t>Lead</t>
  </si>
  <si>
    <t>Stainless Steel</t>
  </si>
  <si>
    <t>Steel</t>
  </si>
  <si>
    <t>Tin</t>
  </si>
  <si>
    <t>Calcium Carbonate</t>
  </si>
  <si>
    <t>Mineral Other</t>
  </si>
  <si>
    <t>Talc</t>
  </si>
  <si>
    <t>Natural rubber</t>
  </si>
  <si>
    <t>Other</t>
  </si>
  <si>
    <t>Corrugated</t>
  </si>
  <si>
    <t>Molded Pulp</t>
  </si>
  <si>
    <t>Rayon Paper</t>
  </si>
  <si>
    <t>Bio-plastic</t>
  </si>
  <si>
    <t>Thermoplastics</t>
  </si>
  <si>
    <t>Cellulose Acetate</t>
  </si>
  <si>
    <t>Epoxy</t>
  </si>
  <si>
    <t>Ethylene vinyl acetate, (EVA)</t>
  </si>
  <si>
    <t>Ethylene vinyl alcohol, (EVOH)</t>
  </si>
  <si>
    <t>High Density Polyethylene (HDPE)</t>
  </si>
  <si>
    <t>Low-density polyethylene (LDPE)</t>
  </si>
  <si>
    <t>Linear Low Density Polyethylene</t>
  </si>
  <si>
    <t>Medium-density Polyethylene</t>
  </si>
  <si>
    <t>Nylon</t>
  </si>
  <si>
    <t>Polyacrylonitril (PAN)</t>
  </si>
  <si>
    <t>Polycarbonate (PC)</t>
  </si>
  <si>
    <t>Polycaprolactone (PCL)</t>
  </si>
  <si>
    <t>Polyethylene (PE)</t>
  </si>
  <si>
    <t>Polyethylene Naphthalate (PEN)</t>
  </si>
  <si>
    <t>Polyethylene Terephthalate (PET)</t>
  </si>
  <si>
    <t>Polyhydroxyalkanoates (PHA)</t>
  </si>
  <si>
    <t>Polylactic Acid or Polylactide (PLA)</t>
  </si>
  <si>
    <t>Polypropylene (PP)</t>
  </si>
  <si>
    <t>Polystyrene (PS)</t>
  </si>
  <si>
    <t>Polyurethanes (PU)</t>
  </si>
  <si>
    <t>Polyvinyl Alcohol (PVA)</t>
  </si>
  <si>
    <t>Polyvinylchlorid (PVC)</t>
  </si>
  <si>
    <t>Polyvinylidene Chloride (PVDC)</t>
  </si>
  <si>
    <t>Thermoplastic Starch (TPS)</t>
  </si>
  <si>
    <t>Rubber</t>
  </si>
  <si>
    <t>Vinyl</t>
  </si>
  <si>
    <t>Hardwood</t>
  </si>
  <si>
    <t>Softwood</t>
  </si>
  <si>
    <t>Hardboard</t>
  </si>
  <si>
    <t>Oriented strand board (OSB)</t>
  </si>
  <si>
    <t>Particle board</t>
  </si>
  <si>
    <t>Plywood</t>
  </si>
  <si>
    <t>Medium density fibreboard</t>
  </si>
  <si>
    <t>Metal Composite</t>
  </si>
  <si>
    <t>Plant Leaves</t>
  </si>
  <si>
    <t>Natural cork</t>
  </si>
  <si>
    <t>Cellulose hydrate</t>
  </si>
  <si>
    <t>Kraft paper</t>
  </si>
  <si>
    <t>Kraft paper (wet strength)</t>
  </si>
  <si>
    <t>Polyethylene Terephthalate, amorphous (APET)</t>
  </si>
  <si>
    <t>Polypropylene, longitudinally and laterally stretched (BOPP)</t>
  </si>
  <si>
    <t>Polyamide (PA)</t>
  </si>
  <si>
    <t>Polyethylene Terephthalate Glycol (PETG)</t>
  </si>
  <si>
    <t>Polymethyl Methacrylate (PMMA)</t>
  </si>
  <si>
    <t>Polyoxymethylene (POM)</t>
  </si>
  <si>
    <t>Styrene acrylonitrile (SAN)</t>
  </si>
  <si>
    <t>Expanded polystyrene (EPS)</t>
  </si>
  <si>
    <t>Extruded polystyrene (XPS)</t>
  </si>
  <si>
    <t>Oriented polypropylene (OPP)</t>
  </si>
  <si>
    <t>Bamboo</t>
  </si>
  <si>
    <t>Crystallized polyethylene terephthalate (CPET)</t>
  </si>
  <si>
    <t>Keramik og stentøj</t>
  </si>
  <si>
    <t>Tekstil</t>
  </si>
  <si>
    <t>Sammensat materiale, Komposit</t>
  </si>
  <si>
    <t>Doublevægget bølgepap</t>
  </si>
  <si>
    <t>Enkeltvægget bølgepap</t>
  </si>
  <si>
    <t>Tripplevægget bølgepap</t>
  </si>
  <si>
    <t>Sækkelærred</t>
  </si>
  <si>
    <t>Bomuldsfibre</t>
  </si>
  <si>
    <t>Hørfibre</t>
  </si>
  <si>
    <t>Hampfibre</t>
  </si>
  <si>
    <t>Jutefibre</t>
  </si>
  <si>
    <t>Skum</t>
  </si>
  <si>
    <t>Glas</t>
  </si>
  <si>
    <t>Farvet Glas</t>
  </si>
  <si>
    <t>Lamineret Karton</t>
  </si>
  <si>
    <t>Aluminium</t>
  </si>
  <si>
    <t>Messing</t>
  </si>
  <si>
    <t>Jern</t>
  </si>
  <si>
    <t>Bly</t>
  </si>
  <si>
    <t>Rustfrit stål</t>
  </si>
  <si>
    <t>Stål</t>
  </si>
  <si>
    <t>Calciumcarbonat</t>
  </si>
  <si>
    <t>Mineraler, andre</t>
  </si>
  <si>
    <t>Talkum</t>
  </si>
  <si>
    <t>Naturgummi</t>
  </si>
  <si>
    <t>Andet</t>
  </si>
  <si>
    <t>Bølgepap</t>
  </si>
  <si>
    <t>Papirmasse</t>
  </si>
  <si>
    <t>Viskose</t>
  </si>
  <si>
    <t>Bio-plast</t>
  </si>
  <si>
    <t>Termoplast</t>
  </si>
  <si>
    <t>Celluloseacetat</t>
  </si>
  <si>
    <t>Ethylen-vinylacetat (EVA)</t>
  </si>
  <si>
    <t>Ethylen-vinyl alkohol (EVOH)</t>
  </si>
  <si>
    <t>Høj densitet polyethylen (HDPE)</t>
  </si>
  <si>
    <t>Lav densitet polyethylen (LDPE)</t>
  </si>
  <si>
    <t>Linær lav densitet polyethylen (LLDPE)</t>
  </si>
  <si>
    <t>Polycarbonat (PC)</t>
  </si>
  <si>
    <t>Polycaprolacton (PCL)</t>
  </si>
  <si>
    <t>Polyethylennaphthalat (PEN)</t>
  </si>
  <si>
    <t>Polyethylenterephthalat (PET)</t>
  </si>
  <si>
    <t>Polyhydroxyalkanoat (PHA)</t>
  </si>
  <si>
    <t>Polylactic, polymælkesyre (PLA)</t>
  </si>
  <si>
    <t>Polypropylen (PP)</t>
  </si>
  <si>
    <t>Polystyren (PS)</t>
  </si>
  <si>
    <t>Polyurethan (PU)</t>
  </si>
  <si>
    <t>Polyvinyl Alkohol (PVA)</t>
  </si>
  <si>
    <t>Polyvinylidene Chlorid (PVDC)</t>
  </si>
  <si>
    <t>Termoplastisk stivelse (TPS)</t>
  </si>
  <si>
    <t>Gummi</t>
  </si>
  <si>
    <t>Hårdt træ</t>
  </si>
  <si>
    <t>Nåletræ</t>
  </si>
  <si>
    <t>Fiberplader</t>
  </si>
  <si>
    <t>Træfiberplade (OSB-plade)</t>
  </si>
  <si>
    <t>Spånplade</t>
  </si>
  <si>
    <t>Krydsfinér</t>
  </si>
  <si>
    <t>Fiberplade, medium densitet</t>
  </si>
  <si>
    <t>Metalkomposit</t>
  </si>
  <si>
    <t>Planteblade</t>
  </si>
  <si>
    <t>Naturlig kork</t>
  </si>
  <si>
    <t>Kraftpapir</t>
  </si>
  <si>
    <t>Kraftpapir (fugtig styrke)</t>
  </si>
  <si>
    <t>Amorf polyethylenterephthalat (APET)</t>
  </si>
  <si>
    <t>Polypropylen, strakt på langs og tværs (BOPP)</t>
  </si>
  <si>
    <t>Polyamid nylon (PA)</t>
  </si>
  <si>
    <t>Polyetylentereftalat Glycol (PETG)</t>
  </si>
  <si>
    <t>Polymethylmethacrylat, Akryl (PMMA)</t>
  </si>
  <si>
    <t>Polyoximethylen, Acetal (POM)</t>
  </si>
  <si>
    <t>Styren acrylonitril (SAN)</t>
  </si>
  <si>
    <t>Ekspanderet polystyren (EPS)</t>
  </si>
  <si>
    <t>Orienteret Polypropylen (OPP)</t>
  </si>
  <si>
    <t>Bambus</t>
  </si>
  <si>
    <t>Krystalliseret polyethylenterephthalat (CPET)</t>
  </si>
  <si>
    <t>TRANSPARENT_BLUE</t>
  </si>
  <si>
    <t>TRANSPARENT_COLOURLESS</t>
  </si>
  <si>
    <t>TRANSPARENT_GREEN</t>
  </si>
  <si>
    <t>TRANSPARENT_OTHER</t>
  </si>
  <si>
    <t>NON_TRANSPARENT_OTHER</t>
  </si>
  <si>
    <t>NON_TRANSPARENT_BLACK</t>
  </si>
  <si>
    <t>TRANSPARENT_BROWN</t>
  </si>
  <si>
    <t>TRANSPARENT_BLACK</t>
  </si>
  <si>
    <t>Transparent blue</t>
  </si>
  <si>
    <t>Transparent colourless</t>
  </si>
  <si>
    <t>Transparent green</t>
  </si>
  <si>
    <t>Transparent other</t>
  </si>
  <si>
    <t>Non transparent other</t>
  </si>
  <si>
    <t>Non transparent black</t>
  </si>
  <si>
    <t>Transparent brown</t>
  </si>
  <si>
    <t>Transparent black</t>
  </si>
  <si>
    <t>Blå, Transparent</t>
  </si>
  <si>
    <t>Uden farve, Transparent</t>
  </si>
  <si>
    <t>Grøn, Transparent</t>
  </si>
  <si>
    <t>Andre farver, Transparent</t>
  </si>
  <si>
    <t>Andre farver, Ikke transparent</t>
  </si>
  <si>
    <t>Sort, Ikke transparent</t>
  </si>
  <si>
    <t>Brun, Transparent</t>
  </si>
  <si>
    <t>Sort, Transparent</t>
  </si>
  <si>
    <t>Materialefarve (PackagingMaterialeColourCodeList)</t>
  </si>
  <si>
    <t>Labellim (PackagingMaterialeClassificationCodeList)</t>
  </si>
  <si>
    <t>WATER_BASED_ADHESIVE</t>
  </si>
  <si>
    <t>NONWATER_BASED_ADHESIVE</t>
  </si>
  <si>
    <t>Water based adhesive</t>
  </si>
  <si>
    <t>Nonwater based adhesive</t>
  </si>
  <si>
    <t>Vandbaseret lim</t>
  </si>
  <si>
    <t>Ikke vandbaseret lim</t>
  </si>
  <si>
    <t>BATTERIER</t>
  </si>
  <si>
    <t>BIOAFFALD</t>
  </si>
  <si>
    <t>BLOED_PLAST</t>
  </si>
  <si>
    <t>ELPAERER</t>
  </si>
  <si>
    <t>FARLIGT_AFFALD</t>
  </si>
  <si>
    <t>GLAS</t>
  </si>
  <si>
    <t>HAVEAFFALD</t>
  </si>
  <si>
    <t>HAARD_PLAST</t>
  </si>
  <si>
    <t>MAD-_OG_DRIKKEKARTONER</t>
  </si>
  <si>
    <t>MADAFFALD</t>
  </si>
  <si>
    <t>METAL</t>
  </si>
  <si>
    <t>PAP</t>
  </si>
  <si>
    <t>PAPIR</t>
  </si>
  <si>
    <t>PLAST</t>
  </si>
  <si>
    <t>RESTAFFALD</t>
  </si>
  <si>
    <t>SMAAT_ELEKTRONIK</t>
  </si>
  <si>
    <t>STORSKRALD</t>
  </si>
  <si>
    <t>TEKSTILER</t>
  </si>
  <si>
    <t>Sorteres som batterier</t>
  </si>
  <si>
    <t>Sorteres som bioaffald</t>
  </si>
  <si>
    <t>Sorteres som haveaffald</t>
  </si>
  <si>
    <t>Sorteres som madaffald</t>
  </si>
  <si>
    <t>Sorteres som storskrald</t>
  </si>
  <si>
    <t>Sorteres som tekstiler</t>
  </si>
  <si>
    <t>Sorteres som blød plast</t>
  </si>
  <si>
    <t>Sorteres som elpærer</t>
  </si>
  <si>
    <t>Sorteres som farligt affald</t>
  </si>
  <si>
    <t>Sorteres som hård plast</t>
  </si>
  <si>
    <t>Sorteres som mad- og drikkekartoner</t>
  </si>
  <si>
    <t>Sorteres som småt elektronik</t>
  </si>
  <si>
    <t>Sort as batteries</t>
  </si>
  <si>
    <t>Sort as organic waste</t>
  </si>
  <si>
    <t>Sort as soft plastic</t>
  </si>
  <si>
    <t>Sort as light bulbs</t>
  </si>
  <si>
    <t>Sort as hazardous waste</t>
  </si>
  <si>
    <t>Sort as glass</t>
  </si>
  <si>
    <t>Sort as garden waste</t>
  </si>
  <si>
    <t>Sort as hard plastic</t>
  </si>
  <si>
    <t>Sort as food and beverage cartons</t>
  </si>
  <si>
    <t>Sort as food waste</t>
  </si>
  <si>
    <t>Sort as metal</t>
  </si>
  <si>
    <t>Sort as cardboard</t>
  </si>
  <si>
    <t>Sort as paper</t>
  </si>
  <si>
    <t>Sort as plastic</t>
  </si>
  <si>
    <t>Sort as residual waste</t>
  </si>
  <si>
    <t>Sort as small electronics</t>
  </si>
  <si>
    <t>Sort as bulky waste</t>
  </si>
  <si>
    <t>Sort as textiles</t>
  </si>
  <si>
    <t>Sortering (LocalPackagingMarkedLabelAccreditation)</t>
  </si>
  <si>
    <t>Biologisk</t>
  </si>
  <si>
    <t>Råolie</t>
  </si>
  <si>
    <t>Biological plastic</t>
  </si>
  <si>
    <t>Crude Oil</t>
  </si>
  <si>
    <t>BIOLOGICAL_PLASTIC</t>
  </si>
  <si>
    <t>CRUDE_OIL</t>
  </si>
  <si>
    <t>Råmateriale Plastik (PackagingRawMaterialCodeList)</t>
  </si>
  <si>
    <t>Certificeret papir (PackagingMarkedLabelAccreditation)</t>
  </si>
  <si>
    <t>PEFC (Programme for Endorsement of Forest Certification)</t>
  </si>
  <si>
    <t>Emballagedel 1: certificeret papir</t>
  </si>
  <si>
    <t>Emballagedel 1: Materiale 1: navn</t>
  </si>
  <si>
    <t>Emballagedel 1: Materiale 1: genanvendt</t>
  </si>
  <si>
    <t>Emballagedel 1: Materiale 1: råmateriale</t>
  </si>
  <si>
    <t>Emballagedel 1: Materiale 1: farve</t>
  </si>
  <si>
    <t>Emballagedel 1: Materiale 1: Land 1</t>
  </si>
  <si>
    <t>Emballagedel 1: Materiale 1: Land 2</t>
  </si>
  <si>
    <t>Emballagedel 1: Materiale 1: Land 3</t>
  </si>
  <si>
    <t>Emballagedel 1: Materiale 1: Land 4</t>
  </si>
  <si>
    <t>Emballagedel 1: Materiale 1: Land 5</t>
  </si>
  <si>
    <t>Emballagedel 1: Materiale 2: navn</t>
  </si>
  <si>
    <t>Emballagedel 1: Materiale 2: genanvendt</t>
  </si>
  <si>
    <t>Emballagedel 1: Materiale 2: råmateriale</t>
  </si>
  <si>
    <t>Emballagedel 1: Materiale 2: farve</t>
  </si>
  <si>
    <t>Emballagedel 1: Materiale 2: Land 1</t>
  </si>
  <si>
    <t>Emballagedel 1: Materiale 2: Land 2</t>
  </si>
  <si>
    <t>Emballagedel 1: Materiale 2: Land 3</t>
  </si>
  <si>
    <t>Emballagedel 1: Materiale 2: Land 4</t>
  </si>
  <si>
    <t>Emballagedel 1: Materiale 2: Land 5</t>
  </si>
  <si>
    <t>Emballagedel 1: Materiale 3: navn</t>
  </si>
  <si>
    <t>Emballagedel 1: Materiale 3: genanvendt</t>
  </si>
  <si>
    <t>Emballagedel 1: Materiale 3: råmateriale</t>
  </si>
  <si>
    <t>Emballagedel 1: Materiale 3: farve</t>
  </si>
  <si>
    <t>Emballagedel 1: Materiale 3: Land 1</t>
  </si>
  <si>
    <t>Emballagedel 1: Materiale 3: Land 2</t>
  </si>
  <si>
    <t>Emballagedel 1: Materiale 3: Land 3</t>
  </si>
  <si>
    <t>Emballagedel 1: Materiale 3: Land 4</t>
  </si>
  <si>
    <t>Emballagedel 1: Materiale 3: Land 5</t>
  </si>
  <si>
    <t>Emballagedel 1: Materiale 4: navn</t>
  </si>
  <si>
    <t>Emballagedel 1: Materiale 4: genanvendt</t>
  </si>
  <si>
    <t>Emballagedel 1: Materiale 4: råmateriale</t>
  </si>
  <si>
    <t>Emballagedel 1: Materiale 4: farve</t>
  </si>
  <si>
    <t>Emballagedel 1: Materiale 4: Land 1</t>
  </si>
  <si>
    <t>Emballagedel 1: Materiale 4: Land 2</t>
  </si>
  <si>
    <t>Emballagedel 1: Materiale 4: Land 3</t>
  </si>
  <si>
    <t>Emballagedel 1: Materiale 4: Land 4</t>
  </si>
  <si>
    <t>Emballagedel 1: Materiale 4: Land 5</t>
  </si>
  <si>
    <t>Emballagedel 1: Materiale 5: navn</t>
  </si>
  <si>
    <t>Emballagedel 1: Materiale 5: genanvendt</t>
  </si>
  <si>
    <t>Emballagedel 1: Materiale 5: råmateriale</t>
  </si>
  <si>
    <t>Emballagedel 1: Materiale 5: farve</t>
  </si>
  <si>
    <t>Emballagedel 1: Materiale 5: Land 1</t>
  </si>
  <si>
    <t>Emballagedel 1: Materiale 5: Land 2</t>
  </si>
  <si>
    <t>Emballagedel 1: Materiale 5: Land 3</t>
  </si>
  <si>
    <t>Emballagedel 1: Materiale 5: Land 4</t>
  </si>
  <si>
    <t>Emballagedel 1: Materiale 5: Land 5</t>
  </si>
  <si>
    <t>Emballagedel 1: Materiale 6: navn</t>
  </si>
  <si>
    <t>Emballagedel 1: Materiale 6: genanvendt</t>
  </si>
  <si>
    <t>Emballagedel 1: Materiale 6: råmateriale</t>
  </si>
  <si>
    <t>Emballagedel 1: Materiale 6: farve</t>
  </si>
  <si>
    <t>Emballagedel 1: Materiale 6: Land 1</t>
  </si>
  <si>
    <t>Emballagedel 1: Materiale 6: Land 2</t>
  </si>
  <si>
    <t>Emballagedel 1: Materiale 6: Land 3</t>
  </si>
  <si>
    <t>Emballagedel 1: Materiale 6: Land 4</t>
  </si>
  <si>
    <t>Emballagedel 1: Materiale 6: Land 5</t>
  </si>
  <si>
    <t>Emballagedel 1: Materiale 7: navn</t>
  </si>
  <si>
    <t>Emballagedel 1: Materiale 7: genanvendt</t>
  </si>
  <si>
    <t>Emballagedel 1: Materiale 7: råmateriale</t>
  </si>
  <si>
    <t>Emballagedel 1: Materiale 7: farve</t>
  </si>
  <si>
    <t>Emballagedel 1: Materiale 7: Land 1</t>
  </si>
  <si>
    <t>Emballagedel 1: Materiale 7: Land 2</t>
  </si>
  <si>
    <t>Emballagedel 1: Materiale 7: Land 3</t>
  </si>
  <si>
    <t>Emballagedel 1: Materiale 7: Land 4</t>
  </si>
  <si>
    <t>Emballagedel 1: Materiale 7: Land 5</t>
  </si>
  <si>
    <t>Emballagedel 1: Materiale 8: navn</t>
  </si>
  <si>
    <t>Emballagedel 1: Materiale 8: genanvendt</t>
  </si>
  <si>
    <t>Emballagedel 1: Materiale 8: råmateriale</t>
  </si>
  <si>
    <t>Emballagedel 1: Materiale 8: farve</t>
  </si>
  <si>
    <t>Emballagedel 1: Materiale 8: Land 1</t>
  </si>
  <si>
    <t>Emballagedel 1: Materiale 8: Land 2</t>
  </si>
  <si>
    <t>Emballagedel 1: Materiale 8: Land 3</t>
  </si>
  <si>
    <t>Emballagedel 1: Materiale 8: Land 4</t>
  </si>
  <si>
    <t>Emballagedel 1: Materiale 8: Land 5</t>
  </si>
  <si>
    <t>Emballagedel 1: Materiale 9: navn</t>
  </si>
  <si>
    <t>Emballagedel 1: Materiale 9: genanvendt</t>
  </si>
  <si>
    <t>Emballagedel 1: Materiale 9: råmateriale</t>
  </si>
  <si>
    <t>Emballagedel 1: Materiale 9: farve</t>
  </si>
  <si>
    <t>Emballagedel 1: Materiale 9: Land 1</t>
  </si>
  <si>
    <t>Emballagedel 1: Materiale 9: Land 2</t>
  </si>
  <si>
    <t>Emballagedel 1: Materiale 9: Land 3</t>
  </si>
  <si>
    <t>Emballagedel 1: Materiale 9: Land 4</t>
  </si>
  <si>
    <t>Emballagedel 1: Materiale 9: Land 5</t>
  </si>
  <si>
    <t>Emballagedel 1: Materiale 10: navn</t>
  </si>
  <si>
    <t>Emballagedel 1: Materiale 10: genanvendt</t>
  </si>
  <si>
    <t>Emballagedel 1: Materiale 10: råmateriale</t>
  </si>
  <si>
    <t>Emballagedel 1: Materiale 10: farve</t>
  </si>
  <si>
    <t>Emballagedel 1: Materiale 10: Land 1</t>
  </si>
  <si>
    <t>Emballagedel 1: Materiale 10: Land 2</t>
  </si>
  <si>
    <t>Emballagedel 1: Materiale 10: Land 3</t>
  </si>
  <si>
    <t>Emballagedel 1: Materiale 10: Land 4</t>
  </si>
  <si>
    <t>Emballagedel 1: Materiale 10: Land 5</t>
  </si>
  <si>
    <t>Emballagedel 2: navn</t>
  </si>
  <si>
    <t>Emballagedel 2: vægt</t>
  </si>
  <si>
    <t>Emballagedel 2: Tykkelse (µm)</t>
  </si>
  <si>
    <t>Emballagedel 2: Sortering</t>
  </si>
  <si>
    <t>Emballagedel 2: certificeret papir</t>
  </si>
  <si>
    <t>Emballagedel 2: Land 1</t>
  </si>
  <si>
    <t>Emballagedel 2: Land 2</t>
  </si>
  <si>
    <t>Emballagedel 2: Land 3</t>
  </si>
  <si>
    <t>Emballagedel 2: Land 4</t>
  </si>
  <si>
    <t>Emballagedel 2: Land 5</t>
  </si>
  <si>
    <t>Emballagedel 2: Materiale 1: navn</t>
  </si>
  <si>
    <t>Emballagedel 2: Materiale 1: genanvendt</t>
  </si>
  <si>
    <t>Emballagedel 2: Materiale 1: råmateriale</t>
  </si>
  <si>
    <t>Emballagedel 2: Materiale 1: farve</t>
  </si>
  <si>
    <t>Emballagedel 2: Materiale 1: Land 1</t>
  </si>
  <si>
    <t>Emballagedel 2: Materiale 1: Land 2</t>
  </si>
  <si>
    <t>Emballagedel 2: Materiale 1: Land 3</t>
  </si>
  <si>
    <t>Emballagedel 2: Materiale 1: Land 4</t>
  </si>
  <si>
    <t>Emballagedel 2: Materiale 1: Land 5</t>
  </si>
  <si>
    <t>Emballagedel 2: Materiale 2: navn</t>
  </si>
  <si>
    <t>Emballagedel 2: Materiale 2: genanvendt</t>
  </si>
  <si>
    <t>Emballagedel 2: Materiale 2: råmateriale</t>
  </si>
  <si>
    <t>Emballagedel 2: Materiale 2: farve</t>
  </si>
  <si>
    <t>Emballagedel 2: Materiale 2: Land 1</t>
  </si>
  <si>
    <t>Emballagedel 2: Materiale 2: Land 2</t>
  </si>
  <si>
    <t>Emballagedel 2: Materiale 2: Land 3</t>
  </si>
  <si>
    <t>Emballagedel 2: Materiale 2: Land 4</t>
  </si>
  <si>
    <t>Emballagedel 2: Materiale 2: Land 5</t>
  </si>
  <si>
    <t>Emballagedel 2: Materiale 3: navn</t>
  </si>
  <si>
    <t>Emballagedel 2: Materiale 3: genanvendt</t>
  </si>
  <si>
    <t>Emballagedel 2: Materiale 3: råmateriale</t>
  </si>
  <si>
    <t>Emballagedel 2: Materiale 3: farve</t>
  </si>
  <si>
    <t>Emballagedel 2: Materiale 3: Land 1</t>
  </si>
  <si>
    <t>Emballagedel 2: Materiale 3: Land 2</t>
  </si>
  <si>
    <t>Emballagedel 2: Materiale 3: Land 3</t>
  </si>
  <si>
    <t>Emballagedel 2: Materiale 3: Land 4</t>
  </si>
  <si>
    <t>Emballagedel 2: Materiale 3: Land 5</t>
  </si>
  <si>
    <t>Emballagedel 2: Materiale 4: navn</t>
  </si>
  <si>
    <t>Emballagedel 2: Materiale 4: genanvendt</t>
  </si>
  <si>
    <t>Emballagedel 2: Materiale 4: råmateriale</t>
  </si>
  <si>
    <t>Emballagedel 2: Materiale 4: farve</t>
  </si>
  <si>
    <t>Emballagedel 2: Materiale 4: Land 1</t>
  </si>
  <si>
    <t>Emballagedel 2: Materiale 4: Land 2</t>
  </si>
  <si>
    <t>Emballagedel 2: Materiale 4: Land 3</t>
  </si>
  <si>
    <t>Emballagedel 2: Materiale 4: Land 4</t>
  </si>
  <si>
    <t>Emballagedel 2: Materiale 4: Land 5</t>
  </si>
  <si>
    <t>Emballagedel 2: Materiale 5: navn</t>
  </si>
  <si>
    <t>Emballagedel 2: Materiale 5: genanvendt</t>
  </si>
  <si>
    <t>Emballagedel 2: Materiale 5: råmateriale</t>
  </si>
  <si>
    <t>Emballagedel 2: Materiale 5: farve</t>
  </si>
  <si>
    <t>Emballagedel 2: Materiale 5: Land 1</t>
  </si>
  <si>
    <t>Emballagedel 2: Materiale 5: Land 2</t>
  </si>
  <si>
    <t>Emballagedel 2: Materiale 5: Land 3</t>
  </si>
  <si>
    <t>Emballagedel 2: Materiale 5: Land 4</t>
  </si>
  <si>
    <t>Emballagedel 2: Materiale 5: Land 5</t>
  </si>
  <si>
    <t>Emballagedel 2: Materiale 6: navn</t>
  </si>
  <si>
    <t>Emballagedel 2: Materiale 6: genanvendt</t>
  </si>
  <si>
    <t>Emballagedel 2: Materiale 6: råmateriale</t>
  </si>
  <si>
    <t>Emballagedel 2: Materiale 6: farve</t>
  </si>
  <si>
    <t>Emballagedel 2: Materiale 6: Land 1</t>
  </si>
  <si>
    <t>Emballagedel 2: Materiale 6: Land 2</t>
  </si>
  <si>
    <t>Emballagedel 2: Materiale 6: Land 3</t>
  </si>
  <si>
    <t>Emballagedel 2: Materiale 6: Land 4</t>
  </si>
  <si>
    <t>Emballagedel 2: Materiale 6: Land 5</t>
  </si>
  <si>
    <t>Emballagedel 2: Materiale 7: navn</t>
  </si>
  <si>
    <t>Emballagedel 2: Materiale 7: genanvendt</t>
  </si>
  <si>
    <t>Emballagedel 2: Materiale 7: råmateriale</t>
  </si>
  <si>
    <t>Emballagedel 2: Materiale 7: farve</t>
  </si>
  <si>
    <t>Emballagedel 2: Materiale 7: Land 1</t>
  </si>
  <si>
    <t>Emballagedel 2: Materiale 7: Land 2</t>
  </si>
  <si>
    <t>Emballagedel 2: Materiale 7: Land 3</t>
  </si>
  <si>
    <t>Emballagedel 2: Materiale 7: Land 4</t>
  </si>
  <si>
    <t>Emballagedel 2: Materiale 7: Land 5</t>
  </si>
  <si>
    <t>Emballagedel 2: Materiale 8: navn</t>
  </si>
  <si>
    <t>Emballagedel 2: Materiale 8: genanvendt</t>
  </si>
  <si>
    <t>Emballagedel 2: Materiale 8: råmateriale</t>
  </si>
  <si>
    <t>Emballagedel 2: Materiale 8: farve</t>
  </si>
  <si>
    <t>Emballagedel 2: Materiale 8: Land 1</t>
  </si>
  <si>
    <t>Emballagedel 2: Materiale 8: Land 2</t>
  </si>
  <si>
    <t>Emballagedel 2: Materiale 8: Land 3</t>
  </si>
  <si>
    <t>Emballagedel 2: Materiale 8: Land 4</t>
  </si>
  <si>
    <t>Emballagedel 2: Materiale 8: Land 5</t>
  </si>
  <si>
    <t>Emballagedel 2: Materiale 9: navn</t>
  </si>
  <si>
    <t>Emballagedel 2: Materiale 9: genanvendt</t>
  </si>
  <si>
    <t>Emballagedel 2: Materiale 9: råmateriale</t>
  </si>
  <si>
    <t>Emballagedel 2: Materiale 9: farve</t>
  </si>
  <si>
    <t>Emballagedel 2: Materiale 9: Land 1</t>
  </si>
  <si>
    <t>Emballagedel 2: Materiale 9: Land 2</t>
  </si>
  <si>
    <t>Emballagedel 2: Materiale 9: Land 3</t>
  </si>
  <si>
    <t>Emballagedel 2: Materiale 9: Land 4</t>
  </si>
  <si>
    <t>Emballagedel 2: Materiale 9: Land 5</t>
  </si>
  <si>
    <t>Emballagedel 2: Materiale 10: navn</t>
  </si>
  <si>
    <t>Emballagedel 2: Materiale 10: genanvendt</t>
  </si>
  <si>
    <t>Emballagedel 2: Materiale 10: råmateriale</t>
  </si>
  <si>
    <t>Emballagedel 2: Materiale 10: farve</t>
  </si>
  <si>
    <t>Emballagedel 2: Materiale 10: Land 1</t>
  </si>
  <si>
    <t>Emballagedel 2: Materiale 10: Land 2</t>
  </si>
  <si>
    <t>Emballagedel 2: Materiale 10: Land 3</t>
  </si>
  <si>
    <t>Emballagedel 2: Materiale 10: Land 4</t>
  </si>
  <si>
    <t>Emballagedel 2: Materiale 10: Land 5</t>
  </si>
  <si>
    <t>Emballagedel 3: navn</t>
  </si>
  <si>
    <t>Emballagedel 3: vægt</t>
  </si>
  <si>
    <t>Emballagedel 3: Tykkelse (µm)</t>
  </si>
  <si>
    <t>Emballagedel 3: Sortering</t>
  </si>
  <si>
    <t>Emballagedel 3: certificeret papir</t>
  </si>
  <si>
    <t>Emballagedel 3: Land 1</t>
  </si>
  <si>
    <t>Emballagedel 3: Land 2</t>
  </si>
  <si>
    <t>Emballagedel 3: Land 3</t>
  </si>
  <si>
    <t>Emballagedel 3: Land 4</t>
  </si>
  <si>
    <t>Emballagedel 3: Land 5</t>
  </si>
  <si>
    <t>Emballagedel 3: Materiale 1: navn</t>
  </si>
  <si>
    <t>Emballagedel 3: Materiale 1: genanvendt</t>
  </si>
  <si>
    <t>Emballagedel 3: Materiale 1: råmateriale</t>
  </si>
  <si>
    <t>Emballagedel 3: Materiale 1: farve</t>
  </si>
  <si>
    <t>Emballagedel 3: Materiale 1: Land 1</t>
  </si>
  <si>
    <t>Emballagedel 3: Materiale 1: Land 2</t>
  </si>
  <si>
    <t>Emballagedel 3: Materiale 1: Land 3</t>
  </si>
  <si>
    <t>Emballagedel 3: Materiale 1: Land 4</t>
  </si>
  <si>
    <t>Emballagedel 3: Materiale 1: Land 5</t>
  </si>
  <si>
    <t>Emballagedel 3: Materiale 2: navn</t>
  </si>
  <si>
    <t>Emballagedel 3: Materiale 2: genanvendt</t>
  </si>
  <si>
    <t>Emballagedel 3: Materiale 2: råmateriale</t>
  </si>
  <si>
    <t>Emballagedel 3: Materiale 2: farve</t>
  </si>
  <si>
    <t>Emballagedel 3: Materiale 2: Land 1</t>
  </si>
  <si>
    <t>Emballagedel 3: Materiale 2: Land 2</t>
  </si>
  <si>
    <t>Emballagedel 3: Materiale 2: Land 3</t>
  </si>
  <si>
    <t>Emballagedel 3: Materiale 2: Land 4</t>
  </si>
  <si>
    <t>Emballagedel 3: Materiale 2: Land 5</t>
  </si>
  <si>
    <t>Emballagedel 3: Materiale 3: navn</t>
  </si>
  <si>
    <t>Emballagedel 3: Materiale 3: genanvendt</t>
  </si>
  <si>
    <t>Emballagedel 3: Materiale 3: råmateriale</t>
  </si>
  <si>
    <t>Emballagedel 3: Materiale 3: farve</t>
  </si>
  <si>
    <t>Emballagedel 3: Materiale 3: Land 1</t>
  </si>
  <si>
    <t>Emballagedel 3: Materiale 3: Land 2</t>
  </si>
  <si>
    <t>Emballagedel 3: Materiale 3: Land 3</t>
  </si>
  <si>
    <t>Emballagedel 3: Materiale 3: Land 4</t>
  </si>
  <si>
    <t>Emballagedel 3: Materiale 3: Land 5</t>
  </si>
  <si>
    <t>Emballagedel 3: Materiale 4: navn</t>
  </si>
  <si>
    <t>Emballagedel 3: Materiale 4: genanvendt</t>
  </si>
  <si>
    <t>Emballagedel 3: Materiale 4: råmateriale</t>
  </si>
  <si>
    <t>Emballagedel 3: Materiale 4: farve</t>
  </si>
  <si>
    <t>Emballagedel 3: Materiale 4: Land 1</t>
  </si>
  <si>
    <t>Emballagedel 3: Materiale 4: Land 2</t>
  </si>
  <si>
    <t>Emballagedel 3: Materiale 4: Land 3</t>
  </si>
  <si>
    <t>Emballagedel 3: Materiale 4: Land 4</t>
  </si>
  <si>
    <t>Emballagedel 3: Materiale 4: Land 5</t>
  </si>
  <si>
    <t>Emballagedel 3: Materiale 5: navn</t>
  </si>
  <si>
    <t>Emballagedel 3: Materiale 5: genanvendt</t>
  </si>
  <si>
    <t>Emballagedel 3: Materiale 5: råmateriale</t>
  </si>
  <si>
    <t>Emballagedel 3: Materiale 5: farve</t>
  </si>
  <si>
    <t>Emballagedel 3: Materiale 5: Land 1</t>
  </si>
  <si>
    <t>Emballagedel 3: Materiale 5: Land 2</t>
  </si>
  <si>
    <t>Emballagedel 3: Materiale 5: Land 3</t>
  </si>
  <si>
    <t>Emballagedel 3: Materiale 5: Land 4</t>
  </si>
  <si>
    <t>Emballagedel 3: Materiale 5: Land 5</t>
  </si>
  <si>
    <t>Emballagedel 3: Materiale 6: navn</t>
  </si>
  <si>
    <t>Emballagedel 3: Materiale 6: genanvendt</t>
  </si>
  <si>
    <t>Emballagedel 3: Materiale 6: råmateriale</t>
  </si>
  <si>
    <t>Emballagedel 3: Materiale 6: farve</t>
  </si>
  <si>
    <t>Emballagedel 3: Materiale 6: Land 1</t>
  </si>
  <si>
    <t>Emballagedel 3: Materiale 6: Land 2</t>
  </si>
  <si>
    <t>Emballagedel 3: Materiale 6: Land 3</t>
  </si>
  <si>
    <t>Emballagedel 3: Materiale 6: Land 4</t>
  </si>
  <si>
    <t>Emballagedel 3: Materiale 6: Land 5</t>
  </si>
  <si>
    <t>Emballagedel 3: Materiale 7: navn</t>
  </si>
  <si>
    <t>Emballagedel 3: Materiale 7: genanvendt</t>
  </si>
  <si>
    <t>Emballagedel 3: Materiale 7: råmateriale</t>
  </si>
  <si>
    <t>Emballagedel 3: Materiale 7: farve</t>
  </si>
  <si>
    <t>Emballagedel 3: Materiale 7: Land 1</t>
  </si>
  <si>
    <t>Emballagedel 3: Materiale 7: Land 2</t>
  </si>
  <si>
    <t>Emballagedel 3: Materiale 7: Land 3</t>
  </si>
  <si>
    <t>Emballagedel 3: Materiale 7: Land 4</t>
  </si>
  <si>
    <t>Emballagedel 3: Materiale 7: Land 5</t>
  </si>
  <si>
    <t>Emballagedel 3: Materiale 8: navn</t>
  </si>
  <si>
    <t>Emballagedel 3: Materiale 8: genanvendt</t>
  </si>
  <si>
    <t>Emballagedel 3: Materiale 8: råmateriale</t>
  </si>
  <si>
    <t>Emballagedel 3: Materiale 8: farve</t>
  </si>
  <si>
    <t>Emballagedel 3: Materiale 8: Land 1</t>
  </si>
  <si>
    <t>Emballagedel 3: Materiale 8: Land 2</t>
  </si>
  <si>
    <t>Emballagedel 3: Materiale 8: Land 3</t>
  </si>
  <si>
    <t>Emballagedel 3: Materiale 8: Land 4</t>
  </si>
  <si>
    <t>Emballagedel 3: Materiale 8: Land 5</t>
  </si>
  <si>
    <t>Emballagedel 3: Materiale 9: navn</t>
  </si>
  <si>
    <t>Emballagedel 3: Materiale 9: genanvendt</t>
  </si>
  <si>
    <t>Emballagedel 3: Materiale 9: råmateriale</t>
  </si>
  <si>
    <t>Emballagedel 3: Materiale 9: farve</t>
  </si>
  <si>
    <t>Emballagedel 3: Materiale 9: Land 1</t>
  </si>
  <si>
    <t>Emballagedel 3: Materiale 9: Land 2</t>
  </si>
  <si>
    <t>Emballagedel 3: Materiale 9: Land 3</t>
  </si>
  <si>
    <t>Emballagedel 3: Materiale 9: Land 4</t>
  </si>
  <si>
    <t>Emballagedel 3: Materiale 9: Land 5</t>
  </si>
  <si>
    <t>Emballagedel 3: Materiale 10: navn</t>
  </si>
  <si>
    <t>Emballagedel 3: Materiale 10: genanvendt</t>
  </si>
  <si>
    <t>Emballagedel 3: Materiale 10: råmateriale</t>
  </si>
  <si>
    <t>Emballagedel 3: Materiale 10: farve</t>
  </si>
  <si>
    <t>Emballagedel 3: Materiale 10: Land 1</t>
  </si>
  <si>
    <t>Emballagedel 3: Materiale 10: Land 2</t>
  </si>
  <si>
    <t>Emballagedel 3: Materiale 10: Land 3</t>
  </si>
  <si>
    <t>Emballagedel 3: Materiale 10: Land 4</t>
  </si>
  <si>
    <t>Emballagedel 3: Materiale 10: Land 5</t>
  </si>
  <si>
    <t>Emballagedel 4: navn</t>
  </si>
  <si>
    <t>Emballagedel 4: vægt</t>
  </si>
  <si>
    <t>Emballagedel 4: Tykkelse (µm)</t>
  </si>
  <si>
    <t>Emballagedel 4: Sortering</t>
  </si>
  <si>
    <t>Emballagedel 4: certificeret papir</t>
  </si>
  <si>
    <t>Emballagedel 4: Land 1</t>
  </si>
  <si>
    <t>Emballagedel 4: Land 2</t>
  </si>
  <si>
    <t>Emballagedel 4: Land 3</t>
  </si>
  <si>
    <t>Emballagedel 4: Land 4</t>
  </si>
  <si>
    <t>Emballagedel 4: Land 5</t>
  </si>
  <si>
    <t>Emballagedel 4: Materiale 1: navn</t>
  </si>
  <si>
    <t>Emballagedel 4: Materiale 1: genanvendt</t>
  </si>
  <si>
    <t>Emballagedel 4: Materiale 1: råmateriale</t>
  </si>
  <si>
    <t>Emballagedel 4: Materiale 1: farve</t>
  </si>
  <si>
    <t>Emballagedel 4: Materiale 1: Land 1</t>
  </si>
  <si>
    <t>Emballagedel 4: Materiale 1: Land 2</t>
  </si>
  <si>
    <t>Emballagedel 4: Materiale 1: Land 3</t>
  </si>
  <si>
    <t>Emballagedel 4: Materiale 1: Land 4</t>
  </si>
  <si>
    <t>Emballagedel 4: Materiale 1: Land 5</t>
  </si>
  <si>
    <t>Emballagedel 4: Materiale 2: navn</t>
  </si>
  <si>
    <t>Emballagedel 4: Materiale 2: genanvendt</t>
  </si>
  <si>
    <t>Emballagedel 4: Materiale 2: råmateriale</t>
  </si>
  <si>
    <t>Emballagedel 4: Materiale 2: farve</t>
  </si>
  <si>
    <t>Emballagedel 4: Materiale 2: Land 1</t>
  </si>
  <si>
    <t>Emballagedel 4: Materiale 2: Land 2</t>
  </si>
  <si>
    <t>Emballagedel 4: Materiale 2: Land 3</t>
  </si>
  <si>
    <t>Emballagedel 4: Materiale 2: Land 4</t>
  </si>
  <si>
    <t>Emballagedel 4: Materiale 2: Land 5</t>
  </si>
  <si>
    <t>Emballagedel 4: Materiale 3: navn</t>
  </si>
  <si>
    <t>Emballagedel 4: Materiale 3: genanvendt</t>
  </si>
  <si>
    <t>Emballagedel 4: Materiale 3: råmateriale</t>
  </si>
  <si>
    <t>Emballagedel 4: Materiale 3: farve</t>
  </si>
  <si>
    <t>Emballagedel 4: Materiale 3: Land 1</t>
  </si>
  <si>
    <t>Emballagedel 4: Materiale 3: Land 2</t>
  </si>
  <si>
    <t>Emballagedel 4: Materiale 3: Land 3</t>
  </si>
  <si>
    <t>Emballagedel 4: Materiale 3: Land 4</t>
  </si>
  <si>
    <t>Emballagedel 4: Materiale 3: Land 5</t>
  </si>
  <si>
    <t>Emballagedel 4: Materiale 4: navn</t>
  </si>
  <si>
    <t>Emballagedel 4: Materiale 4: genanvendt</t>
  </si>
  <si>
    <t>Emballagedel 4: Materiale 4: råmateriale</t>
  </si>
  <si>
    <t>Emballagedel 4: Materiale 4: farve</t>
  </si>
  <si>
    <t>Emballagedel 4: Materiale 4: Land 1</t>
  </si>
  <si>
    <t>Emballagedel 4: Materiale 4: Land 2</t>
  </si>
  <si>
    <t>Emballagedel 4: Materiale 4: Land 3</t>
  </si>
  <si>
    <t>Emballagedel 4: Materiale 4: Land 4</t>
  </si>
  <si>
    <t>Emballagedel 4: Materiale 4: Land 5</t>
  </si>
  <si>
    <t>Emballagedel 4: Materiale 5: navn</t>
  </si>
  <si>
    <t>Emballagedel 4: Materiale 5: genanvendt</t>
  </si>
  <si>
    <t>Emballagedel 4: Materiale 5: råmateriale</t>
  </si>
  <si>
    <t>Emballagedel 4: Materiale 5: farve</t>
  </si>
  <si>
    <t>Emballagedel 4: Materiale 5: Land 1</t>
  </si>
  <si>
    <t>Emballagedel 4: Materiale 5: Land 2</t>
  </si>
  <si>
    <t>Emballagedel 4: Materiale 5: Land 3</t>
  </si>
  <si>
    <t>Emballagedel 4: Materiale 5: Land 4</t>
  </si>
  <si>
    <t>Emballagedel 4: Materiale 5: Land 5</t>
  </si>
  <si>
    <t>Emballagedel 4: Materiale 6: navn</t>
  </si>
  <si>
    <t>Emballagedel 4: Materiale 6: genanvendt</t>
  </si>
  <si>
    <t>Emballagedel 4: Materiale 6: råmateriale</t>
  </si>
  <si>
    <t>Emballagedel 4: Materiale 6: farve</t>
  </si>
  <si>
    <t>Emballagedel 4: Materiale 6: Land 1</t>
  </si>
  <si>
    <t>Emballagedel 4: Materiale 6: Land 2</t>
  </si>
  <si>
    <t>Emballagedel 4: Materiale 6: Land 3</t>
  </si>
  <si>
    <t>Emballagedel 4: Materiale 6: Land 4</t>
  </si>
  <si>
    <t>Emballagedel 4: Materiale 6: Land 5</t>
  </si>
  <si>
    <t>Emballagedel 4: Materiale 7: navn</t>
  </si>
  <si>
    <t>Emballagedel 4: Materiale 7: genanvendt</t>
  </si>
  <si>
    <t>Emballagedel 4: Materiale 7: råmateriale</t>
  </si>
  <si>
    <t>Emballagedel 4: Materiale 7: farve</t>
  </si>
  <si>
    <t>Emballagedel 4: Materiale 7: Land 1</t>
  </si>
  <si>
    <t>Emballagedel 4: Materiale 7: Land 2</t>
  </si>
  <si>
    <t>Emballagedel 4: Materiale 7: Land 3</t>
  </si>
  <si>
    <t>Emballagedel 4: Materiale 7: Land 4</t>
  </si>
  <si>
    <t>Emballagedel 4: Materiale 7: Land 5</t>
  </si>
  <si>
    <t>Emballagedel 4: Materiale 8: navn</t>
  </si>
  <si>
    <t>Emballagedel 4: Materiale 8: genanvendt</t>
  </si>
  <si>
    <t>Emballagedel 4: Materiale 8: råmateriale</t>
  </si>
  <si>
    <t>Emballagedel 4: Materiale 8: farve</t>
  </si>
  <si>
    <t>Emballagedel 4: Materiale 8: Land 1</t>
  </si>
  <si>
    <t>Emballagedel 4: Materiale 8: Land 2</t>
  </si>
  <si>
    <t>Emballagedel 4: Materiale 8: Land 3</t>
  </si>
  <si>
    <t>Emballagedel 4: Materiale 8: Land 4</t>
  </si>
  <si>
    <t>Emballagedel 4: Materiale 8: Land 5</t>
  </si>
  <si>
    <t>Emballagedel 4: Materiale 9: navn</t>
  </si>
  <si>
    <t>Emballagedel 4: Materiale 9: genanvendt</t>
  </si>
  <si>
    <t>Emballagedel 4: Materiale 9: råmateriale</t>
  </si>
  <si>
    <t>Emballagedel 4: Materiale 9: farve</t>
  </si>
  <si>
    <t>Emballagedel 4: Materiale 9: Land 1</t>
  </si>
  <si>
    <t>Emballagedel 4: Materiale 9: Land 2</t>
  </si>
  <si>
    <t>Emballagedel 4: Materiale 9: Land 3</t>
  </si>
  <si>
    <t>Emballagedel 4: Materiale 9: Land 4</t>
  </si>
  <si>
    <t>Emballagedel 4: Materiale 9: Land 5</t>
  </si>
  <si>
    <t>Emballagedel 4: Materiale 10: navn</t>
  </si>
  <si>
    <t>Emballagedel 4: Materiale 10: genanvendt</t>
  </si>
  <si>
    <t>Emballagedel 4: Materiale 10: råmateriale</t>
  </si>
  <si>
    <t>Emballagedel 4: Materiale 10: farve</t>
  </si>
  <si>
    <t>Emballagedel 4: Materiale 10: Land 1</t>
  </si>
  <si>
    <t>Emballagedel 4: Materiale 10: Land 2</t>
  </si>
  <si>
    <t>Emballagedel 4: Materiale 10: Land 3</t>
  </si>
  <si>
    <t>Emballagedel 4: Materiale 10: Land 4</t>
  </si>
  <si>
    <t>Emballagedel 4: Materiale 10: Land 5</t>
  </si>
  <si>
    <t>Emballagedel 5: navn</t>
  </si>
  <si>
    <t>Emballagedel 5: vægt</t>
  </si>
  <si>
    <t>Emballagedel 5: Tykkelse (µm)</t>
  </si>
  <si>
    <t>Emballagedel 5: Sortering</t>
  </si>
  <si>
    <t>Emballagedel 5: certificeret papir</t>
  </si>
  <si>
    <t>Emballagedel 5: Land 1</t>
  </si>
  <si>
    <t>Emballagedel 5: Land 2</t>
  </si>
  <si>
    <t>Emballagedel 5: Land 3</t>
  </si>
  <si>
    <t>Emballagedel 5: Land 4</t>
  </si>
  <si>
    <t>Emballagedel 5: Land 5</t>
  </si>
  <si>
    <t>Emballagedel 5: Materiale 1: navn</t>
  </si>
  <si>
    <t>Emballagedel 5: Materiale 1: genanvendt</t>
  </si>
  <si>
    <t>Emballagedel 5: Materiale 1: råmateriale</t>
  </si>
  <si>
    <t>Emballagedel 5: Materiale 1: farve</t>
  </si>
  <si>
    <t>Emballagedel 5: Materiale 1: Land 1</t>
  </si>
  <si>
    <t>Emballagedel 5: Materiale 1: Land 2</t>
  </si>
  <si>
    <t>Emballagedel 5: Materiale 1: Land 3</t>
  </si>
  <si>
    <t>Emballagedel 5: Materiale 1: Land 4</t>
  </si>
  <si>
    <t>Emballagedel 5: Materiale 1: Land 5</t>
  </si>
  <si>
    <t>Emballagedel 5: Materiale 2: navn</t>
  </si>
  <si>
    <t>Emballagedel 5: Materiale 2: genanvendt</t>
  </si>
  <si>
    <t>Emballagedel 5: Materiale 2: råmateriale</t>
  </si>
  <si>
    <t>Emballagedel 5: Materiale 2: farve</t>
  </si>
  <si>
    <t>Emballagedel 5: Materiale 2: Land 1</t>
  </si>
  <si>
    <t>Emballagedel 5: Materiale 2: Land 2</t>
  </si>
  <si>
    <t>Emballagedel 5: Materiale 2: Land 3</t>
  </si>
  <si>
    <t>Emballagedel 5: Materiale 2: Land 4</t>
  </si>
  <si>
    <t>Emballagedel 5: Materiale 2: Land 5</t>
  </si>
  <si>
    <t>Emballagedel 5: Materiale 3: navn</t>
  </si>
  <si>
    <t>Emballagedel 5: Materiale 3: genanvendt</t>
  </si>
  <si>
    <t>Emballagedel 5: Materiale 3: råmateriale</t>
  </si>
  <si>
    <t>Emballagedel 5: Materiale 3: farve</t>
  </si>
  <si>
    <t>Emballagedel 5: Materiale 3: Land 1</t>
  </si>
  <si>
    <t>Emballagedel 5: Materiale 3: Land 2</t>
  </si>
  <si>
    <t>Emballagedel 5: Materiale 3: Land 3</t>
  </si>
  <si>
    <t>Emballagedel 5: Materiale 3: Land 4</t>
  </si>
  <si>
    <t>Emballagedel 5: Materiale 3: Land 5</t>
  </si>
  <si>
    <t>Emballagedel 5: Materiale 4: navn</t>
  </si>
  <si>
    <t>Emballagedel 5: Materiale 4: genanvendt</t>
  </si>
  <si>
    <t>Emballagedel 5: Materiale 4: råmateriale</t>
  </si>
  <si>
    <t>Emballagedel 5: Materiale 4: farve</t>
  </si>
  <si>
    <t>Emballagedel 5: Materiale 4: Land 1</t>
  </si>
  <si>
    <t>Emballagedel 5: Materiale 4: Land 2</t>
  </si>
  <si>
    <t>Emballagedel 5: Materiale 4: Land 3</t>
  </si>
  <si>
    <t>Emballagedel 5: Materiale 4: Land 4</t>
  </si>
  <si>
    <t>Emballagedel 5: Materiale 4: Land 5</t>
  </si>
  <si>
    <t>Emballagedel 5: Materiale 5: navn</t>
  </si>
  <si>
    <t>Emballagedel 5: Materiale 5: genanvendt</t>
  </si>
  <si>
    <t>Emballagedel 5: Materiale 5: råmateriale</t>
  </si>
  <si>
    <t>Emballagedel 5: Materiale 5: farve</t>
  </si>
  <si>
    <t>Emballagedel 5: Materiale 5: Land 1</t>
  </si>
  <si>
    <t>Emballagedel 5: Materiale 5: Land 2</t>
  </si>
  <si>
    <t>Emballagedel 5: Materiale 5: Land 3</t>
  </si>
  <si>
    <t>Emballagedel 5: Materiale 5: Land 4</t>
  </si>
  <si>
    <t>Emballagedel 5: Materiale 5: Land 5</t>
  </si>
  <si>
    <t>Emballagedel 5: Materiale 6: navn</t>
  </si>
  <si>
    <t>Emballagedel 5: Materiale 6: genanvendt</t>
  </si>
  <si>
    <t>Emballagedel 5: Materiale 6: råmateriale</t>
  </si>
  <si>
    <t>Emballagedel 5: Materiale 6: farve</t>
  </si>
  <si>
    <t>Emballagedel 5: Materiale 6: Land 1</t>
  </si>
  <si>
    <t>Emballagedel 5: Materiale 6: Land 2</t>
  </si>
  <si>
    <t>Emballagedel 5: Materiale 6: Land 3</t>
  </si>
  <si>
    <t>Emballagedel 5: Materiale 6: Land 4</t>
  </si>
  <si>
    <t>Emballagedel 5: Materiale 6: Land 5</t>
  </si>
  <si>
    <t>Emballagedel 5: Materiale 7: navn</t>
  </si>
  <si>
    <t>Emballagedel 5: Materiale 7: genanvendt</t>
  </si>
  <si>
    <t>Emballagedel 5: Materiale 7: råmateriale</t>
  </si>
  <si>
    <t>Emballagedel 5: Materiale 7: farve</t>
  </si>
  <si>
    <t>Emballagedel 5: Materiale 7: Land 1</t>
  </si>
  <si>
    <t>Emballagedel 5: Materiale 7: Land 2</t>
  </si>
  <si>
    <t>Emballagedel 5: Materiale 7: Land 3</t>
  </si>
  <si>
    <t>Emballagedel 5: Materiale 7: Land 4</t>
  </si>
  <si>
    <t>Emballagedel 5: Materiale 7: Land 5</t>
  </si>
  <si>
    <t>Emballagedel 5: Materiale 8: navn</t>
  </si>
  <si>
    <t>Emballagedel 5: Materiale 8: genanvendt</t>
  </si>
  <si>
    <t>Emballagedel 5: Materiale 8: råmateriale</t>
  </si>
  <si>
    <t>Emballagedel 5: Materiale 8: farve</t>
  </si>
  <si>
    <t>Emballagedel 5: Materiale 8: Land 1</t>
  </si>
  <si>
    <t>Emballagedel 5: Materiale 8: Land 2</t>
  </si>
  <si>
    <t>Emballagedel 5: Materiale 8: Land 3</t>
  </si>
  <si>
    <t>Emballagedel 5: Materiale 8: Land 4</t>
  </si>
  <si>
    <t>Emballagedel 5: Materiale 8: Land 5</t>
  </si>
  <si>
    <t>Emballagedel 5: Materiale 9: navn</t>
  </si>
  <si>
    <t>Emballagedel 5: Materiale 9: genanvendt</t>
  </si>
  <si>
    <t>Emballagedel 5: Materiale 9: råmateriale</t>
  </si>
  <si>
    <t>Emballagedel 5: Materiale 9: farve</t>
  </si>
  <si>
    <t>Emballagedel 5: Materiale 9: Land 1</t>
  </si>
  <si>
    <t>Emballagedel 5: Materiale 9: Land 2</t>
  </si>
  <si>
    <t>Emballagedel 5: Materiale 9: Land 3</t>
  </si>
  <si>
    <t>Emballagedel 5: Materiale 9: Land 4</t>
  </si>
  <si>
    <t>Emballagedel 5: Materiale 9: Land 5</t>
  </si>
  <si>
    <t>Emballagedel 5: Materiale 10: navn</t>
  </si>
  <si>
    <t>Emballagedel 5: Materiale 10: genanvendt</t>
  </si>
  <si>
    <t>Emballagedel 5: Materiale 10: råmateriale</t>
  </si>
  <si>
    <t>Emballagedel 5: Materiale 10: farve</t>
  </si>
  <si>
    <t>Emballagedel 5: Materiale 10: Land 1</t>
  </si>
  <si>
    <t>Emballagedel 5: Materiale 10: Land 2</t>
  </si>
  <si>
    <t>Emballagedel 5: Materiale 10: Land 3</t>
  </si>
  <si>
    <t>Emballagedel 5: Materiale 10: Land 4</t>
  </si>
  <si>
    <t>Emballagedel 5: Materiale 10: Land 5</t>
  </si>
  <si>
    <t>Emballagedel 6: navn</t>
  </si>
  <si>
    <t>Emballagedel 6: vægt</t>
  </si>
  <si>
    <t>Emballagedel 6: Tykkelse (µm)</t>
  </si>
  <si>
    <t>Emballagedel 6: Sortering</t>
  </si>
  <si>
    <t>Emballagedel 6: certificeret papir</t>
  </si>
  <si>
    <t>Emballagedel 6: Land 1</t>
  </si>
  <si>
    <t>Emballagedel 6: Land 2</t>
  </si>
  <si>
    <t>Emballagedel 6: Land 3</t>
  </si>
  <si>
    <t>Emballagedel 6: Land 4</t>
  </si>
  <si>
    <t>Emballagedel 6: Land 5</t>
  </si>
  <si>
    <t>Emballagedel 6: Materiale 1: navn</t>
  </si>
  <si>
    <t>Emballagedel 6: Materiale 1: genanvendt</t>
  </si>
  <si>
    <t>Emballagedel 6: Materiale 1: råmateriale</t>
  </si>
  <si>
    <t>Emballagedel 6: Materiale 1: farve</t>
  </si>
  <si>
    <t>Emballagedel 6: Materiale 1: Land 1</t>
  </si>
  <si>
    <t>Emballagedel 6: Materiale 1: Land 2</t>
  </si>
  <si>
    <t>Emballagedel 6: Materiale 1: Land 3</t>
  </si>
  <si>
    <t>Emballagedel 6: Materiale 1: Land 4</t>
  </si>
  <si>
    <t>Emballagedel 6: Materiale 1: Land 5</t>
  </si>
  <si>
    <t>Emballagedel 6: Materiale 2: navn</t>
  </si>
  <si>
    <t>Emballagedel 6: Materiale 2: genanvendt</t>
  </si>
  <si>
    <t>Emballagedel 6: Materiale 2: råmateriale</t>
  </si>
  <si>
    <t>Emballagedel 6: Materiale 2: farve</t>
  </si>
  <si>
    <t>Emballagedel 6: Materiale 2: Land 1</t>
  </si>
  <si>
    <t>Emballagedel 6: Materiale 2: Land 2</t>
  </si>
  <si>
    <t>Emballagedel 6: Materiale 2: Land 3</t>
  </si>
  <si>
    <t>Emballagedel 6: Materiale 2: Land 4</t>
  </si>
  <si>
    <t>Emballagedel 6: Materiale 2: Land 5</t>
  </si>
  <si>
    <t>Emballagedel 6: Materiale 3: navn</t>
  </si>
  <si>
    <t>Emballagedel 6: Materiale 3: genanvendt</t>
  </si>
  <si>
    <t>Emballagedel 6: Materiale 3: råmateriale</t>
  </si>
  <si>
    <t>Emballagedel 6: Materiale 3: farve</t>
  </si>
  <si>
    <t>Emballagedel 6: Materiale 3: Land 1</t>
  </si>
  <si>
    <t>Emballagedel 6: Materiale 3: Land 2</t>
  </si>
  <si>
    <t>Emballagedel 6: Materiale 3: Land 3</t>
  </si>
  <si>
    <t>Emballagedel 6: Materiale 3: Land 4</t>
  </si>
  <si>
    <t>Emballagedel 6: Materiale 3: Land 5</t>
  </si>
  <si>
    <t>Emballagedel 6: Materiale 4: navn</t>
  </si>
  <si>
    <t>Emballagedel 6: Materiale 4: genanvendt</t>
  </si>
  <si>
    <t>Emballagedel 6: Materiale 4: råmateriale</t>
  </si>
  <si>
    <t>Emballagedel 6: Materiale 4: farve</t>
  </si>
  <si>
    <t>Emballagedel 6: Materiale 4: Land 1</t>
  </si>
  <si>
    <t>Emballagedel 6: Materiale 4: Land 2</t>
  </si>
  <si>
    <t>Emballagedel 6: Materiale 4: Land 3</t>
  </si>
  <si>
    <t>Emballagedel 6: Materiale 4: Land 4</t>
  </si>
  <si>
    <t>Emballagedel 6: Materiale 4: Land 5</t>
  </si>
  <si>
    <t>Emballagedel 6: Materiale 5: navn</t>
  </si>
  <si>
    <t>Emballagedel 6: Materiale 5: genanvendt</t>
  </si>
  <si>
    <t>Emballagedel 6: Materiale 5: råmateriale</t>
  </si>
  <si>
    <t>Emballagedel 6: Materiale 5: farve</t>
  </si>
  <si>
    <t>Emballagedel 6: Materiale 5: Land 1</t>
  </si>
  <si>
    <t>Emballagedel 6: Materiale 5: Land 2</t>
  </si>
  <si>
    <t>Emballagedel 6: Materiale 5: Land 3</t>
  </si>
  <si>
    <t>Emballagedel 6: Materiale 5: Land 4</t>
  </si>
  <si>
    <t>Emballagedel 6: Materiale 5: Land 5</t>
  </si>
  <si>
    <t>Emballagedel 6: Materiale 6: navn</t>
  </si>
  <si>
    <t>Emballagedel 6: Materiale 6: genanvendt</t>
  </si>
  <si>
    <t>Emballagedel 6: Materiale 6: råmateriale</t>
  </si>
  <si>
    <t>Emballagedel 6: Materiale 6: farve</t>
  </si>
  <si>
    <t>Emballagedel 6: Materiale 6: Land 1</t>
  </si>
  <si>
    <t>Emballagedel 6: Materiale 6: Land 2</t>
  </si>
  <si>
    <t>Emballagedel 6: Materiale 6: Land 3</t>
  </si>
  <si>
    <t>Emballagedel 6: Materiale 6: Land 4</t>
  </si>
  <si>
    <t>Emballagedel 6: Materiale 6: Land 5</t>
  </si>
  <si>
    <t>Emballagedel 6: Materiale 7: navn</t>
  </si>
  <si>
    <t>Emballagedel 6: Materiale 7: genanvendt</t>
  </si>
  <si>
    <t>Emballagedel 6: Materiale 7: råmateriale</t>
  </si>
  <si>
    <t>Emballagedel 6: Materiale 7: farve</t>
  </si>
  <si>
    <t>Emballagedel 6: Materiale 7: Land 1</t>
  </si>
  <si>
    <t>Emballagedel 6: Materiale 7: Land 2</t>
  </si>
  <si>
    <t>Emballagedel 6: Materiale 7: Land 3</t>
  </si>
  <si>
    <t>Emballagedel 6: Materiale 7: Land 4</t>
  </si>
  <si>
    <t>Emballagedel 6: Materiale 7: Land 5</t>
  </si>
  <si>
    <t>Emballagedel 6: Materiale 8: navn</t>
  </si>
  <si>
    <t>Emballagedel 6: Materiale 8: genanvendt</t>
  </si>
  <si>
    <t>Emballagedel 6: Materiale 8: råmateriale</t>
  </si>
  <si>
    <t>Emballagedel 6: Materiale 8: farve</t>
  </si>
  <si>
    <t>Emballagedel 6: Materiale 8: Land 1</t>
  </si>
  <si>
    <t>Emballagedel 6: Materiale 8: Land 2</t>
  </si>
  <si>
    <t>Emballagedel 6: Materiale 8: Land 3</t>
  </si>
  <si>
    <t>Emballagedel 6: Materiale 8: Land 4</t>
  </si>
  <si>
    <t>Emballagedel 6: Materiale 8: Land 5</t>
  </si>
  <si>
    <t>Emballagedel 6: Materiale 9: navn</t>
  </si>
  <si>
    <t>Emballagedel 6: Materiale 9: genanvendt</t>
  </si>
  <si>
    <t>Emballagedel 6: Materiale 9: råmateriale</t>
  </si>
  <si>
    <t>Emballagedel 6: Materiale 9: farve</t>
  </si>
  <si>
    <t>Emballagedel 6: Materiale 9: Land 1</t>
  </si>
  <si>
    <t>Emballagedel 6: Materiale 9: Land 2</t>
  </si>
  <si>
    <t>Emballagedel 6: Materiale 9: Land 3</t>
  </si>
  <si>
    <t>Emballagedel 6: Materiale 9: Land 4</t>
  </si>
  <si>
    <t>Emballagedel 6: Materiale 9: Land 5</t>
  </si>
  <si>
    <t>Emballagedel 6: Materiale 10: navn</t>
  </si>
  <si>
    <t>Emballagedel 6: Materiale 10: genanvendt</t>
  </si>
  <si>
    <t>Emballagedel 6: Materiale 10: råmateriale</t>
  </si>
  <si>
    <t>Emballagedel 6: Materiale 10: farve</t>
  </si>
  <si>
    <t>Emballagedel 6: Materiale 10: Land 1</t>
  </si>
  <si>
    <t>Emballagedel 6: Materiale 10: Land 2</t>
  </si>
  <si>
    <t>Emballagedel 6: Materiale 10: Land 3</t>
  </si>
  <si>
    <t>Emballagedel 6: Materiale 10: Land 4</t>
  </si>
  <si>
    <t>Emballagedel 6: Materiale 10: Land 5</t>
  </si>
  <si>
    <t>Emballagedel 7: navn</t>
  </si>
  <si>
    <t>Emballagedel 7: vægt</t>
  </si>
  <si>
    <t>Emballagedel 7: Tykkelse (µm)</t>
  </si>
  <si>
    <t>Emballagedel 7: Sortering</t>
  </si>
  <si>
    <t>Emballagedel 7: certificeret papir</t>
  </si>
  <si>
    <t>Emballagedel 7: Land 1</t>
  </si>
  <si>
    <t>Emballagedel 7: Land 2</t>
  </si>
  <si>
    <t>Emballagedel 7: Land 3</t>
  </si>
  <si>
    <t>Emballagedel 7: Land 4</t>
  </si>
  <si>
    <t>Emballagedel 7: Land 5</t>
  </si>
  <si>
    <t>Emballagedel 7: Materiale 1: navn</t>
  </si>
  <si>
    <t>Emballagedel 7: Materiale 1: genanvendt</t>
  </si>
  <si>
    <t>Emballagedel 7: Materiale 1: råmateriale</t>
  </si>
  <si>
    <t>Emballagedel 7: Materiale 1: farve</t>
  </si>
  <si>
    <t>Emballagedel 7: Materiale 1: Land 1</t>
  </si>
  <si>
    <t>Emballagedel 7: Materiale 1: Land 2</t>
  </si>
  <si>
    <t>Emballagedel 7: Materiale 1: Land 3</t>
  </si>
  <si>
    <t>Emballagedel 7: Materiale 1: Land 4</t>
  </si>
  <si>
    <t>Emballagedel 7: Materiale 1: Land 5</t>
  </si>
  <si>
    <t>Emballagedel 7: Materiale 2: navn</t>
  </si>
  <si>
    <t>Emballagedel 7: Materiale 2: genanvendt</t>
  </si>
  <si>
    <t>Emballagedel 7: Materiale 2: råmateriale</t>
  </si>
  <si>
    <t>Emballagedel 7: Materiale 2: farve</t>
  </si>
  <si>
    <t>Emballagedel 7: Materiale 2: Land 1</t>
  </si>
  <si>
    <t>Emballagedel 7: Materiale 2: Land 2</t>
  </si>
  <si>
    <t>Emballagedel 7: Materiale 2: Land 3</t>
  </si>
  <si>
    <t>Emballagedel 7: Materiale 2: Land 4</t>
  </si>
  <si>
    <t>Emballagedel 7: Materiale 2: Land 5</t>
  </si>
  <si>
    <t>Emballagedel 7: Materiale 3: navn</t>
  </si>
  <si>
    <t>Emballagedel 7: Materiale 3: genanvendt</t>
  </si>
  <si>
    <t>Emballagedel 7: Materiale 3: råmateriale</t>
  </si>
  <si>
    <t>Emballagedel 7: Materiale 3: farve</t>
  </si>
  <si>
    <t>Emballagedel 7: Materiale 3: Land 1</t>
  </si>
  <si>
    <t>Emballagedel 7: Materiale 3: Land 2</t>
  </si>
  <si>
    <t>Emballagedel 7: Materiale 3: Land 3</t>
  </si>
  <si>
    <t>Emballagedel 7: Materiale 3: Land 4</t>
  </si>
  <si>
    <t>Emballagedel 7: Materiale 3: Land 5</t>
  </si>
  <si>
    <t>Emballagedel 7: Materiale 4: navn</t>
  </si>
  <si>
    <t>Emballagedel 7: Materiale 4: genanvendt</t>
  </si>
  <si>
    <t>Emballagedel 7: Materiale 4: råmateriale</t>
  </si>
  <si>
    <t>Emballagedel 7: Materiale 4: farve</t>
  </si>
  <si>
    <t>Emballagedel 7: Materiale 4: Land 1</t>
  </si>
  <si>
    <t>Emballagedel 7: Materiale 4: Land 2</t>
  </si>
  <si>
    <t>Emballagedel 7: Materiale 4: Land 3</t>
  </si>
  <si>
    <t>Emballagedel 7: Materiale 4: Land 4</t>
  </si>
  <si>
    <t>Emballagedel 7: Materiale 4: Land 5</t>
  </si>
  <si>
    <t>Emballagedel 7: Materiale 5: navn</t>
  </si>
  <si>
    <t>Emballagedel 7: Materiale 5: genanvendt</t>
  </si>
  <si>
    <t>Emballagedel 7: Materiale 5: råmateriale</t>
  </si>
  <si>
    <t>Emballagedel 7: Materiale 5: farve</t>
  </si>
  <si>
    <t>Emballagedel 7: Materiale 5: Land 1</t>
  </si>
  <si>
    <t>Emballagedel 7: Materiale 5: Land 2</t>
  </si>
  <si>
    <t>Emballagedel 7: Materiale 5: Land 3</t>
  </si>
  <si>
    <t>Emballagedel 7: Materiale 5: Land 4</t>
  </si>
  <si>
    <t>Emballagedel 7: Materiale 5: Land 5</t>
  </si>
  <si>
    <t>Emballagedel 7: Materiale 6: navn</t>
  </si>
  <si>
    <t>Emballagedel 7: Materiale 6: genanvendt</t>
  </si>
  <si>
    <t>Emballagedel 7: Materiale 6: råmateriale</t>
  </si>
  <si>
    <t>Emballagedel 7: Materiale 6: farve</t>
  </si>
  <si>
    <t>Emballagedel 7: Materiale 6: Land 1</t>
  </si>
  <si>
    <t>Emballagedel 7: Materiale 6: Land 2</t>
  </si>
  <si>
    <t>Emballagedel 7: Materiale 6: Land 3</t>
  </si>
  <si>
    <t>Emballagedel 7: Materiale 6: Land 4</t>
  </si>
  <si>
    <t>Emballagedel 7: Materiale 6: Land 5</t>
  </si>
  <si>
    <t>Emballagedel 7: Materiale 7: navn</t>
  </si>
  <si>
    <t>Emballagedel 7: Materiale 7: genanvendt</t>
  </si>
  <si>
    <t>Emballagedel 7: Materiale 7: råmateriale</t>
  </si>
  <si>
    <t>Emballagedel 7: Materiale 7: farve</t>
  </si>
  <si>
    <t>Emballagedel 7: Materiale 7: Land 1</t>
  </si>
  <si>
    <t>Emballagedel 7: Materiale 7: Land 2</t>
  </si>
  <si>
    <t>Emballagedel 7: Materiale 7: Land 3</t>
  </si>
  <si>
    <t>Emballagedel 7: Materiale 7: Land 4</t>
  </si>
  <si>
    <t>Emballagedel 7: Materiale 7: Land 5</t>
  </si>
  <si>
    <t>Emballagedel 7: Materiale 8: navn</t>
  </si>
  <si>
    <t>Emballagedel 7: Materiale 8: genanvendt</t>
  </si>
  <si>
    <t>Emballagedel 7: Materiale 8: råmateriale</t>
  </si>
  <si>
    <t>Emballagedel 7: Materiale 8: farve</t>
  </si>
  <si>
    <t>Emballagedel 7: Materiale 8: Land 1</t>
  </si>
  <si>
    <t>Emballagedel 7: Materiale 8: Land 2</t>
  </si>
  <si>
    <t>Emballagedel 7: Materiale 8: Land 3</t>
  </si>
  <si>
    <t>Emballagedel 7: Materiale 8: Land 4</t>
  </si>
  <si>
    <t>Emballagedel 7: Materiale 8: Land 5</t>
  </si>
  <si>
    <t>Emballagedel 7: Materiale 9: navn</t>
  </si>
  <si>
    <t>Emballagedel 7: Materiale 9: genanvendt</t>
  </si>
  <si>
    <t>Emballagedel 7: Materiale 9: råmateriale</t>
  </si>
  <si>
    <t>Emballagedel 7: Materiale 9: farve</t>
  </si>
  <si>
    <t>Emballagedel 7: Materiale 9: Land 1</t>
  </si>
  <si>
    <t>Emballagedel 7: Materiale 9: Land 2</t>
  </si>
  <si>
    <t>Emballagedel 7: Materiale 9: Land 3</t>
  </si>
  <si>
    <t>Emballagedel 7: Materiale 9: Land 4</t>
  </si>
  <si>
    <t>Emballagedel 7: Materiale 9: Land 5</t>
  </si>
  <si>
    <t>Emballagedel 7: Materiale 10: navn</t>
  </si>
  <si>
    <t>Emballagedel 7: Materiale 10: genanvendt</t>
  </si>
  <si>
    <t>Emballagedel 7: Materiale 10: råmateriale</t>
  </si>
  <si>
    <t>Emballagedel 7: Materiale 10: farve</t>
  </si>
  <si>
    <t>Emballagedel 7: Materiale 10: Land 1</t>
  </si>
  <si>
    <t>Emballagedel 7: Materiale 10: Land 2</t>
  </si>
  <si>
    <t>Emballagedel 7: Materiale 10: Land 3</t>
  </si>
  <si>
    <t>Emballagedel 7: Materiale 10: Land 4</t>
  </si>
  <si>
    <t>Emballagedel 7: Materiale 10: Land 5</t>
  </si>
  <si>
    <t>Emballagedel 8: navn</t>
  </si>
  <si>
    <t>Emballagedel 8: vægt</t>
  </si>
  <si>
    <t>Emballagedel 8: Tykkelse (µm)</t>
  </si>
  <si>
    <t>Emballagedel 8: Sortering</t>
  </si>
  <si>
    <t>Emballagedel 8: certificeret papir</t>
  </si>
  <si>
    <t>Emballagedel 8: Land 1</t>
  </si>
  <si>
    <t>Emballagedel 8: Land 2</t>
  </si>
  <si>
    <t>Emballagedel 8: Land 3</t>
  </si>
  <si>
    <t>Emballagedel 8: Land 4</t>
  </si>
  <si>
    <t>Emballagedel 8: Land 5</t>
  </si>
  <si>
    <t>Emballagedel 8: Materiale 1: navn</t>
  </si>
  <si>
    <t>Emballagedel 8: Materiale 1: genanvendt</t>
  </si>
  <si>
    <t>Emballagedel 8: Materiale 1: råmateriale</t>
  </si>
  <si>
    <t>Emballagedel 8: Materiale 1: farve</t>
  </si>
  <si>
    <t>Emballagedel 8: Materiale 1: Land 1</t>
  </si>
  <si>
    <t>Emballagedel 8: Materiale 1: Land 2</t>
  </si>
  <si>
    <t>Emballagedel 8: Materiale 1: Land 3</t>
  </si>
  <si>
    <t>Emballagedel 8: Materiale 1: Land 4</t>
  </si>
  <si>
    <t>Emballagedel 8: Materiale 1: Land 5</t>
  </si>
  <si>
    <t>Emballagedel 8: Materiale 2: navn</t>
  </si>
  <si>
    <t>Emballagedel 8: Materiale 2: genanvendt</t>
  </si>
  <si>
    <t>Emballagedel 8: Materiale 2: råmateriale</t>
  </si>
  <si>
    <t>Emballagedel 8: Materiale 2: farve</t>
  </si>
  <si>
    <t>Emballagedel 8: Materiale 2: Land 1</t>
  </si>
  <si>
    <t>Emballagedel 8: Materiale 2: Land 2</t>
  </si>
  <si>
    <t>Emballagedel 8: Materiale 2: Land 3</t>
  </si>
  <si>
    <t>Emballagedel 8: Materiale 2: Land 4</t>
  </si>
  <si>
    <t>Emballagedel 8: Materiale 2: Land 5</t>
  </si>
  <si>
    <t>Emballagedel 8: Materiale 3: navn</t>
  </si>
  <si>
    <t>Emballagedel 8: Materiale 3: genanvendt</t>
  </si>
  <si>
    <t>Emballagedel 8: Materiale 3: råmateriale</t>
  </si>
  <si>
    <t>Emballagedel 8: Materiale 3: farve</t>
  </si>
  <si>
    <t>Emballagedel 8: Materiale 3: Land 1</t>
  </si>
  <si>
    <t>Emballagedel 8: Materiale 3: Land 2</t>
  </si>
  <si>
    <t>Emballagedel 8: Materiale 3: Land 3</t>
  </si>
  <si>
    <t>Emballagedel 8: Materiale 3: Land 4</t>
  </si>
  <si>
    <t>Emballagedel 8: Materiale 3: Land 5</t>
  </si>
  <si>
    <t>Emballagedel 8: Materiale 4: navn</t>
  </si>
  <si>
    <t>Emballagedel 8: Materiale 4: genanvendt</t>
  </si>
  <si>
    <t>Emballagedel 8: Materiale 4: råmateriale</t>
  </si>
  <si>
    <t>Emballagedel 8: Materiale 4: farve</t>
  </si>
  <si>
    <t>Emballagedel 8: Materiale 4: Land 1</t>
  </si>
  <si>
    <t>Emballagedel 8: Materiale 4: Land 2</t>
  </si>
  <si>
    <t>Emballagedel 8: Materiale 4: Land 3</t>
  </si>
  <si>
    <t>Emballagedel 8: Materiale 4: Land 4</t>
  </si>
  <si>
    <t>Emballagedel 8: Materiale 4: Land 5</t>
  </si>
  <si>
    <t>Emballagedel 8: Materiale 5: navn</t>
  </si>
  <si>
    <t>Emballagedel 8: Materiale 5: genanvendt</t>
  </si>
  <si>
    <t>Emballagedel 8: Materiale 5: råmateriale</t>
  </si>
  <si>
    <t>Emballagedel 8: Materiale 5: farve</t>
  </si>
  <si>
    <t>Emballagedel 8: Materiale 5: Land 1</t>
  </si>
  <si>
    <t>Emballagedel 8: Materiale 5: Land 2</t>
  </si>
  <si>
    <t>Emballagedel 8: Materiale 5: Land 3</t>
  </si>
  <si>
    <t>Emballagedel 8: Materiale 5: Land 4</t>
  </si>
  <si>
    <t>Emballagedel 8: Materiale 5: Land 5</t>
  </si>
  <si>
    <t>Emballagedel 8: Materiale 6: navn</t>
  </si>
  <si>
    <t>Emballagedel 8: Materiale 6: genanvendt</t>
  </si>
  <si>
    <t>Emballagedel 8: Materiale 6: råmateriale</t>
  </si>
  <si>
    <t>Emballagedel 8: Materiale 6: farve</t>
  </si>
  <si>
    <t>Emballagedel 8: Materiale 6: Land 1</t>
  </si>
  <si>
    <t>Emballagedel 8: Materiale 6: Land 2</t>
  </si>
  <si>
    <t>Emballagedel 8: Materiale 6: Land 3</t>
  </si>
  <si>
    <t>Emballagedel 8: Materiale 6: Land 4</t>
  </si>
  <si>
    <t>Emballagedel 8: Materiale 6: Land 5</t>
  </si>
  <si>
    <t>Emballagedel 8: Materiale 7: navn</t>
  </si>
  <si>
    <t>Emballagedel 8: Materiale 7: genanvendt</t>
  </si>
  <si>
    <t>Emballagedel 8: Materiale 7: råmateriale</t>
  </si>
  <si>
    <t>Emballagedel 8: Materiale 7: farve</t>
  </si>
  <si>
    <t>Emballagedel 8: Materiale 7: Land 1</t>
  </si>
  <si>
    <t>Emballagedel 8: Materiale 7: Land 2</t>
  </si>
  <si>
    <t>Emballagedel 8: Materiale 7: Land 3</t>
  </si>
  <si>
    <t>Emballagedel 8: Materiale 7: Land 4</t>
  </si>
  <si>
    <t>Emballagedel 8: Materiale 7: Land 5</t>
  </si>
  <si>
    <t>Emballagedel 8: Materiale 8: navn</t>
  </si>
  <si>
    <t>Emballagedel 8: Materiale 8: genanvendt</t>
  </si>
  <si>
    <t>Emballagedel 8: Materiale 8: råmateriale</t>
  </si>
  <si>
    <t>Emballagedel 8: Materiale 8: farve</t>
  </si>
  <si>
    <t>Emballagedel 8: Materiale 8: Land 1</t>
  </si>
  <si>
    <t>Emballagedel 8: Materiale 8: Land 2</t>
  </si>
  <si>
    <t>Emballagedel 8: Materiale 8: Land 3</t>
  </si>
  <si>
    <t>Emballagedel 8: Materiale 8: Land 4</t>
  </si>
  <si>
    <t>Emballagedel 8: Materiale 8: Land 5</t>
  </si>
  <si>
    <t>Emballagedel 8: Materiale 9: navn</t>
  </si>
  <si>
    <t>Emballagedel 8: Materiale 9: genanvendt</t>
  </si>
  <si>
    <t>Emballagedel 8: Materiale 9: råmateriale</t>
  </si>
  <si>
    <t>Emballagedel 8: Materiale 9: farve</t>
  </si>
  <si>
    <t>Emballagedel 8: Materiale 9: Land 1</t>
  </si>
  <si>
    <t>Emballagedel 8: Materiale 9: Land 2</t>
  </si>
  <si>
    <t>Emballagedel 8: Materiale 9: Land 3</t>
  </si>
  <si>
    <t>Emballagedel 8: Materiale 9: Land 4</t>
  </si>
  <si>
    <t>Emballagedel 8: Materiale 9: Land 5</t>
  </si>
  <si>
    <t>Emballagedel 8: Materiale 10: navn</t>
  </si>
  <si>
    <t>Emballagedel 8: Materiale 10: genanvendt</t>
  </si>
  <si>
    <t>Emballagedel 8: Materiale 10: råmateriale</t>
  </si>
  <si>
    <t>Emballagedel 8: Materiale 10: farve</t>
  </si>
  <si>
    <t>Emballagedel 8: Materiale 10: Land 1</t>
  </si>
  <si>
    <t>Emballagedel 8: Materiale 10: Land 2</t>
  </si>
  <si>
    <t>Emballagedel 8: Materiale 10: Land 3</t>
  </si>
  <si>
    <t>Emballagedel 8: Materiale 10: Land 4</t>
  </si>
  <si>
    <t>Emballagedel 8: Materiale 10: Land 5</t>
  </si>
  <si>
    <t>Emballagedel 9: navn</t>
  </si>
  <si>
    <t>Emballagedel 9: vægt</t>
  </si>
  <si>
    <t>Emballagedel 9: Tykkelse (µm)</t>
  </si>
  <si>
    <t>Emballagedel 9: Sortering</t>
  </si>
  <si>
    <t>Emballagedel 9: certificeret papir</t>
  </si>
  <si>
    <t>Emballagedel 9: Land 1</t>
  </si>
  <si>
    <t>Emballagedel 9: Land 2</t>
  </si>
  <si>
    <t>Emballagedel 9: Land 3</t>
  </si>
  <si>
    <t>Emballagedel 9: Land 4</t>
  </si>
  <si>
    <t>Emballagedel 9: Land 5</t>
  </si>
  <si>
    <t>Emballagedel 9: Materiale 1: navn</t>
  </si>
  <si>
    <t>Emballagedel 9: Materiale 1: genanvendt</t>
  </si>
  <si>
    <t>Emballagedel 9: Materiale 1: råmateriale</t>
  </si>
  <si>
    <t>Emballagedel 9: Materiale 1: farve</t>
  </si>
  <si>
    <t>Emballagedel 9: Materiale 1: Land 1</t>
  </si>
  <si>
    <t>Emballagedel 9: Materiale 1: Land 2</t>
  </si>
  <si>
    <t>Emballagedel 9: Materiale 1: Land 3</t>
  </si>
  <si>
    <t>Emballagedel 9: Materiale 1: Land 4</t>
  </si>
  <si>
    <t>Emballagedel 9: Materiale 1: Land 5</t>
  </si>
  <si>
    <t>Emballagedel 9: Materiale 2: navn</t>
  </si>
  <si>
    <t>Emballagedel 9: Materiale 2: genanvendt</t>
  </si>
  <si>
    <t>Emballagedel 9: Materiale 2: råmateriale</t>
  </si>
  <si>
    <t>Emballagedel 9: Materiale 2: farve</t>
  </si>
  <si>
    <t>Emballagedel 9: Materiale 2: Land 1</t>
  </si>
  <si>
    <t>Emballagedel 9: Materiale 2: Land 2</t>
  </si>
  <si>
    <t>Emballagedel 9: Materiale 2: Land 3</t>
  </si>
  <si>
    <t>Emballagedel 9: Materiale 2: Land 4</t>
  </si>
  <si>
    <t>Emballagedel 9: Materiale 2: Land 5</t>
  </si>
  <si>
    <t>Emballagedel 9: Materiale 3: navn</t>
  </si>
  <si>
    <t>Emballagedel 9: Materiale 3: genanvendt</t>
  </si>
  <si>
    <t>Emballagedel 9: Materiale 3: råmateriale</t>
  </si>
  <si>
    <t>Emballagedel 9: Materiale 3: farve</t>
  </si>
  <si>
    <t>Emballagedel 9: Materiale 3: Land 1</t>
  </si>
  <si>
    <t>Emballagedel 9: Materiale 3: Land 2</t>
  </si>
  <si>
    <t>Emballagedel 9: Materiale 3: Land 3</t>
  </si>
  <si>
    <t>Emballagedel 9: Materiale 3: Land 4</t>
  </si>
  <si>
    <t>Emballagedel 9: Materiale 3: Land 5</t>
  </si>
  <si>
    <t>Emballagedel 9: Materiale 4: navn</t>
  </si>
  <si>
    <t>Emballagedel 9: Materiale 4: genanvendt</t>
  </si>
  <si>
    <t>Emballagedel 9: Materiale 4: råmateriale</t>
  </si>
  <si>
    <t>Emballagedel 9: Materiale 4: farve</t>
  </si>
  <si>
    <t>Emballagedel 9: Materiale 4: Land 1</t>
  </si>
  <si>
    <t>Emballagedel 9: Materiale 4: Land 2</t>
  </si>
  <si>
    <t>Emballagedel 9: Materiale 4: Land 3</t>
  </si>
  <si>
    <t>Emballagedel 9: Materiale 4: Land 4</t>
  </si>
  <si>
    <t>Emballagedel 9: Materiale 4: Land 5</t>
  </si>
  <si>
    <t>Emballagedel 9: Materiale 5: navn</t>
  </si>
  <si>
    <t>Emballagedel 9: Materiale 5: genanvendt</t>
  </si>
  <si>
    <t>Emballagedel 9: Materiale 5: råmateriale</t>
  </si>
  <si>
    <t>Emballagedel 9: Materiale 5: farve</t>
  </si>
  <si>
    <t>Emballagedel 9: Materiale 5: Land 1</t>
  </si>
  <si>
    <t>Emballagedel 9: Materiale 5: Land 2</t>
  </si>
  <si>
    <t>Emballagedel 9: Materiale 5: Land 3</t>
  </si>
  <si>
    <t>Emballagedel 9: Materiale 5: Land 4</t>
  </si>
  <si>
    <t>Emballagedel 9: Materiale 5: Land 5</t>
  </si>
  <si>
    <t>Emballagedel 9: Materiale 6: navn</t>
  </si>
  <si>
    <t>Emballagedel 9: Materiale 6: genanvendt</t>
  </si>
  <si>
    <t>Emballagedel 9: Materiale 6: råmateriale</t>
  </si>
  <si>
    <t>Emballagedel 9: Materiale 6: farve</t>
  </si>
  <si>
    <t>Emballagedel 9: Materiale 6: Land 1</t>
  </si>
  <si>
    <t>Emballagedel 9: Materiale 6: Land 2</t>
  </si>
  <si>
    <t>Emballagedel 9: Materiale 6: Land 3</t>
  </si>
  <si>
    <t>Emballagedel 9: Materiale 6: Land 4</t>
  </si>
  <si>
    <t>Emballagedel 9: Materiale 6: Land 5</t>
  </si>
  <si>
    <t>Emballagedel 9: Materiale 7: navn</t>
  </si>
  <si>
    <t>Emballagedel 9: Materiale 7: genanvendt</t>
  </si>
  <si>
    <t>Emballagedel 9: Materiale 7: råmateriale</t>
  </si>
  <si>
    <t>Emballagedel 9: Materiale 7: farve</t>
  </si>
  <si>
    <t>Emballagedel 9: Materiale 7: Land 1</t>
  </si>
  <si>
    <t>Emballagedel 9: Materiale 7: Land 2</t>
  </si>
  <si>
    <t>Emballagedel 9: Materiale 7: Land 3</t>
  </si>
  <si>
    <t>Emballagedel 9: Materiale 7: Land 4</t>
  </si>
  <si>
    <t>Emballagedel 9: Materiale 7: Land 5</t>
  </si>
  <si>
    <t>Emballagedel 9: Materiale 8: navn</t>
  </si>
  <si>
    <t>Emballagedel 9: Materiale 8: genanvendt</t>
  </si>
  <si>
    <t>Emballagedel 9: Materiale 8: råmateriale</t>
  </si>
  <si>
    <t>Emballagedel 9: Materiale 8: farve</t>
  </si>
  <si>
    <t>Emballagedel 9: Materiale 8: Land 1</t>
  </si>
  <si>
    <t>Emballagedel 9: Materiale 8: Land 2</t>
  </si>
  <si>
    <t>Emballagedel 9: Materiale 8: Land 3</t>
  </si>
  <si>
    <t>Emballagedel 9: Materiale 8: Land 4</t>
  </si>
  <si>
    <t>Emballagedel 9: Materiale 8: Land 5</t>
  </si>
  <si>
    <t>Emballagedel 9: Materiale 9: navn</t>
  </si>
  <si>
    <t>Emballagedel 9: Materiale 9: genanvendt</t>
  </si>
  <si>
    <t>Emballagedel 9: Materiale 9: råmateriale</t>
  </si>
  <si>
    <t>Emballagedel 9: Materiale 9: farve</t>
  </si>
  <si>
    <t>Emballagedel 9: Materiale 9: Land 1</t>
  </si>
  <si>
    <t>Emballagedel 9: Materiale 9: Land 2</t>
  </si>
  <si>
    <t>Emballagedel 9: Materiale 9: Land 3</t>
  </si>
  <si>
    <t>Emballagedel 9: Materiale 9: Land 4</t>
  </si>
  <si>
    <t>Emballagedel 9: Materiale 9: Land 5</t>
  </si>
  <si>
    <t>Emballagedel 9: Materiale 10: navn</t>
  </si>
  <si>
    <t>Emballagedel 9: Materiale 10: genanvendt</t>
  </si>
  <si>
    <t>Emballagedel 9: Materiale 10: råmateriale</t>
  </si>
  <si>
    <t>Emballagedel 9: Materiale 10: farve</t>
  </si>
  <si>
    <t>Emballagedel 9: Materiale 10: Land 1</t>
  </si>
  <si>
    <t>Emballagedel 9: Materiale 10: Land 2</t>
  </si>
  <si>
    <t>Emballagedel 9: Materiale 10: Land 3</t>
  </si>
  <si>
    <t>Emballagedel 9: Materiale 10: Land 4</t>
  </si>
  <si>
    <t>Emballagedel 9: Materiale 10: Land 5</t>
  </si>
  <si>
    <t>Emballagedel 10: navn</t>
  </si>
  <si>
    <t>Emballagedel 10: vægt</t>
  </si>
  <si>
    <t>Emballagedel 10: Tykkelse (µm)</t>
  </si>
  <si>
    <t>Emballagedel 10: Sortering</t>
  </si>
  <si>
    <t>Emballagedel 10: certificeret papir</t>
  </si>
  <si>
    <t>Emballagedel 10: Land 1</t>
  </si>
  <si>
    <t>Emballagedel 10: Land 2</t>
  </si>
  <si>
    <t>Emballagedel 10: Land 3</t>
  </si>
  <si>
    <t>Emballagedel 10: Land 4</t>
  </si>
  <si>
    <t>Emballagedel 10: Land 5</t>
  </si>
  <si>
    <t>Emballagedel 10: Materiale 1: navn</t>
  </si>
  <si>
    <t>Emballagedel 10: Materiale 1: genanvendt</t>
  </si>
  <si>
    <t>Emballagedel 10: Materiale 1: råmateriale</t>
  </si>
  <si>
    <t>Emballagedel 10: Materiale 1: farve</t>
  </si>
  <si>
    <t>Emballagedel 10: Materiale 1: Land 1</t>
  </si>
  <si>
    <t>Emballagedel 10: Materiale 1: Land 2</t>
  </si>
  <si>
    <t>Emballagedel 10: Materiale 1: Land 3</t>
  </si>
  <si>
    <t>Emballagedel 10: Materiale 1: Land 4</t>
  </si>
  <si>
    <t>Emballagedel 10: Materiale 1: Land 5</t>
  </si>
  <si>
    <t>Emballagedel 10: Materiale 2: navn</t>
  </si>
  <si>
    <t>Emballagedel 10: Materiale 2: genanvendt</t>
  </si>
  <si>
    <t>Emballagedel 10: Materiale 2: råmateriale</t>
  </si>
  <si>
    <t>Emballagedel 10: Materiale 2: farve</t>
  </si>
  <si>
    <t>Emballagedel 10: Materiale 2: Land 1</t>
  </si>
  <si>
    <t>Emballagedel 10: Materiale 2: Land 2</t>
  </si>
  <si>
    <t>Emballagedel 10: Materiale 2: Land 3</t>
  </si>
  <si>
    <t>Emballagedel 10: Materiale 2: Land 4</t>
  </si>
  <si>
    <t>Emballagedel 10: Materiale 2: Land 5</t>
  </si>
  <si>
    <t>Emballagedel 10: Materiale 3: navn</t>
  </si>
  <si>
    <t>Emballagedel 10: Materiale 3: genanvendt</t>
  </si>
  <si>
    <t>Emballagedel 10: Materiale 3: råmateriale</t>
  </si>
  <si>
    <t>Emballagedel 10: Materiale 3: farve</t>
  </si>
  <si>
    <t>Emballagedel 10: Materiale 3: Land 1</t>
  </si>
  <si>
    <t>Emballagedel 10: Materiale 3: Land 2</t>
  </si>
  <si>
    <t>Emballagedel 10: Materiale 3: Land 3</t>
  </si>
  <si>
    <t>Emballagedel 10: Materiale 3: Land 4</t>
  </si>
  <si>
    <t>Emballagedel 10: Materiale 3: Land 5</t>
  </si>
  <si>
    <t>Emballagedel 10: Materiale 4: navn</t>
  </si>
  <si>
    <t>Emballagedel 10: Materiale 4: genanvendt</t>
  </si>
  <si>
    <t>Emballagedel 10: Materiale 4: råmateriale</t>
  </si>
  <si>
    <t>Emballagedel 10: Materiale 4: farve</t>
  </si>
  <si>
    <t>Emballagedel 10: Materiale 4: Land 1</t>
  </si>
  <si>
    <t>Emballagedel 10: Materiale 4: Land 2</t>
  </si>
  <si>
    <t>Emballagedel 10: Materiale 4: Land 3</t>
  </si>
  <si>
    <t>Emballagedel 10: Materiale 4: Land 4</t>
  </si>
  <si>
    <t>Emballagedel 10: Materiale 4: Land 5</t>
  </si>
  <si>
    <t>Emballagedel 10: Materiale 5: navn</t>
  </si>
  <si>
    <t>Emballagedel 10: Materiale 5: genanvendt</t>
  </si>
  <si>
    <t>Emballagedel 10: Materiale 5: råmateriale</t>
  </si>
  <si>
    <t>Emballagedel 10: Materiale 5: farve</t>
  </si>
  <si>
    <t>Emballagedel 10: Materiale 5: Land 1</t>
  </si>
  <si>
    <t>Emballagedel 10: Materiale 5: Land 2</t>
  </si>
  <si>
    <t>Emballagedel 10: Materiale 5: Land 3</t>
  </si>
  <si>
    <t>Emballagedel 10: Materiale 5: Land 4</t>
  </si>
  <si>
    <t>Emballagedel 10: Materiale 5: Land 5</t>
  </si>
  <si>
    <t>Emballagedel 10: Materiale 6: navn</t>
  </si>
  <si>
    <t>Emballagedel 10: Materiale 6: genanvendt</t>
  </si>
  <si>
    <t>Emballagedel 10: Materiale 6: råmateriale</t>
  </si>
  <si>
    <t>Emballagedel 10: Materiale 6: farve</t>
  </si>
  <si>
    <t>Emballagedel 10: Materiale 6: Land 1</t>
  </si>
  <si>
    <t>Emballagedel 10: Materiale 6: Land 2</t>
  </si>
  <si>
    <t>Emballagedel 10: Materiale 6: Land 3</t>
  </si>
  <si>
    <t>Emballagedel 10: Materiale 6: Land 4</t>
  </si>
  <si>
    <t>Emballagedel 10: Materiale 6: Land 5</t>
  </si>
  <si>
    <t>Emballagedel 10: Materiale 7: navn</t>
  </si>
  <si>
    <t>Emballagedel 10: Materiale 7: genanvendt</t>
  </si>
  <si>
    <t>Emballagedel 10: Materiale 7: råmateriale</t>
  </si>
  <si>
    <t>Emballagedel 10: Materiale 7: farve</t>
  </si>
  <si>
    <t>Emballagedel 10: Materiale 7: Land 1</t>
  </si>
  <si>
    <t>Emballagedel 10: Materiale 7: Land 2</t>
  </si>
  <si>
    <t>Emballagedel 10: Materiale 7: Land 3</t>
  </si>
  <si>
    <t>Emballagedel 10: Materiale 7: Land 4</t>
  </si>
  <si>
    <t>Emballagedel 10: Materiale 7: Land 5</t>
  </si>
  <si>
    <t>Emballagedel 10: Materiale 8: navn</t>
  </si>
  <si>
    <t>Emballagedel 10: Materiale 8: genanvendt</t>
  </si>
  <si>
    <t>Emballagedel 10: Materiale 8: råmateriale</t>
  </si>
  <si>
    <t>Emballagedel 10: Materiale 8: farve</t>
  </si>
  <si>
    <t>Emballagedel 10: Materiale 8: Land 1</t>
  </si>
  <si>
    <t>Emballagedel 10: Materiale 8: Land 2</t>
  </si>
  <si>
    <t>Emballagedel 10: Materiale 8: Land 3</t>
  </si>
  <si>
    <t>Emballagedel 10: Materiale 8: Land 4</t>
  </si>
  <si>
    <t>Emballagedel 10: Materiale 8: Land 5</t>
  </si>
  <si>
    <t>Emballagedel 10: Materiale 9: navn</t>
  </si>
  <si>
    <t>Emballagedel 10: Materiale 9: genanvendt</t>
  </si>
  <si>
    <t>Emballagedel 10: Materiale 9: råmateriale</t>
  </si>
  <si>
    <t>Emballagedel 10: Materiale 9: farve</t>
  </si>
  <si>
    <t>Emballagedel 10: Materiale 9: Land 1</t>
  </si>
  <si>
    <t>Emballagedel 10: Materiale 9: Land 2</t>
  </si>
  <si>
    <t>Emballagedel 10: Materiale 9: Land 3</t>
  </si>
  <si>
    <t>Emballagedel 10: Materiale 9: Land 4</t>
  </si>
  <si>
    <t>Emballagedel 10: Materiale 9: Land 5</t>
  </si>
  <si>
    <t>Emballagedel 10: Materiale 10: navn</t>
  </si>
  <si>
    <t>Emballagedel 10: Materiale 10: genanvendt</t>
  </si>
  <si>
    <t>Emballagedel 10: Materiale 10: råmateriale</t>
  </si>
  <si>
    <t>Emballagedel 10: Materiale 10: farve</t>
  </si>
  <si>
    <t>Emballagedel 10: Materiale 10: Land 1</t>
  </si>
  <si>
    <t>Emballagedel 10: Materiale 10: Land 2</t>
  </si>
  <si>
    <t>Emballagedel 10: Materiale 10: Land 3</t>
  </si>
  <si>
    <t>Emballagedel 10: Materiale 10: Land 4</t>
  </si>
  <si>
    <t>Emballagedel 10: Materiale 10: Land 5</t>
  </si>
  <si>
    <t>Primær emballage: Label-lim</t>
  </si>
  <si>
    <t>Primær emballage: Genanvendt materiale (beregnet) %</t>
  </si>
  <si>
    <t>Primær emballage: Samlet emballagevægt</t>
  </si>
  <si>
    <t>Sekundær: Emballagedel 1: navn</t>
  </si>
  <si>
    <t>Sekundær: Emballagedel 1: vægt</t>
  </si>
  <si>
    <t>Sekundær: Emballagedel 1: Tykkelse (µm)</t>
  </si>
  <si>
    <t>Sekundær: Emballagedel 1: Sortering</t>
  </si>
  <si>
    <t>Sekundær: Emballagedel 1: certificeret papir</t>
  </si>
  <si>
    <t>Sekundær: Emballagedel 1: Land 1</t>
  </si>
  <si>
    <t>Sekundær: Emballagedel 1: Land 2</t>
  </si>
  <si>
    <t>Sekundær: Emballagedel 1: Land 3</t>
  </si>
  <si>
    <t>Sekundær: Emballagedel 1: Land 4</t>
  </si>
  <si>
    <t>Sekundær: Emballagedel 1: Land 5</t>
  </si>
  <si>
    <t>Sekundær: Emballagedel 1: Materiale 1: navn</t>
  </si>
  <si>
    <t>Sekundær: Emballagedel 1: Materiale 1: genanvendt</t>
  </si>
  <si>
    <t>Sekundær: Emballagedel 1: Materiale 1: råmateriale</t>
  </si>
  <si>
    <t>Sekundær: Emballagedel 1: Materiale 1: farve</t>
  </si>
  <si>
    <t>Sekundær: Emballagedel 1: Materiale 1: Land 1</t>
  </si>
  <si>
    <t>Sekundær: Emballagedel 1: Materiale 1: Land 2</t>
  </si>
  <si>
    <t>Sekundær: Emballagedel 1: Materiale 1: Land 3</t>
  </si>
  <si>
    <t>Sekundær: Emballagedel 1: Materiale 1: Land 4</t>
  </si>
  <si>
    <t>Sekundær: Emballagedel 1: Materiale 1: Land 5</t>
  </si>
  <si>
    <t>Sekundær: Emballagedel 1: Materiale 2: navn</t>
  </si>
  <si>
    <t>Sekundær: Emballagedel 1: Materiale 2: genanvendt</t>
  </si>
  <si>
    <t>Sekundær: Emballagedel 1: Materiale 2: råmateriale</t>
  </si>
  <si>
    <t>Sekundær: Emballagedel 1: Materiale 2: farve</t>
  </si>
  <si>
    <t>Sekundær: Emballagedel 1: Materiale 2: Land 1</t>
  </si>
  <si>
    <t>Sekundær: Emballagedel 1: Materiale 2: Land 2</t>
  </si>
  <si>
    <t>Sekundær: Emballagedel 1: Materiale 2: Land 3</t>
  </si>
  <si>
    <t>Sekundær: Emballagedel 1: Materiale 2: Land 4</t>
  </si>
  <si>
    <t>Sekundær: Emballagedel 1: Materiale 2: Land 5</t>
  </si>
  <si>
    <t>Sekundær: Emballagedel 1: Materiale 3: navn</t>
  </si>
  <si>
    <t>Sekundær: Emballagedel 1: Materiale 3: genanvendt</t>
  </si>
  <si>
    <t>Sekundær: Emballagedel 1: Materiale 3: råmateriale</t>
  </si>
  <si>
    <t>Sekundær: Emballagedel 1: Materiale 3: farve</t>
  </si>
  <si>
    <t>Sekundær: Emballagedel 1: Materiale 3: Land 1</t>
  </si>
  <si>
    <t>Sekundær: Emballagedel 1: Materiale 3: Land 2</t>
  </si>
  <si>
    <t>Sekundær: Emballagedel 1: Materiale 3: Land 3</t>
  </si>
  <si>
    <t>Sekundær: Emballagedel 1: Materiale 3: Land 4</t>
  </si>
  <si>
    <t>Sekundær: Emballagedel 1: Materiale 3: Land 5</t>
  </si>
  <si>
    <t>Sekundær: Emballagedel 1: Materiale 4: navn</t>
  </si>
  <si>
    <t>Sekundær: Emballagedel 1: Materiale 4: genanvendt</t>
  </si>
  <si>
    <t>Sekundær: Emballagedel 1: Materiale 4: råmateriale</t>
  </si>
  <si>
    <t>Sekundær: Emballagedel 1: Materiale 4: farve</t>
  </si>
  <si>
    <t>Sekundær: Emballagedel 1: Materiale 4: Land 1</t>
  </si>
  <si>
    <t>Sekundær: Emballagedel 1: Materiale 4: Land 2</t>
  </si>
  <si>
    <t>Sekundær: Emballagedel 1: Materiale 4: Land 3</t>
  </si>
  <si>
    <t>Sekundær: Emballagedel 1: Materiale 4: Land 4</t>
  </si>
  <si>
    <t>Sekundær: Emballagedel 1: Materiale 4: Land 5</t>
  </si>
  <si>
    <t>Sekundær: Emballagedel 1: Materiale 5: navn</t>
  </si>
  <si>
    <t>Sekundær: Emballagedel 1: Materiale 5: genanvendt</t>
  </si>
  <si>
    <t>Sekundær: Emballagedel 1: Materiale 5: råmateriale</t>
  </si>
  <si>
    <t>Sekundær: Emballagedel 1: Materiale 5: farve</t>
  </si>
  <si>
    <t>Sekundær: Emballagedel 1: Materiale 5: Land 1</t>
  </si>
  <si>
    <t>Sekundær: Emballagedel 1: Materiale 5: Land 2</t>
  </si>
  <si>
    <t>Sekundær: Emballagedel 1: Materiale 5: Land 3</t>
  </si>
  <si>
    <t>Sekundær: Emballagedel 1: Materiale 5: Land 4</t>
  </si>
  <si>
    <t>Sekundær: Emballagedel 1: Materiale 5: Land 5</t>
  </si>
  <si>
    <t>Sekundær: Emballagedel 1: Materiale 6: navn</t>
  </si>
  <si>
    <t>Sekundær: Emballagedel 1: Materiale 6: genanvendt</t>
  </si>
  <si>
    <t>Sekundær: Emballagedel 1: Materiale 6: råmateriale</t>
  </si>
  <si>
    <t>Sekundær: Emballagedel 1: Materiale 6: farve</t>
  </si>
  <si>
    <t>Sekundær: Emballagedel 1: Materiale 6: Land 1</t>
  </si>
  <si>
    <t>Sekundær: Emballagedel 1: Materiale 6: Land 2</t>
  </si>
  <si>
    <t>Sekundær: Emballagedel 1: Materiale 6: Land 3</t>
  </si>
  <si>
    <t>Sekundær: Emballagedel 1: Materiale 6: Land 4</t>
  </si>
  <si>
    <t>Sekundær: Emballagedel 1: Materiale 6: Land 5</t>
  </si>
  <si>
    <t>Sekundær: Emballagedel 1: Materiale 7: navn</t>
  </si>
  <si>
    <t>Sekundær: Emballagedel 1: Materiale 7: genanvendt</t>
  </si>
  <si>
    <t>Sekundær: Emballagedel 1: Materiale 7: råmateriale</t>
  </si>
  <si>
    <t>Sekundær: Emballagedel 1: Materiale 7: farve</t>
  </si>
  <si>
    <t>Sekundær: Emballagedel 1: Materiale 7: Land 1</t>
  </si>
  <si>
    <t>Sekundær: Emballagedel 1: Materiale 7: Land 2</t>
  </si>
  <si>
    <t>Sekundær: Emballagedel 1: Materiale 7: Land 3</t>
  </si>
  <si>
    <t>Sekundær: Emballagedel 1: Materiale 7: Land 4</t>
  </si>
  <si>
    <t>Sekundær: Emballagedel 1: Materiale 7: Land 5</t>
  </si>
  <si>
    <t>Sekundær: Emballagedel 1: Materiale 8: navn</t>
  </si>
  <si>
    <t>Sekundær: Emballagedel 1: Materiale 8: genanvendt</t>
  </si>
  <si>
    <t>Sekundær: Emballagedel 1: Materiale 8: råmateriale</t>
  </si>
  <si>
    <t>Sekundær: Emballagedel 1: Materiale 8: farve</t>
  </si>
  <si>
    <t>Sekundær: Emballagedel 1: Materiale 8: Land 1</t>
  </si>
  <si>
    <t>Sekundær: Emballagedel 1: Materiale 8: Land 2</t>
  </si>
  <si>
    <t>Sekundær: Emballagedel 1: Materiale 8: Land 3</t>
  </si>
  <si>
    <t>Sekundær: Emballagedel 1: Materiale 8: Land 4</t>
  </si>
  <si>
    <t>Sekundær: Emballagedel 1: Materiale 8: Land 5</t>
  </si>
  <si>
    <t>Sekundær: Emballagedel 1: Materiale 9: navn</t>
  </si>
  <si>
    <t>Sekundær: Emballagedel 1: Materiale 9: genanvendt</t>
  </si>
  <si>
    <t>Sekundær: Emballagedel 1: Materiale 9: råmateriale</t>
  </si>
  <si>
    <t>Sekundær: Emballagedel 1: Materiale 9: farve</t>
  </si>
  <si>
    <t>Sekundær: Emballagedel 1: Materiale 9: Land 1</t>
  </si>
  <si>
    <t>Sekundær: Emballagedel 1: Materiale 9: Land 2</t>
  </si>
  <si>
    <t>Sekundær: Emballagedel 1: Materiale 9: Land 3</t>
  </si>
  <si>
    <t>Sekundær: Emballagedel 1: Materiale 9: Land 4</t>
  </si>
  <si>
    <t>Sekundær: Emballagedel 1: Materiale 9: Land 5</t>
  </si>
  <si>
    <t>Sekundær: Emballagedel 1: Materiale 10: navn</t>
  </si>
  <si>
    <t>Sekundær: Emballagedel 1: Materiale 10: genanvendt</t>
  </si>
  <si>
    <t>Sekundær: Emballagedel 1: Materiale 10: råmateriale</t>
  </si>
  <si>
    <t>Sekundær: Emballagedel 1: Materiale 10: farve</t>
  </si>
  <si>
    <t>Sekundær: Emballagedel 1: Materiale 10: Land 1</t>
  </si>
  <si>
    <t>Sekundær: Emballagedel 1: Materiale 10: Land 2</t>
  </si>
  <si>
    <t>Sekundær: Emballagedel 1: Materiale 10: Land 3</t>
  </si>
  <si>
    <t>Sekundær: Emballagedel 1: Materiale 10: Land 4</t>
  </si>
  <si>
    <t>Sekundær: Emballagedel 1: Materiale 10: Land 5</t>
  </si>
  <si>
    <t>Sekundær: Emballagedel 2: navn</t>
  </si>
  <si>
    <t>Sekundær: Emballagedel 2: vægt</t>
  </si>
  <si>
    <t>Sekundær: Emballagedel 2: Tykkelse (µm)</t>
  </si>
  <si>
    <t>Sekundær: Emballagedel 2: Sortering</t>
  </si>
  <si>
    <t>Sekundær: Emballagedel 2: certificeret papir</t>
  </si>
  <si>
    <t>Sekundær: Emballagedel 2: Land 1</t>
  </si>
  <si>
    <t>Sekundær: Emballagedel 2: Land 2</t>
  </si>
  <si>
    <t>Sekundær: Emballagedel 2: Land 3</t>
  </si>
  <si>
    <t>Sekundær: Emballagedel 2: Land 4</t>
  </si>
  <si>
    <t>Sekundær: Emballagedel 2: Land 5</t>
  </si>
  <si>
    <t>Sekundær: Emballagedel 2: Materiale 1: navn</t>
  </si>
  <si>
    <t>Sekundær: Emballagedel 2: Materiale 1: genanvendt</t>
  </si>
  <si>
    <t>Sekundær: Emballagedel 2: Materiale 1: råmateriale</t>
  </si>
  <si>
    <t>Sekundær: Emballagedel 2: Materiale 1: farve</t>
  </si>
  <si>
    <t>Sekundær: Emballagedel 2: Materiale 1: Land 1</t>
  </si>
  <si>
    <t>Sekundær: Emballagedel 2: Materiale 1: Land 2</t>
  </si>
  <si>
    <t>Sekundær: Emballagedel 2: Materiale 1: Land 3</t>
  </si>
  <si>
    <t>Sekundær: Emballagedel 2: Materiale 1: Land 4</t>
  </si>
  <si>
    <t>Sekundær: Emballagedel 2: Materiale 1: Land 5</t>
  </si>
  <si>
    <t>Sekundær: Emballagedel 2: Materiale 2: navn</t>
  </si>
  <si>
    <t>Sekundær: Emballagedel 2: Materiale 2: genanvendt</t>
  </si>
  <si>
    <t>Sekundær: Emballagedel 2: Materiale 2: råmateriale</t>
  </si>
  <si>
    <t>Sekundær: Emballagedel 2: Materiale 2: farve</t>
  </si>
  <si>
    <t>Sekundær: Emballagedel 2: Materiale 2: Land 1</t>
  </si>
  <si>
    <t>Sekundær: Emballagedel 2: Materiale 2: Land 2</t>
  </si>
  <si>
    <t>Sekundær: Emballagedel 2: Materiale 2: Land 3</t>
  </si>
  <si>
    <t>Sekundær: Emballagedel 2: Materiale 2: Land 4</t>
  </si>
  <si>
    <t>Sekundær: Emballagedel 2: Materiale 2: Land 5</t>
  </si>
  <si>
    <t>Sekundær: Emballagedel 2: Materiale 3: navn</t>
  </si>
  <si>
    <t>Sekundær: Emballagedel 2: Materiale 3: genanvendt</t>
  </si>
  <si>
    <t>Sekundær: Emballagedel 2: Materiale 3: råmateriale</t>
  </si>
  <si>
    <t>Sekundær: Emballagedel 2: Materiale 3: farve</t>
  </si>
  <si>
    <t>Sekundær: Emballagedel 2: Materiale 3: Land 1</t>
  </si>
  <si>
    <t>Sekundær: Emballagedel 2: Materiale 3: Land 2</t>
  </si>
  <si>
    <t>Sekundær: Emballagedel 2: Materiale 3: Land 3</t>
  </si>
  <si>
    <t>Sekundær: Emballagedel 2: Materiale 3: Land 4</t>
  </si>
  <si>
    <t>Sekundær: Emballagedel 2: Materiale 3: Land 5</t>
  </si>
  <si>
    <t>Sekundær: Emballagedel 2: Materiale 4: navn</t>
  </si>
  <si>
    <t>Sekundær: Emballagedel 2: Materiale 4: genanvendt</t>
  </si>
  <si>
    <t>Sekundær: Emballagedel 2: Materiale 4: råmateriale</t>
  </si>
  <si>
    <t>Sekundær: Emballagedel 2: Materiale 4: farve</t>
  </si>
  <si>
    <t>Sekundær: Emballagedel 2: Materiale 4: Land 1</t>
  </si>
  <si>
    <t>Sekundær: Emballagedel 2: Materiale 4: Land 2</t>
  </si>
  <si>
    <t>Sekundær: Emballagedel 2: Materiale 4: Land 3</t>
  </si>
  <si>
    <t>Sekundær: Emballagedel 2: Materiale 4: Land 4</t>
  </si>
  <si>
    <t>Sekundær: Emballagedel 2: Materiale 4: Land 5</t>
  </si>
  <si>
    <t>Sekundær: Emballagedel 2: Materiale 5: navn</t>
  </si>
  <si>
    <t>Sekundær: Emballagedel 2: Materiale 5: genanvendt</t>
  </si>
  <si>
    <t>Sekundær: Emballagedel 2: Materiale 5: råmateriale</t>
  </si>
  <si>
    <t>Sekundær: Emballagedel 2: Materiale 5: farve</t>
  </si>
  <si>
    <t>Sekundær: Emballagedel 2: Materiale 5: Land 1</t>
  </si>
  <si>
    <t>Sekundær: Emballagedel 2: Materiale 5: Land 2</t>
  </si>
  <si>
    <t>Sekundær: Emballagedel 2: Materiale 5: Land 3</t>
  </si>
  <si>
    <t>Sekundær: Emballagedel 2: Materiale 5: Land 4</t>
  </si>
  <si>
    <t>Sekundær: Emballagedel 2: Materiale 5: Land 5</t>
  </si>
  <si>
    <t>Sekundær: Emballagedel 2: Materiale 6: navn</t>
  </si>
  <si>
    <t>Sekundær: Emballagedel 2: Materiale 6: genanvendt</t>
  </si>
  <si>
    <t>Sekundær: Emballagedel 2: Materiale 6: råmateriale</t>
  </si>
  <si>
    <t>Sekundær: Emballagedel 2: Materiale 6: farve</t>
  </si>
  <si>
    <t>Sekundær: Emballagedel 2: Materiale 6: Land 1</t>
  </si>
  <si>
    <t>Sekundær: Emballagedel 2: Materiale 6: Land 2</t>
  </si>
  <si>
    <t>Sekundær: Emballagedel 2: Materiale 6: Land 3</t>
  </si>
  <si>
    <t>Sekundær: Emballagedel 2: Materiale 6: Land 4</t>
  </si>
  <si>
    <t>Sekundær: Emballagedel 2: Materiale 6: Land 5</t>
  </si>
  <si>
    <t>Sekundær: Emballagedel 2: Materiale 7: navn</t>
  </si>
  <si>
    <t>Sekundær: Emballagedel 2: Materiale 7: genanvendt</t>
  </si>
  <si>
    <t>Sekundær: Emballagedel 2: Materiale 7: råmateriale</t>
  </si>
  <si>
    <t>Sekundær: Emballagedel 2: Materiale 7: farve</t>
  </si>
  <si>
    <t>Sekundær: Emballagedel 2: Materiale 7: Land 1</t>
  </si>
  <si>
    <t>Sekundær: Emballagedel 2: Materiale 7: Land 2</t>
  </si>
  <si>
    <t>Sekundær: Emballagedel 2: Materiale 7: Land 3</t>
  </si>
  <si>
    <t>Sekundær: Emballagedel 2: Materiale 7: Land 4</t>
  </si>
  <si>
    <t>Sekundær: Emballagedel 2: Materiale 7: Land 5</t>
  </si>
  <si>
    <t>Sekundær: Emballagedel 2: Materiale 8: navn</t>
  </si>
  <si>
    <t>Sekundær: Emballagedel 2: Materiale 8: genanvendt</t>
  </si>
  <si>
    <t>Sekundær: Emballagedel 2: Materiale 8: råmateriale</t>
  </si>
  <si>
    <t>Sekundær: Emballagedel 2: Materiale 8: farve</t>
  </si>
  <si>
    <t>Sekundær: Emballagedel 2: Materiale 8: Land 1</t>
  </si>
  <si>
    <t>Sekundær: Emballagedel 2: Materiale 8: Land 2</t>
  </si>
  <si>
    <t>Sekundær: Emballagedel 2: Materiale 8: Land 3</t>
  </si>
  <si>
    <t>Sekundær: Emballagedel 2: Materiale 8: Land 4</t>
  </si>
  <si>
    <t>Sekundær: Emballagedel 2: Materiale 8: Land 5</t>
  </si>
  <si>
    <t>Sekundær: Emballagedel 2: Materiale 9: navn</t>
  </si>
  <si>
    <t>Sekundær: Emballagedel 2: Materiale 9: genanvendt</t>
  </si>
  <si>
    <t>Sekundær: Emballagedel 2: Materiale 9: råmateriale</t>
  </si>
  <si>
    <t>Sekundær: Emballagedel 2: Materiale 9: farve</t>
  </si>
  <si>
    <t>Sekundær: Emballagedel 2: Materiale 9: Land 1</t>
  </si>
  <si>
    <t>Sekundær: Emballagedel 2: Materiale 9: Land 2</t>
  </si>
  <si>
    <t>Sekundær: Emballagedel 2: Materiale 9: Land 3</t>
  </si>
  <si>
    <t>Sekundær: Emballagedel 2: Materiale 9: Land 4</t>
  </si>
  <si>
    <t>Sekundær: Emballagedel 2: Materiale 9: Land 5</t>
  </si>
  <si>
    <t>Sekundær: Emballagedel 2: Materiale 10: navn</t>
  </si>
  <si>
    <t>Sekundær: Emballagedel 2: Materiale 10: genanvendt</t>
  </si>
  <si>
    <t>Sekundær: Emballagedel 2: Materiale 10: råmateriale</t>
  </si>
  <si>
    <t>Sekundær: Emballagedel 2: Materiale 10: farve</t>
  </si>
  <si>
    <t>Sekundær: Emballagedel 2: Materiale 10: Land 1</t>
  </si>
  <si>
    <t>Sekundær: Emballagedel 2: Materiale 10: Land 2</t>
  </si>
  <si>
    <t>Sekundær: Emballagedel 2: Materiale 10: Land 3</t>
  </si>
  <si>
    <t>Sekundær: Emballagedel 2: Materiale 10: Land 4</t>
  </si>
  <si>
    <t>Sekundær: Emballagedel 2: Materiale 10: Land 5</t>
  </si>
  <si>
    <t>Sekundær: Emballagedel 3: navn</t>
  </si>
  <si>
    <t>Sekundær: Emballagedel 3: vægt</t>
  </si>
  <si>
    <t>Sekundær: Emballagedel 3: Tykkelse (µm)</t>
  </si>
  <si>
    <t>Sekundær: Emballagedel 3: Sortering</t>
  </si>
  <si>
    <t>Sekundær: Emballagedel 3: certificeret papir</t>
  </si>
  <si>
    <t>Sekundær: Emballagedel 3: Land 1</t>
  </si>
  <si>
    <t>Sekundær: Emballagedel 3: Land 2</t>
  </si>
  <si>
    <t>Sekundær: Emballagedel 3: Land 3</t>
  </si>
  <si>
    <t>Sekundær: Emballagedel 3: Land 4</t>
  </si>
  <si>
    <t>Sekundær: Emballagedel 3: Land 5</t>
  </si>
  <si>
    <t>Sekundær: Emballagedel 3: Materiale 1: navn</t>
  </si>
  <si>
    <t>Sekundær: Emballagedel 3: Materiale 1: genanvendt</t>
  </si>
  <si>
    <t>Sekundær: Emballagedel 3: Materiale 1: råmateriale</t>
  </si>
  <si>
    <t>Sekundær: Emballagedel 3: Materiale 1: farve</t>
  </si>
  <si>
    <t>Sekundær: Emballagedel 3: Materiale 1: Land 1</t>
  </si>
  <si>
    <t>Sekundær: Emballagedel 3: Materiale 1: Land 2</t>
  </si>
  <si>
    <t>Sekundær: Emballagedel 3: Materiale 1: Land 3</t>
  </si>
  <si>
    <t>Sekundær: Emballagedel 3: Materiale 1: Land 4</t>
  </si>
  <si>
    <t>Sekundær: Emballagedel 3: Materiale 1: Land 5</t>
  </si>
  <si>
    <t>Sekundær: Emballagedel 3: Materiale 2: navn</t>
  </si>
  <si>
    <t>Sekundær: Emballagedel 3: Materiale 2: genanvendt</t>
  </si>
  <si>
    <t>Sekundær: Emballagedel 3: Materiale 2: råmateriale</t>
  </si>
  <si>
    <t>Sekundær: Emballagedel 3: Materiale 2: farve</t>
  </si>
  <si>
    <t>Sekundær: Emballagedel 3: Materiale 2: Land 1</t>
  </si>
  <si>
    <t>Sekundær: Emballagedel 3: Materiale 2: Land 2</t>
  </si>
  <si>
    <t>Sekundær: Emballagedel 3: Materiale 2: Land 3</t>
  </si>
  <si>
    <t>Sekundær: Emballagedel 3: Materiale 2: Land 4</t>
  </si>
  <si>
    <t>Sekundær: Emballagedel 3: Materiale 2: Land 5</t>
  </si>
  <si>
    <t>Sekundær: Emballagedel 3: Materiale 3: navn</t>
  </si>
  <si>
    <t>Sekundær: Emballagedel 3: Materiale 3: genanvendt</t>
  </si>
  <si>
    <t>Sekundær: Emballagedel 3: Materiale 3: råmateriale</t>
  </si>
  <si>
    <t>Sekundær: Emballagedel 3: Materiale 3: farve</t>
  </si>
  <si>
    <t>Sekundær: Emballagedel 3: Materiale 3: Land 1</t>
  </si>
  <si>
    <t>Sekundær: Emballagedel 3: Materiale 3: Land 2</t>
  </si>
  <si>
    <t>Sekundær: Emballagedel 3: Materiale 3: Land 3</t>
  </si>
  <si>
    <t>Sekundær: Emballagedel 3: Materiale 3: Land 4</t>
  </si>
  <si>
    <t>Sekundær: Emballagedel 3: Materiale 3: Land 5</t>
  </si>
  <si>
    <t>Sekundær: Emballagedel 3: Materiale 4: navn</t>
  </si>
  <si>
    <t>Sekundær: Emballagedel 3: Materiale 4: genanvendt</t>
  </si>
  <si>
    <t>Sekundær: Emballagedel 3: Materiale 4: råmateriale</t>
  </si>
  <si>
    <t>Sekundær: Emballagedel 3: Materiale 4: farve</t>
  </si>
  <si>
    <t>Sekundær: Emballagedel 3: Materiale 4: Land 1</t>
  </si>
  <si>
    <t>Sekundær: Emballagedel 3: Materiale 4: Land 2</t>
  </si>
  <si>
    <t>Sekundær: Emballagedel 3: Materiale 4: Land 3</t>
  </si>
  <si>
    <t>Sekundær: Emballagedel 3: Materiale 4: Land 4</t>
  </si>
  <si>
    <t>Sekundær: Emballagedel 3: Materiale 4: Land 5</t>
  </si>
  <si>
    <t>Sekundær: Emballagedel 3: Materiale 5: navn</t>
  </si>
  <si>
    <t>Sekundær: Emballagedel 3: Materiale 5: genanvendt</t>
  </si>
  <si>
    <t>Sekundær: Emballagedel 3: Materiale 5: råmateriale</t>
  </si>
  <si>
    <t>Sekundær: Emballagedel 3: Materiale 5: farve</t>
  </si>
  <si>
    <t>Sekundær: Emballagedel 3: Materiale 5: Land 1</t>
  </si>
  <si>
    <t>Sekundær: Emballagedel 3: Materiale 5: Land 2</t>
  </si>
  <si>
    <t>Sekundær: Emballagedel 3: Materiale 5: Land 3</t>
  </si>
  <si>
    <t>Sekundær: Emballagedel 3: Materiale 5: Land 4</t>
  </si>
  <si>
    <t>Sekundær: Emballagedel 3: Materiale 5: Land 5</t>
  </si>
  <si>
    <t>Sekundær: Emballagedel 3: Materiale 6: navn</t>
  </si>
  <si>
    <t>Sekundær: Emballagedel 3: Materiale 6: genanvendt</t>
  </si>
  <si>
    <t>Sekundær: Emballagedel 3: Materiale 6: råmateriale</t>
  </si>
  <si>
    <t>Sekundær: Emballagedel 3: Materiale 6: farve</t>
  </si>
  <si>
    <t>Sekundær: Emballagedel 3: Materiale 6: Land 1</t>
  </si>
  <si>
    <t>Sekundær: Emballagedel 3: Materiale 6: Land 2</t>
  </si>
  <si>
    <t>Sekundær: Emballagedel 3: Materiale 6: Land 3</t>
  </si>
  <si>
    <t>Sekundær: Emballagedel 3: Materiale 6: Land 4</t>
  </si>
  <si>
    <t>Sekundær: Emballagedel 3: Materiale 6: Land 5</t>
  </si>
  <si>
    <t>Sekundær: Emballagedel 3: Materiale 7: navn</t>
  </si>
  <si>
    <t>Sekundær: Emballagedel 3: Materiale 7: genanvendt</t>
  </si>
  <si>
    <t>Sekundær: Emballagedel 3: Materiale 7: råmateriale</t>
  </si>
  <si>
    <t>Sekundær: Emballagedel 3: Materiale 7: farve</t>
  </si>
  <si>
    <t>Sekundær: Emballagedel 3: Materiale 7: Land 1</t>
  </si>
  <si>
    <t>Sekundær: Emballagedel 3: Materiale 7: Land 2</t>
  </si>
  <si>
    <t>Sekundær: Emballagedel 3: Materiale 7: Land 3</t>
  </si>
  <si>
    <t>Sekundær: Emballagedel 3: Materiale 7: Land 4</t>
  </si>
  <si>
    <t>Sekundær: Emballagedel 3: Materiale 7: Land 5</t>
  </si>
  <si>
    <t>Sekundær: Emballagedel 3: Materiale 8: navn</t>
  </si>
  <si>
    <t>Sekundær: Emballagedel 3: Materiale 8: genanvendt</t>
  </si>
  <si>
    <t>Sekundær: Emballagedel 3: Materiale 8: råmateriale</t>
  </si>
  <si>
    <t>Sekundær: Emballagedel 3: Materiale 8: farve</t>
  </si>
  <si>
    <t>Sekundær: Emballagedel 3: Materiale 8: Land 1</t>
  </si>
  <si>
    <t>Sekundær: Emballagedel 3: Materiale 8: Land 2</t>
  </si>
  <si>
    <t>Sekundær: Emballagedel 3: Materiale 8: Land 3</t>
  </si>
  <si>
    <t>Sekundær: Emballagedel 3: Materiale 8: Land 4</t>
  </si>
  <si>
    <t>Sekundær: Emballagedel 3: Materiale 8: Land 5</t>
  </si>
  <si>
    <t>Sekundær: Emballagedel 3: Materiale 9: navn</t>
  </si>
  <si>
    <t>Sekundær: Emballagedel 3: Materiale 9: genanvendt</t>
  </si>
  <si>
    <t>Sekundær: Emballagedel 3: Materiale 9: råmateriale</t>
  </si>
  <si>
    <t>Sekundær: Emballagedel 3: Materiale 9: farve</t>
  </si>
  <si>
    <t>Sekundær: Emballagedel 3: Materiale 9: Land 1</t>
  </si>
  <si>
    <t>Sekundær: Emballagedel 3: Materiale 9: Land 2</t>
  </si>
  <si>
    <t>Sekundær: Emballagedel 3: Materiale 9: Land 3</t>
  </si>
  <si>
    <t>Sekundær: Emballagedel 3: Materiale 9: Land 4</t>
  </si>
  <si>
    <t>Sekundær: Emballagedel 3: Materiale 9: Land 5</t>
  </si>
  <si>
    <t>Sekundær: Emballagedel 3: Materiale 10: navn</t>
  </si>
  <si>
    <t>Sekundær: Emballagedel 3: Materiale 10: genanvendt</t>
  </si>
  <si>
    <t>Sekundær: Emballagedel 3: Materiale 10: råmateriale</t>
  </si>
  <si>
    <t>Sekundær: Emballagedel 3: Materiale 10: farve</t>
  </si>
  <si>
    <t>Sekundær: Emballagedel 3: Materiale 10: Land 1</t>
  </si>
  <si>
    <t>Sekundær: Emballagedel 3: Materiale 10: Land 2</t>
  </si>
  <si>
    <t>Sekundær: Emballagedel 3: Materiale 10: Land 3</t>
  </si>
  <si>
    <t>Sekundær: Emballagedel 3: Materiale 10: Land 4</t>
  </si>
  <si>
    <t>Sekundær: Emballagedel 3: Materiale 10: Land 5</t>
  </si>
  <si>
    <t>Sekundær: Emballagedel 4: navn</t>
  </si>
  <si>
    <t>Sekundær: Emballagedel 4: vægt</t>
  </si>
  <si>
    <t>Sekundær: Emballagedel 4: Tykkelse (µm)</t>
  </si>
  <si>
    <t>Sekundær: Emballagedel 4: Sortering</t>
  </si>
  <si>
    <t>Sekundær: Emballagedel 4: certificeret papir</t>
  </si>
  <si>
    <t>Sekundær: Emballagedel 4: Land 1</t>
  </si>
  <si>
    <t>Sekundær: Emballagedel 4: Land 2</t>
  </si>
  <si>
    <t>Sekundær: Emballagedel 4: Land 3</t>
  </si>
  <si>
    <t>Sekundær: Emballagedel 4: Land 4</t>
  </si>
  <si>
    <t>Sekundær: Emballagedel 4: Land 5</t>
  </si>
  <si>
    <t>Sekundær: Emballagedel 4: Materiale 1: navn</t>
  </si>
  <si>
    <t>Sekundær: Emballagedel 4: Materiale 1: genanvendt</t>
  </si>
  <si>
    <t>Sekundær: Emballagedel 4: Materiale 1: råmateriale</t>
  </si>
  <si>
    <t>Sekundær: Emballagedel 4: Materiale 1: farve</t>
  </si>
  <si>
    <t>Sekundær: Emballagedel 4: Materiale 1: Land 1</t>
  </si>
  <si>
    <t>Sekundær: Emballagedel 4: Materiale 1: Land 2</t>
  </si>
  <si>
    <t>Sekundær: Emballagedel 4: Materiale 1: Land 3</t>
  </si>
  <si>
    <t>Sekundær: Emballagedel 4: Materiale 1: Land 4</t>
  </si>
  <si>
    <t>Sekundær: Emballagedel 4: Materiale 1: Land 5</t>
  </si>
  <si>
    <t>Sekundær: Emballagedel 4: Materiale 2: navn</t>
  </si>
  <si>
    <t>Sekundær: Emballagedel 4: Materiale 2: genanvendt</t>
  </si>
  <si>
    <t>Sekundær: Emballagedel 4: Materiale 2: råmateriale</t>
  </si>
  <si>
    <t>Sekundær: Emballagedel 4: Materiale 2: farve</t>
  </si>
  <si>
    <t>Sekundær: Emballagedel 4: Materiale 2: Land 1</t>
  </si>
  <si>
    <t>Sekundær: Emballagedel 4: Materiale 2: Land 2</t>
  </si>
  <si>
    <t>Sekundær: Emballagedel 4: Materiale 2: Land 3</t>
  </si>
  <si>
    <t>Sekundær: Emballagedel 4: Materiale 2: Land 4</t>
  </si>
  <si>
    <t>Sekundær: Emballagedel 4: Materiale 2: Land 5</t>
  </si>
  <si>
    <t>Sekundær: Emballagedel 4: Materiale 3: navn</t>
  </si>
  <si>
    <t>Sekundær: Emballagedel 4: Materiale 3: genanvendt</t>
  </si>
  <si>
    <t>Sekundær: Emballagedel 4: Materiale 3: råmateriale</t>
  </si>
  <si>
    <t>Sekundær: Emballagedel 4: Materiale 3: farve</t>
  </si>
  <si>
    <t>Sekundær: Emballagedel 4: Materiale 3: Land 1</t>
  </si>
  <si>
    <t>Sekundær: Emballagedel 4: Materiale 3: Land 2</t>
  </si>
  <si>
    <t>Sekundær: Emballagedel 4: Materiale 3: Land 3</t>
  </si>
  <si>
    <t>Sekundær: Emballagedel 4: Materiale 3: Land 4</t>
  </si>
  <si>
    <t>Sekundær: Emballagedel 4: Materiale 3: Land 5</t>
  </si>
  <si>
    <t>Sekundær: Emballagedel 4: Materiale 4: navn</t>
  </si>
  <si>
    <t>Sekundær: Emballagedel 4: Materiale 4: genanvendt</t>
  </si>
  <si>
    <t>Sekundær: Emballagedel 4: Materiale 4: råmateriale</t>
  </si>
  <si>
    <t>Sekundær: Emballagedel 4: Materiale 4: farve</t>
  </si>
  <si>
    <t>Sekundær: Emballagedel 4: Materiale 4: Land 1</t>
  </si>
  <si>
    <t>Sekundær: Emballagedel 4: Materiale 4: Land 2</t>
  </si>
  <si>
    <t>Sekundær: Emballagedel 4: Materiale 4: Land 3</t>
  </si>
  <si>
    <t>Sekundær: Emballagedel 4: Materiale 4: Land 4</t>
  </si>
  <si>
    <t>Sekundær: Emballagedel 4: Materiale 4: Land 5</t>
  </si>
  <si>
    <t>Sekundær: Emballagedel 4: Materiale 5: navn</t>
  </si>
  <si>
    <t>Sekundær: Emballagedel 4: Materiale 5: genanvendt</t>
  </si>
  <si>
    <t>Sekundær: Emballagedel 4: Materiale 5: råmateriale</t>
  </si>
  <si>
    <t>Sekundær: Emballagedel 4: Materiale 5: farve</t>
  </si>
  <si>
    <t>Sekundær: Emballagedel 4: Materiale 5: Land 1</t>
  </si>
  <si>
    <t>Sekundær: Emballagedel 4: Materiale 5: Land 2</t>
  </si>
  <si>
    <t>Sekundær: Emballagedel 4: Materiale 5: Land 3</t>
  </si>
  <si>
    <t>Sekundær: Emballagedel 4: Materiale 5: Land 4</t>
  </si>
  <si>
    <t>Sekundær: Emballagedel 4: Materiale 5: Land 5</t>
  </si>
  <si>
    <t>Sekundær: Emballagedel 4: Materiale 6: navn</t>
  </si>
  <si>
    <t>Sekundær: Emballagedel 4: Materiale 6: genanvendt</t>
  </si>
  <si>
    <t>Sekundær: Emballagedel 4: Materiale 6: råmateriale</t>
  </si>
  <si>
    <t>Sekundær: Emballagedel 4: Materiale 6: farve</t>
  </si>
  <si>
    <t>Sekundær: Emballagedel 4: Materiale 6: Land 1</t>
  </si>
  <si>
    <t>Sekundær: Emballagedel 4: Materiale 6: Land 2</t>
  </si>
  <si>
    <t>Sekundær: Emballagedel 4: Materiale 6: Land 3</t>
  </si>
  <si>
    <t>Sekundær: Emballagedel 4: Materiale 6: Land 4</t>
  </si>
  <si>
    <t>Sekundær: Emballagedel 4: Materiale 6: Land 5</t>
  </si>
  <si>
    <t>Sekundær: Emballagedel 4: Materiale 7: navn</t>
  </si>
  <si>
    <t>Sekundær: Emballagedel 4: Materiale 7: genanvendt</t>
  </si>
  <si>
    <t>Sekundær: Emballagedel 4: Materiale 7: råmateriale</t>
  </si>
  <si>
    <t>Sekundær: Emballagedel 4: Materiale 7: farve</t>
  </si>
  <si>
    <t>Sekundær: Emballagedel 4: Materiale 7: Land 1</t>
  </si>
  <si>
    <t>Sekundær: Emballagedel 4: Materiale 7: Land 2</t>
  </si>
  <si>
    <t>Sekundær: Emballagedel 4: Materiale 7: Land 3</t>
  </si>
  <si>
    <t>Sekundær: Emballagedel 4: Materiale 7: Land 4</t>
  </si>
  <si>
    <t>Sekundær: Emballagedel 4: Materiale 7: Land 5</t>
  </si>
  <si>
    <t>Sekundær: Emballagedel 4: Materiale 8: navn</t>
  </si>
  <si>
    <t>Sekundær: Emballagedel 4: Materiale 8: genanvendt</t>
  </si>
  <si>
    <t>Sekundær: Emballagedel 4: Materiale 8: råmateriale</t>
  </si>
  <si>
    <t>Sekundær: Emballagedel 4: Materiale 8: farve</t>
  </si>
  <si>
    <t>Sekundær: Emballagedel 4: Materiale 8: Land 1</t>
  </si>
  <si>
    <t>Sekundær: Emballagedel 4: Materiale 8: Land 2</t>
  </si>
  <si>
    <t>Sekundær: Emballagedel 4: Materiale 8: Land 3</t>
  </si>
  <si>
    <t>Sekundær: Emballagedel 4: Materiale 8: Land 4</t>
  </si>
  <si>
    <t>Sekundær: Emballagedel 4: Materiale 8: Land 5</t>
  </si>
  <si>
    <t>Sekundær: Emballagedel 4: Materiale 9: navn</t>
  </si>
  <si>
    <t>Sekundær: Emballagedel 4: Materiale 9: genanvendt</t>
  </si>
  <si>
    <t>Sekundær: Emballagedel 4: Materiale 9: råmateriale</t>
  </si>
  <si>
    <t>Sekundær: Emballagedel 4: Materiale 9: farve</t>
  </si>
  <si>
    <t>Sekundær: Emballagedel 4: Materiale 9: Land 1</t>
  </si>
  <si>
    <t>Sekundær: Emballagedel 4: Materiale 9: Land 2</t>
  </si>
  <si>
    <t>Sekundær: Emballagedel 4: Materiale 9: Land 3</t>
  </si>
  <si>
    <t>Sekundær: Emballagedel 4: Materiale 9: Land 4</t>
  </si>
  <si>
    <t>Sekundær: Emballagedel 4: Materiale 9: Land 5</t>
  </si>
  <si>
    <t>Sekundær: Emballagedel 4: Materiale 10: navn</t>
  </si>
  <si>
    <t>Sekundær: Emballagedel 4: Materiale 10: genanvendt</t>
  </si>
  <si>
    <t>Sekundær: Emballagedel 4: Materiale 10: råmateriale</t>
  </si>
  <si>
    <t>Sekundær: Emballagedel 4: Materiale 10: farve</t>
  </si>
  <si>
    <t>Sekundær: Emballagedel 4: Materiale 10: Land 1</t>
  </si>
  <si>
    <t>Sekundær: Emballagedel 4: Materiale 10: Land 2</t>
  </si>
  <si>
    <t>Sekundær: Emballagedel 4: Materiale 10: Land 3</t>
  </si>
  <si>
    <t>Sekundær: Emballagedel 4: Materiale 10: Land 4</t>
  </si>
  <si>
    <t>Sekundær: Emballagedel 4: Materiale 10: Land 5</t>
  </si>
  <si>
    <t>Sekundær: Emballagedel 5: navn</t>
  </si>
  <si>
    <t>Sekundær: Emballagedel 5: vægt</t>
  </si>
  <si>
    <t>Sekundær: Emballagedel 5: Tykkelse (µm)</t>
  </si>
  <si>
    <t>Sekundær: Emballagedel 5: Sortering</t>
  </si>
  <si>
    <t>Sekundær: Emballagedel 5: certificeret papir</t>
  </si>
  <si>
    <t>Sekundær: Emballagedel 5: Land 1</t>
  </si>
  <si>
    <t>Sekundær: Emballagedel 5: Land 2</t>
  </si>
  <si>
    <t>Sekundær: Emballagedel 5: Land 3</t>
  </si>
  <si>
    <t>Sekundær: Emballagedel 5: Land 4</t>
  </si>
  <si>
    <t>Sekundær: Emballagedel 5: Land 5</t>
  </si>
  <si>
    <t>Sekundær: Emballagedel 5: Materiale 1: navn</t>
  </si>
  <si>
    <t>Sekundær: Emballagedel 5: Materiale 1: genanvendt</t>
  </si>
  <si>
    <t>Sekundær: Emballagedel 5: Materiale 1: råmateriale</t>
  </si>
  <si>
    <t>Sekundær: Emballagedel 5: Materiale 1: farve</t>
  </si>
  <si>
    <t>Sekundær: Emballagedel 5: Materiale 1: Land 1</t>
  </si>
  <si>
    <t>Sekundær: Emballagedel 5: Materiale 1: Land 2</t>
  </si>
  <si>
    <t>Sekundær: Emballagedel 5: Materiale 1: Land 3</t>
  </si>
  <si>
    <t>Sekundær: Emballagedel 5: Materiale 1: Land 4</t>
  </si>
  <si>
    <t>Sekundær: Emballagedel 5: Materiale 1: Land 5</t>
  </si>
  <si>
    <t>Sekundær: Emballagedel 5: Materiale 2: navn</t>
  </si>
  <si>
    <t>Sekundær: Emballagedel 5: Materiale 2: genanvendt</t>
  </si>
  <si>
    <t>Sekundær: Emballagedel 5: Materiale 2: råmateriale</t>
  </si>
  <si>
    <t>Sekundær: Emballagedel 5: Materiale 2: farve</t>
  </si>
  <si>
    <t>Sekundær: Emballagedel 5: Materiale 2: Land 1</t>
  </si>
  <si>
    <t>Sekundær: Emballagedel 5: Materiale 2: Land 2</t>
  </si>
  <si>
    <t>Sekundær: Emballagedel 5: Materiale 2: Land 3</t>
  </si>
  <si>
    <t>Sekundær: Emballagedel 5: Materiale 2: Land 4</t>
  </si>
  <si>
    <t>Sekundær: Emballagedel 5: Materiale 2: Land 5</t>
  </si>
  <si>
    <t>Sekundær: Emballagedel 5: Materiale 3: navn</t>
  </si>
  <si>
    <t>Sekundær: Emballagedel 5: Materiale 3: genanvendt</t>
  </si>
  <si>
    <t>Sekundær: Emballagedel 5: Materiale 3: råmateriale</t>
  </si>
  <si>
    <t>Sekundær: Emballagedel 5: Materiale 3: farve</t>
  </si>
  <si>
    <t>Sekundær: Emballagedel 5: Materiale 3: Land 1</t>
  </si>
  <si>
    <t>Sekundær: Emballagedel 5: Materiale 3: Land 2</t>
  </si>
  <si>
    <t>Sekundær: Emballagedel 5: Materiale 3: Land 3</t>
  </si>
  <si>
    <t>Sekundær: Emballagedel 5: Materiale 3: Land 4</t>
  </si>
  <si>
    <t>Sekundær: Emballagedel 5: Materiale 3: Land 5</t>
  </si>
  <si>
    <t>Sekundær: Emballagedel 5: Materiale 4: navn</t>
  </si>
  <si>
    <t>Sekundær: Emballagedel 5: Materiale 4: genanvendt</t>
  </si>
  <si>
    <t>Sekundær: Emballagedel 5: Materiale 4: råmateriale</t>
  </si>
  <si>
    <t>Sekundær: Emballagedel 5: Materiale 4: farve</t>
  </si>
  <si>
    <t>Sekundær: Emballagedel 5: Materiale 4: Land 1</t>
  </si>
  <si>
    <t>Sekundær: Emballagedel 5: Materiale 4: Land 2</t>
  </si>
  <si>
    <t>Sekundær: Emballagedel 5: Materiale 4: Land 3</t>
  </si>
  <si>
    <t>Sekundær: Emballagedel 5: Materiale 4: Land 4</t>
  </si>
  <si>
    <t>Sekundær: Emballagedel 5: Materiale 4: Land 5</t>
  </si>
  <si>
    <t>Sekundær: Emballagedel 5: Materiale 5: navn</t>
  </si>
  <si>
    <t>Sekundær: Emballagedel 5: Materiale 5: genanvendt</t>
  </si>
  <si>
    <t>Sekundær: Emballagedel 5: Materiale 5: råmateriale</t>
  </si>
  <si>
    <t>Sekundær: Emballagedel 5: Materiale 5: farve</t>
  </si>
  <si>
    <t>Sekundær: Emballagedel 5: Materiale 5: Land 1</t>
  </si>
  <si>
    <t>Sekundær: Emballagedel 5: Materiale 5: Land 2</t>
  </si>
  <si>
    <t>Sekundær: Emballagedel 5: Materiale 5: Land 3</t>
  </si>
  <si>
    <t>Sekundær: Emballagedel 5: Materiale 5: Land 4</t>
  </si>
  <si>
    <t>Sekundær: Emballagedel 5: Materiale 5: Land 5</t>
  </si>
  <si>
    <t>Sekundær: Emballagedel 5: Materiale 6: navn</t>
  </si>
  <si>
    <t>Sekundær: Emballagedel 5: Materiale 6: genanvendt</t>
  </si>
  <si>
    <t>Sekundær: Emballagedel 5: Materiale 6: råmateriale</t>
  </si>
  <si>
    <t>Sekundær: Emballagedel 5: Materiale 6: farve</t>
  </si>
  <si>
    <t>Sekundær: Emballagedel 5: Materiale 6: Land 1</t>
  </si>
  <si>
    <t>Sekundær: Emballagedel 5: Materiale 6: Land 2</t>
  </si>
  <si>
    <t>Sekundær: Emballagedel 5: Materiale 6: Land 3</t>
  </si>
  <si>
    <t>Sekundær: Emballagedel 5: Materiale 6: Land 4</t>
  </si>
  <si>
    <t>Sekundær: Emballagedel 5: Materiale 6: Land 5</t>
  </si>
  <si>
    <t>Sekundær: Emballagedel 5: Materiale 7: navn</t>
  </si>
  <si>
    <t>Sekundær: Emballagedel 5: Materiale 7: genanvendt</t>
  </si>
  <si>
    <t>Sekundær: Emballagedel 5: Materiale 7: råmateriale</t>
  </si>
  <si>
    <t>Sekundær: Emballagedel 5: Materiale 7: farve</t>
  </si>
  <si>
    <t>Sekundær: Emballagedel 5: Materiale 7: Land 1</t>
  </si>
  <si>
    <t>Sekundær: Emballagedel 5: Materiale 7: Land 2</t>
  </si>
  <si>
    <t>Sekundær: Emballagedel 5: Materiale 7: Land 3</t>
  </si>
  <si>
    <t>Sekundær: Emballagedel 5: Materiale 7: Land 4</t>
  </si>
  <si>
    <t>Sekundær: Emballagedel 5: Materiale 7: Land 5</t>
  </si>
  <si>
    <t>Sekundær: Emballagedel 5: Materiale 8: navn</t>
  </si>
  <si>
    <t>Sekundær: Emballagedel 5: Materiale 8: genanvendt</t>
  </si>
  <si>
    <t>Sekundær: Emballagedel 5: Materiale 8: råmateriale</t>
  </si>
  <si>
    <t>Sekundær: Emballagedel 5: Materiale 8: farve</t>
  </si>
  <si>
    <t>Sekundær: Emballagedel 5: Materiale 8: Land 1</t>
  </si>
  <si>
    <t>Sekundær: Emballagedel 5: Materiale 8: Land 2</t>
  </si>
  <si>
    <t>Sekundær: Emballagedel 5: Materiale 8: Land 3</t>
  </si>
  <si>
    <t>Sekundær: Emballagedel 5: Materiale 8: Land 4</t>
  </si>
  <si>
    <t>Sekundær: Emballagedel 5: Materiale 8: Land 5</t>
  </si>
  <si>
    <t>Sekundær: Emballagedel 5: Materiale 9: navn</t>
  </si>
  <si>
    <t>Sekundær: Emballagedel 5: Materiale 9: genanvendt</t>
  </si>
  <si>
    <t>Sekundær: Emballagedel 5: Materiale 9: råmateriale</t>
  </si>
  <si>
    <t>Sekundær: Emballagedel 5: Materiale 9: farve</t>
  </si>
  <si>
    <t>Sekundær: Emballagedel 5: Materiale 9: Land 1</t>
  </si>
  <si>
    <t>Sekundær: Emballagedel 5: Materiale 9: Land 2</t>
  </si>
  <si>
    <t>Sekundær: Emballagedel 5: Materiale 9: Land 3</t>
  </si>
  <si>
    <t>Sekundær: Emballagedel 5: Materiale 9: Land 4</t>
  </si>
  <si>
    <t>Sekundær: Emballagedel 5: Materiale 9: Land 5</t>
  </si>
  <si>
    <t>Sekundær: Emballagedel 5: Materiale 10: navn</t>
  </si>
  <si>
    <t>Sekundær: Emballagedel 5: Materiale 10: genanvendt</t>
  </si>
  <si>
    <t>Sekundær: Emballagedel 5: Materiale 10: råmateriale</t>
  </si>
  <si>
    <t>Sekundær: Emballagedel 5: Materiale 10: farve</t>
  </si>
  <si>
    <t>Sekundær: Emballagedel 5: Materiale 10: Land 1</t>
  </si>
  <si>
    <t>Sekundær: Emballagedel 5: Materiale 10: Land 2</t>
  </si>
  <si>
    <t>Sekundær: Emballagedel 5: Materiale 10: Land 3</t>
  </si>
  <si>
    <t>Sekundær: Emballagedel 5: Materiale 10: Land 4</t>
  </si>
  <si>
    <t>Sekundær: Emballagedel 5: Materiale 10: Land 5</t>
  </si>
  <si>
    <t>Sekundær: Emballagedel 6: navn</t>
  </si>
  <si>
    <t>Sekundær: Emballagedel 6: vægt</t>
  </si>
  <si>
    <t>Sekundær: Emballagedel 6: Tykkelse (µm)</t>
  </si>
  <si>
    <t>Sekundær: Emballagedel 6: Sortering</t>
  </si>
  <si>
    <t>Sekundær: Emballagedel 6: certificeret papir</t>
  </si>
  <si>
    <t>Sekundær: Emballagedel 6: Land 1</t>
  </si>
  <si>
    <t>Sekundær: Emballagedel 6: Land 2</t>
  </si>
  <si>
    <t>Sekundær: Emballagedel 6: Land 3</t>
  </si>
  <si>
    <t>Sekundær: Emballagedel 6: Land 4</t>
  </si>
  <si>
    <t>Sekundær: Emballagedel 6: Land 5</t>
  </si>
  <si>
    <t>Sekundær: Emballagedel 6: Materiale 1: navn</t>
  </si>
  <si>
    <t>Sekundær: Emballagedel 6: Materiale 1: genanvendt</t>
  </si>
  <si>
    <t>Sekundær: Emballagedel 6: Materiale 1: råmateriale</t>
  </si>
  <si>
    <t>Sekundær: Emballagedel 6: Materiale 1: farve</t>
  </si>
  <si>
    <t>Sekundær: Emballagedel 6: Materiale 1: Land 1</t>
  </si>
  <si>
    <t>Sekundær: Emballagedel 6: Materiale 1: Land 2</t>
  </si>
  <si>
    <t>Sekundær: Emballagedel 6: Materiale 1: Land 3</t>
  </si>
  <si>
    <t>Sekundær: Emballagedel 6: Materiale 1: Land 4</t>
  </si>
  <si>
    <t>Sekundær: Emballagedel 6: Materiale 1: Land 5</t>
  </si>
  <si>
    <t>Sekundær: Emballagedel 6: Materiale 2: navn</t>
  </si>
  <si>
    <t>Sekundær: Emballagedel 6: Materiale 2: genanvendt</t>
  </si>
  <si>
    <t>Sekundær: Emballagedel 6: Materiale 2: råmateriale</t>
  </si>
  <si>
    <t>Sekundær: Emballagedel 6: Materiale 2: farve</t>
  </si>
  <si>
    <t>Sekundær: Emballagedel 6: Materiale 2: Land 1</t>
  </si>
  <si>
    <t>Sekundær: Emballagedel 6: Materiale 2: Land 2</t>
  </si>
  <si>
    <t>Sekundær: Emballagedel 6: Materiale 2: Land 3</t>
  </si>
  <si>
    <t>Sekundær: Emballagedel 6: Materiale 2: Land 4</t>
  </si>
  <si>
    <t>Sekundær: Emballagedel 6: Materiale 2: Land 5</t>
  </si>
  <si>
    <t>Sekundær: Emballagedel 6: Materiale 3: navn</t>
  </si>
  <si>
    <t>Sekundær: Emballagedel 6: Materiale 3: genanvendt</t>
  </si>
  <si>
    <t>Sekundær: Emballagedel 6: Materiale 3: råmateriale</t>
  </si>
  <si>
    <t>Sekundær: Emballagedel 6: Materiale 3: farve</t>
  </si>
  <si>
    <t>Sekundær: Emballagedel 6: Materiale 3: Land 1</t>
  </si>
  <si>
    <t>Sekundær: Emballagedel 6: Materiale 3: Land 2</t>
  </si>
  <si>
    <t>Sekundær: Emballagedel 6: Materiale 3: Land 3</t>
  </si>
  <si>
    <t>Sekundær: Emballagedel 6: Materiale 3: Land 4</t>
  </si>
  <si>
    <t>Sekundær: Emballagedel 6: Materiale 3: Land 5</t>
  </si>
  <si>
    <t>Sekundær: Emballagedel 6: Materiale 4: navn</t>
  </si>
  <si>
    <t>Sekundær: Emballagedel 6: Materiale 4: genanvendt</t>
  </si>
  <si>
    <t>Sekundær: Emballagedel 6: Materiale 4: råmateriale</t>
  </si>
  <si>
    <t>Sekundær: Emballagedel 6: Materiale 4: farve</t>
  </si>
  <si>
    <t>Sekundær: Emballagedel 6: Materiale 4: Land 1</t>
  </si>
  <si>
    <t>Sekundær: Emballagedel 6: Materiale 4: Land 2</t>
  </si>
  <si>
    <t>Sekundær: Emballagedel 6: Materiale 4: Land 3</t>
  </si>
  <si>
    <t>Sekundær: Emballagedel 6: Materiale 4: Land 4</t>
  </si>
  <si>
    <t>Sekundær: Emballagedel 6: Materiale 4: Land 5</t>
  </si>
  <si>
    <t>Sekundær: Emballagedel 6: Materiale 5: navn</t>
  </si>
  <si>
    <t>Sekundær: Emballagedel 6: Materiale 5: genanvendt</t>
  </si>
  <si>
    <t>Sekundær: Emballagedel 6: Materiale 5: råmateriale</t>
  </si>
  <si>
    <t>Sekundær: Emballagedel 6: Materiale 5: farve</t>
  </si>
  <si>
    <t>Sekundær: Emballagedel 6: Materiale 5: Land 1</t>
  </si>
  <si>
    <t>Sekundær: Emballagedel 6: Materiale 5: Land 2</t>
  </si>
  <si>
    <t>Sekundær: Emballagedel 6: Materiale 5: Land 3</t>
  </si>
  <si>
    <t>Sekundær: Emballagedel 6: Materiale 5: Land 4</t>
  </si>
  <si>
    <t>Sekundær: Emballagedel 6: Materiale 5: Land 5</t>
  </si>
  <si>
    <t>Sekundær: Emballagedel 6: Materiale 6: navn</t>
  </si>
  <si>
    <t>Sekundær: Emballagedel 6: Materiale 6: genanvendt</t>
  </si>
  <si>
    <t>Sekundær: Emballagedel 6: Materiale 6: råmateriale</t>
  </si>
  <si>
    <t>Sekundær: Emballagedel 6: Materiale 6: farve</t>
  </si>
  <si>
    <t>Sekundær: Emballagedel 6: Materiale 6: Land 1</t>
  </si>
  <si>
    <t>Sekundær: Emballagedel 6: Materiale 6: Land 2</t>
  </si>
  <si>
    <t>Sekundær: Emballagedel 6: Materiale 6: Land 3</t>
  </si>
  <si>
    <t>Sekundær: Emballagedel 6: Materiale 6: Land 4</t>
  </si>
  <si>
    <t>Sekundær: Emballagedel 6: Materiale 6: Land 5</t>
  </si>
  <si>
    <t>Sekundær: Emballagedel 6: Materiale 7: navn</t>
  </si>
  <si>
    <t>Sekundær: Emballagedel 6: Materiale 7: genanvendt</t>
  </si>
  <si>
    <t>Sekundær: Emballagedel 6: Materiale 7: råmateriale</t>
  </si>
  <si>
    <t>Sekundær: Emballagedel 6: Materiale 7: farve</t>
  </si>
  <si>
    <t>Sekundær: Emballagedel 6: Materiale 7: Land 1</t>
  </si>
  <si>
    <t>Sekundær: Emballagedel 6: Materiale 7: Land 2</t>
  </si>
  <si>
    <t>Sekundær: Emballagedel 6: Materiale 7: Land 3</t>
  </si>
  <si>
    <t>Sekundær: Emballagedel 6: Materiale 7: Land 4</t>
  </si>
  <si>
    <t>Sekundær: Emballagedel 6: Materiale 7: Land 5</t>
  </si>
  <si>
    <t>Sekundær: Emballagedel 6: Materiale 8: navn</t>
  </si>
  <si>
    <t>Sekundær: Emballagedel 6: Materiale 8: genanvendt</t>
  </si>
  <si>
    <t>Sekundær: Emballagedel 6: Materiale 8: råmateriale</t>
  </si>
  <si>
    <t>Sekundær: Emballagedel 6: Materiale 8: farve</t>
  </si>
  <si>
    <t>Sekundær: Emballagedel 6: Materiale 8: Land 1</t>
  </si>
  <si>
    <t>Sekundær: Emballagedel 6: Materiale 8: Land 2</t>
  </si>
  <si>
    <t>Sekundær: Emballagedel 6: Materiale 8: Land 3</t>
  </si>
  <si>
    <t>Sekundær: Emballagedel 6: Materiale 8: Land 4</t>
  </si>
  <si>
    <t>Sekundær: Emballagedel 6: Materiale 8: Land 5</t>
  </si>
  <si>
    <t>Sekundær: Emballagedel 6: Materiale 9: navn</t>
  </si>
  <si>
    <t>Sekundær: Emballagedel 6: Materiale 9: genanvendt</t>
  </si>
  <si>
    <t>Sekundær: Emballagedel 6: Materiale 9: råmateriale</t>
  </si>
  <si>
    <t>Sekundær: Emballagedel 6: Materiale 9: farve</t>
  </si>
  <si>
    <t>Sekundær: Emballagedel 6: Materiale 9: Land 1</t>
  </si>
  <si>
    <t>Sekundær: Emballagedel 6: Materiale 9: Land 2</t>
  </si>
  <si>
    <t>Sekundær: Emballagedel 6: Materiale 9: Land 3</t>
  </si>
  <si>
    <t>Sekundær: Emballagedel 6: Materiale 9: Land 4</t>
  </si>
  <si>
    <t>Sekundær: Emballagedel 6: Materiale 9: Land 5</t>
  </si>
  <si>
    <t>Sekundær: Emballagedel 6: Materiale 10: navn</t>
  </si>
  <si>
    <t>Sekundær: Emballagedel 6: Materiale 10: genanvendt</t>
  </si>
  <si>
    <t>Sekundær: Emballagedel 6: Materiale 10: råmateriale</t>
  </si>
  <si>
    <t>Sekundær: Emballagedel 6: Materiale 10: farve</t>
  </si>
  <si>
    <t>Sekundær: Emballagedel 6: Materiale 10: Land 1</t>
  </si>
  <si>
    <t>Sekundær: Emballagedel 6: Materiale 10: Land 2</t>
  </si>
  <si>
    <t>Sekundær: Emballagedel 6: Materiale 10: Land 3</t>
  </si>
  <si>
    <t>Sekundær: Emballagedel 6: Materiale 10: Land 4</t>
  </si>
  <si>
    <t>Sekundær: Emballagedel 6: Materiale 10: Land 5</t>
  </si>
  <si>
    <t>Sekundær: Emballagedel 7: navn</t>
  </si>
  <si>
    <t>Sekundær: Emballagedel 7: vægt</t>
  </si>
  <si>
    <t>Sekundær: Emballagedel 7: Tykkelse (µm)</t>
  </si>
  <si>
    <t>Sekundær: Emballagedel 7: Sortering</t>
  </si>
  <si>
    <t>Sekundær: Emballagedel 7: certificeret papir</t>
  </si>
  <si>
    <t>Sekundær: Emballagedel 7: Land 1</t>
  </si>
  <si>
    <t>Sekundær: Emballagedel 7: Land 2</t>
  </si>
  <si>
    <t>Sekundær: Emballagedel 7: Land 3</t>
  </si>
  <si>
    <t>Sekundær: Emballagedel 7: Land 4</t>
  </si>
  <si>
    <t>Sekundær: Emballagedel 7: Land 5</t>
  </si>
  <si>
    <t>Sekundær: Emballagedel 7: Materiale 1: navn</t>
  </si>
  <si>
    <t>Sekundær: Emballagedel 7: Materiale 1: genanvendt</t>
  </si>
  <si>
    <t>Sekundær: Emballagedel 7: Materiale 1: råmateriale</t>
  </si>
  <si>
    <t>Sekundær: Emballagedel 7: Materiale 1: farve</t>
  </si>
  <si>
    <t>Sekundær: Emballagedel 7: Materiale 1: Land 1</t>
  </si>
  <si>
    <t>Sekundær: Emballagedel 7: Materiale 1: Land 2</t>
  </si>
  <si>
    <t>Sekundær: Emballagedel 7: Materiale 1: Land 3</t>
  </si>
  <si>
    <t>Sekundær: Emballagedel 7: Materiale 1: Land 4</t>
  </si>
  <si>
    <t>Sekundær: Emballagedel 7: Materiale 1: Land 5</t>
  </si>
  <si>
    <t>Sekundær: Emballagedel 7: Materiale 2: navn</t>
  </si>
  <si>
    <t>Sekundær: Emballagedel 7: Materiale 2: genanvendt</t>
  </si>
  <si>
    <t>Sekundær: Emballagedel 7: Materiale 2: råmateriale</t>
  </si>
  <si>
    <t>Sekundær: Emballagedel 7: Materiale 2: farve</t>
  </si>
  <si>
    <t>Sekundær: Emballagedel 7: Materiale 2: Land 1</t>
  </si>
  <si>
    <t>Sekundær: Emballagedel 7: Materiale 2: Land 2</t>
  </si>
  <si>
    <t>Sekundær: Emballagedel 7: Materiale 2: Land 3</t>
  </si>
  <si>
    <t>Sekundær: Emballagedel 7: Materiale 2: Land 4</t>
  </si>
  <si>
    <t>Sekundær: Emballagedel 7: Materiale 2: Land 5</t>
  </si>
  <si>
    <t>Sekundær: Emballagedel 7: Materiale 3: navn</t>
  </si>
  <si>
    <t>Sekundær: Emballagedel 7: Materiale 3: genanvendt</t>
  </si>
  <si>
    <t>Sekundær: Emballagedel 7: Materiale 3: råmateriale</t>
  </si>
  <si>
    <t>Sekundær: Emballagedel 7: Materiale 3: farve</t>
  </si>
  <si>
    <t>Sekundær: Emballagedel 7: Materiale 3: Land 1</t>
  </si>
  <si>
    <t>Sekundær: Emballagedel 7: Materiale 3: Land 2</t>
  </si>
  <si>
    <t>Sekundær: Emballagedel 7: Materiale 3: Land 3</t>
  </si>
  <si>
    <t>Sekundær: Emballagedel 7: Materiale 3: Land 4</t>
  </si>
  <si>
    <t>Sekundær: Emballagedel 7: Materiale 3: Land 5</t>
  </si>
  <si>
    <t>Sekundær: Emballagedel 7: Materiale 4: navn</t>
  </si>
  <si>
    <t>Sekundær: Emballagedel 7: Materiale 4: genanvendt</t>
  </si>
  <si>
    <t>Sekundær: Emballagedel 7: Materiale 4: råmateriale</t>
  </si>
  <si>
    <t>Sekundær: Emballagedel 7: Materiale 4: farve</t>
  </si>
  <si>
    <t>Sekundær: Emballagedel 7: Materiale 4: Land 1</t>
  </si>
  <si>
    <t>Sekundær: Emballagedel 7: Materiale 4: Land 2</t>
  </si>
  <si>
    <t>Sekundær: Emballagedel 7: Materiale 4: Land 3</t>
  </si>
  <si>
    <t>Sekundær: Emballagedel 7: Materiale 4: Land 4</t>
  </si>
  <si>
    <t>Sekundær: Emballagedel 7: Materiale 4: Land 5</t>
  </si>
  <si>
    <t>Sekundær: Emballagedel 7: Materiale 5: navn</t>
  </si>
  <si>
    <t>Sekundær: Emballagedel 7: Materiale 5: genanvendt</t>
  </si>
  <si>
    <t>Sekundær: Emballagedel 7: Materiale 5: råmateriale</t>
  </si>
  <si>
    <t>Sekundær: Emballagedel 7: Materiale 5: farve</t>
  </si>
  <si>
    <t>Sekundær: Emballagedel 7: Materiale 5: Land 1</t>
  </si>
  <si>
    <t>Sekundær: Emballagedel 7: Materiale 5: Land 2</t>
  </si>
  <si>
    <t>Sekundær: Emballagedel 7: Materiale 5: Land 3</t>
  </si>
  <si>
    <t>Sekundær: Emballagedel 7: Materiale 5: Land 4</t>
  </si>
  <si>
    <t>Sekundær: Emballagedel 7: Materiale 5: Land 5</t>
  </si>
  <si>
    <t>Sekundær: Emballagedel 7: Materiale 6: navn</t>
  </si>
  <si>
    <t>Sekundær: Emballagedel 7: Materiale 6: genanvendt</t>
  </si>
  <si>
    <t>Sekundær: Emballagedel 7: Materiale 6: råmateriale</t>
  </si>
  <si>
    <t>Sekundær: Emballagedel 7: Materiale 6: farve</t>
  </si>
  <si>
    <t>Sekundær: Emballagedel 7: Materiale 6: Land 1</t>
  </si>
  <si>
    <t>Sekundær: Emballagedel 7: Materiale 6: Land 2</t>
  </si>
  <si>
    <t>Sekundær: Emballagedel 7: Materiale 6: Land 3</t>
  </si>
  <si>
    <t>Sekundær: Emballagedel 7: Materiale 6: Land 4</t>
  </si>
  <si>
    <t>Sekundær: Emballagedel 7: Materiale 6: Land 5</t>
  </si>
  <si>
    <t>Sekundær: Emballagedel 7: Materiale 7: navn</t>
  </si>
  <si>
    <t>Sekundær: Emballagedel 7: Materiale 7: genanvendt</t>
  </si>
  <si>
    <t>Sekundær: Emballagedel 7: Materiale 7: råmateriale</t>
  </si>
  <si>
    <t>Sekundær: Emballagedel 7: Materiale 7: farve</t>
  </si>
  <si>
    <t>Sekundær: Emballagedel 7: Materiale 7: Land 1</t>
  </si>
  <si>
    <t>Sekundær: Emballagedel 7: Materiale 7: Land 2</t>
  </si>
  <si>
    <t>Sekundær: Emballagedel 7: Materiale 7: Land 3</t>
  </si>
  <si>
    <t>Sekundær: Emballagedel 7: Materiale 7: Land 4</t>
  </si>
  <si>
    <t>Sekundær: Emballagedel 7: Materiale 7: Land 5</t>
  </si>
  <si>
    <t>Sekundær: Emballagedel 7: Materiale 8: navn</t>
  </si>
  <si>
    <t>Sekundær: Emballagedel 7: Materiale 8: genanvendt</t>
  </si>
  <si>
    <t>Sekundær: Emballagedel 7: Materiale 8: råmateriale</t>
  </si>
  <si>
    <t>Sekundær: Emballagedel 7: Materiale 8: farve</t>
  </si>
  <si>
    <t>Sekundær: Emballagedel 7: Materiale 8: Land 1</t>
  </si>
  <si>
    <t>Sekundær: Emballagedel 7: Materiale 8: Land 2</t>
  </si>
  <si>
    <t>Sekundær: Emballagedel 7: Materiale 8: Land 3</t>
  </si>
  <si>
    <t>Sekundær: Emballagedel 7: Materiale 8: Land 4</t>
  </si>
  <si>
    <t>Sekundær: Emballagedel 7: Materiale 8: Land 5</t>
  </si>
  <si>
    <t>Sekundær: Emballagedel 7: Materiale 9: navn</t>
  </si>
  <si>
    <t>Sekundær: Emballagedel 7: Materiale 9: genanvendt</t>
  </si>
  <si>
    <t>Sekundær: Emballagedel 7: Materiale 9: råmateriale</t>
  </si>
  <si>
    <t>Sekundær: Emballagedel 7: Materiale 9: farve</t>
  </si>
  <si>
    <t>Sekundær: Emballagedel 7: Materiale 9: Land 1</t>
  </si>
  <si>
    <t>Sekundær: Emballagedel 7: Materiale 9: Land 2</t>
  </si>
  <si>
    <t>Sekundær: Emballagedel 7: Materiale 9: Land 3</t>
  </si>
  <si>
    <t>Sekundær: Emballagedel 7: Materiale 9: Land 4</t>
  </si>
  <si>
    <t>Sekundær: Emballagedel 7: Materiale 9: Land 5</t>
  </si>
  <si>
    <t>Sekundær: Emballagedel 7: Materiale 10: navn</t>
  </si>
  <si>
    <t>Sekundær: Emballagedel 7: Materiale 10: genanvendt</t>
  </si>
  <si>
    <t>Sekundær: Emballagedel 7: Materiale 10: råmateriale</t>
  </si>
  <si>
    <t>Sekundær: Emballagedel 7: Materiale 10: farve</t>
  </si>
  <si>
    <t>Sekundær: Emballagedel 7: Materiale 10: Land 1</t>
  </si>
  <si>
    <t>Sekundær: Emballagedel 7: Materiale 10: Land 2</t>
  </si>
  <si>
    <t>Sekundær: Emballagedel 7: Materiale 10: Land 3</t>
  </si>
  <si>
    <t>Sekundær: Emballagedel 7: Materiale 10: Land 4</t>
  </si>
  <si>
    <t>Sekundær: Emballagedel 7: Materiale 10: Land 5</t>
  </si>
  <si>
    <t>Sekundær: Emballagedel 8: navn</t>
  </si>
  <si>
    <t>Sekundær: Emballagedel 8: vægt</t>
  </si>
  <si>
    <t>Sekundær: Emballagedel 8: Tykkelse (µm)</t>
  </si>
  <si>
    <t>Sekundær: Emballagedel 8: Sortering</t>
  </si>
  <si>
    <t>Sekundær: Emballagedel 8: certificeret papir</t>
  </si>
  <si>
    <t>Sekundær: Emballagedel 8: Land 1</t>
  </si>
  <si>
    <t>Sekundær: Emballagedel 8: Land 2</t>
  </si>
  <si>
    <t>Sekundær: Emballagedel 8: Land 3</t>
  </si>
  <si>
    <t>Sekundær: Emballagedel 8: Land 4</t>
  </si>
  <si>
    <t>Sekundær: Emballagedel 8: Land 5</t>
  </si>
  <si>
    <t>Sekundær: Emballagedel 8: Materiale 1: navn</t>
  </si>
  <si>
    <t>Sekundær: Emballagedel 8: Materiale 1: genanvendt</t>
  </si>
  <si>
    <t>Sekundær: Emballagedel 8: Materiale 1: råmateriale</t>
  </si>
  <si>
    <t>Sekundær: Emballagedel 8: Materiale 1: farve</t>
  </si>
  <si>
    <t>Sekundær: Emballagedel 8: Materiale 1: Land 1</t>
  </si>
  <si>
    <t>Sekundær: Emballagedel 8: Materiale 1: Land 2</t>
  </si>
  <si>
    <t>Sekundær: Emballagedel 8: Materiale 1: Land 3</t>
  </si>
  <si>
    <t>Sekundær: Emballagedel 8: Materiale 1: Land 4</t>
  </si>
  <si>
    <t>Sekundær: Emballagedel 8: Materiale 1: Land 5</t>
  </si>
  <si>
    <t>Sekundær: Emballagedel 8: Materiale 2: navn</t>
  </si>
  <si>
    <t>Sekundær: Emballagedel 8: Materiale 2: genanvendt</t>
  </si>
  <si>
    <t>Sekundær: Emballagedel 8: Materiale 2: råmateriale</t>
  </si>
  <si>
    <t>Sekundær: Emballagedel 8: Materiale 2: farve</t>
  </si>
  <si>
    <t>Sekundær: Emballagedel 8: Materiale 2: Land 1</t>
  </si>
  <si>
    <t>Sekundær: Emballagedel 8: Materiale 2: Land 2</t>
  </si>
  <si>
    <t>Sekundær: Emballagedel 8: Materiale 2: Land 3</t>
  </si>
  <si>
    <t>Sekundær: Emballagedel 8: Materiale 2: Land 4</t>
  </si>
  <si>
    <t>Sekundær: Emballagedel 8: Materiale 2: Land 5</t>
  </si>
  <si>
    <t>Sekundær: Emballagedel 8: Materiale 3: navn</t>
  </si>
  <si>
    <t>Sekundær: Emballagedel 8: Materiale 3: genanvendt</t>
  </si>
  <si>
    <t>Sekundær: Emballagedel 8: Materiale 3: råmateriale</t>
  </si>
  <si>
    <t>Sekundær: Emballagedel 8: Materiale 3: farve</t>
  </si>
  <si>
    <t>Sekundær: Emballagedel 8: Materiale 3: Land 1</t>
  </si>
  <si>
    <t>Sekundær: Emballagedel 8: Materiale 3: Land 2</t>
  </si>
  <si>
    <t>Sekundær: Emballagedel 8: Materiale 3: Land 3</t>
  </si>
  <si>
    <t>Sekundær: Emballagedel 8: Materiale 3: Land 4</t>
  </si>
  <si>
    <t>Sekundær: Emballagedel 8: Materiale 3: Land 5</t>
  </si>
  <si>
    <t>Sekundær: Emballagedel 8: Materiale 4: navn</t>
  </si>
  <si>
    <t>Sekundær: Emballagedel 8: Materiale 4: genanvendt</t>
  </si>
  <si>
    <t>Sekundær: Emballagedel 8: Materiale 4: råmateriale</t>
  </si>
  <si>
    <t>Sekundær: Emballagedel 8: Materiale 4: farve</t>
  </si>
  <si>
    <t>Sekundær: Emballagedel 8: Materiale 4: Land 1</t>
  </si>
  <si>
    <t>Sekundær: Emballagedel 8: Materiale 4: Land 2</t>
  </si>
  <si>
    <t>Sekundær: Emballagedel 8: Materiale 4: Land 3</t>
  </si>
  <si>
    <t>Sekundær: Emballagedel 8: Materiale 4: Land 4</t>
  </si>
  <si>
    <t>Sekundær: Emballagedel 8: Materiale 4: Land 5</t>
  </si>
  <si>
    <t>Sekundær: Emballagedel 8: Materiale 5: navn</t>
  </si>
  <si>
    <t>Sekundær: Emballagedel 8: Materiale 5: genanvendt</t>
  </si>
  <si>
    <t>Sekundær: Emballagedel 8: Materiale 5: råmateriale</t>
  </si>
  <si>
    <t>Sekundær: Emballagedel 8: Materiale 5: farve</t>
  </si>
  <si>
    <t>Sekundær: Emballagedel 8: Materiale 5: Land 1</t>
  </si>
  <si>
    <t>Sekundær: Emballagedel 8: Materiale 5: Land 2</t>
  </si>
  <si>
    <t>Sekundær: Emballagedel 8: Materiale 5: Land 3</t>
  </si>
  <si>
    <t>Sekundær: Emballagedel 8: Materiale 5: Land 4</t>
  </si>
  <si>
    <t>Sekundær: Emballagedel 8: Materiale 5: Land 5</t>
  </si>
  <si>
    <t>Sekundær: Emballagedel 8: Materiale 6: navn</t>
  </si>
  <si>
    <t>Sekundær: Emballagedel 8: Materiale 6: genanvendt</t>
  </si>
  <si>
    <t>Sekundær: Emballagedel 8: Materiale 6: råmateriale</t>
  </si>
  <si>
    <t>Sekundær: Emballagedel 8: Materiale 6: farve</t>
  </si>
  <si>
    <t>Sekundær: Emballagedel 8: Materiale 6: Land 1</t>
  </si>
  <si>
    <t>Sekundær: Emballagedel 8: Materiale 6: Land 2</t>
  </si>
  <si>
    <t>Sekundær: Emballagedel 8: Materiale 6: Land 3</t>
  </si>
  <si>
    <t>Sekundær: Emballagedel 8: Materiale 6: Land 4</t>
  </si>
  <si>
    <t>Sekundær: Emballagedel 8: Materiale 6: Land 5</t>
  </si>
  <si>
    <t>Sekundær: Emballagedel 8: Materiale 7: navn</t>
  </si>
  <si>
    <t>Sekundær: Emballagedel 8: Materiale 7: genanvendt</t>
  </si>
  <si>
    <t>Sekundær: Emballagedel 8: Materiale 7: råmateriale</t>
  </si>
  <si>
    <t>Sekundær: Emballagedel 8: Materiale 7: farve</t>
  </si>
  <si>
    <t>Sekundær: Emballagedel 8: Materiale 7: Land 1</t>
  </si>
  <si>
    <t>Sekundær: Emballagedel 8: Materiale 7: Land 2</t>
  </si>
  <si>
    <t>Sekundær: Emballagedel 8: Materiale 7: Land 3</t>
  </si>
  <si>
    <t>Sekundær: Emballagedel 8: Materiale 7: Land 4</t>
  </si>
  <si>
    <t>Sekundær: Emballagedel 8: Materiale 7: Land 5</t>
  </si>
  <si>
    <t>Sekundær: Emballagedel 8: Materiale 8: navn</t>
  </si>
  <si>
    <t>Sekundær: Emballagedel 8: Materiale 8: genanvendt</t>
  </si>
  <si>
    <t>Sekundær: Emballagedel 8: Materiale 8: råmateriale</t>
  </si>
  <si>
    <t>Sekundær: Emballagedel 8: Materiale 8: farve</t>
  </si>
  <si>
    <t>Sekundær: Emballagedel 8: Materiale 8: Land 1</t>
  </si>
  <si>
    <t>Sekundær: Emballagedel 8: Materiale 8: Land 2</t>
  </si>
  <si>
    <t>Sekundær: Emballagedel 8: Materiale 8: Land 3</t>
  </si>
  <si>
    <t>Sekundær: Emballagedel 8: Materiale 8: Land 4</t>
  </si>
  <si>
    <t>Sekundær: Emballagedel 8: Materiale 8: Land 5</t>
  </si>
  <si>
    <t>Sekundær: Emballagedel 8: Materiale 9: navn</t>
  </si>
  <si>
    <t>Sekundær: Emballagedel 8: Materiale 9: genanvendt</t>
  </si>
  <si>
    <t>Sekundær: Emballagedel 8: Materiale 9: råmateriale</t>
  </si>
  <si>
    <t>Sekundær: Emballagedel 8: Materiale 9: farve</t>
  </si>
  <si>
    <t>Sekundær: Emballagedel 8: Materiale 9: Land 1</t>
  </si>
  <si>
    <t>Sekundær: Emballagedel 8: Materiale 9: Land 2</t>
  </si>
  <si>
    <t>Sekundær: Emballagedel 8: Materiale 9: Land 3</t>
  </si>
  <si>
    <t>Sekundær: Emballagedel 8: Materiale 9: Land 4</t>
  </si>
  <si>
    <t>Sekundær: Emballagedel 8: Materiale 9: Land 5</t>
  </si>
  <si>
    <t>Sekundær: Emballagedel 8: Materiale 10: navn</t>
  </si>
  <si>
    <t>Sekundær: Emballagedel 8: Materiale 10: genanvendt</t>
  </si>
  <si>
    <t>Sekundær: Emballagedel 8: Materiale 10: råmateriale</t>
  </si>
  <si>
    <t>Sekundær: Emballagedel 8: Materiale 10: farve</t>
  </si>
  <si>
    <t>Sekundær: Emballagedel 8: Materiale 10: Land 1</t>
  </si>
  <si>
    <t>Sekundær: Emballagedel 8: Materiale 10: Land 2</t>
  </si>
  <si>
    <t>Sekundær: Emballagedel 8: Materiale 10: Land 3</t>
  </si>
  <si>
    <t>Sekundær: Emballagedel 8: Materiale 10: Land 4</t>
  </si>
  <si>
    <t>Sekundær: Emballagedel 8: Materiale 10: Land 5</t>
  </si>
  <si>
    <t>Sekundær: Emballagedel 9: navn</t>
  </si>
  <si>
    <t>Sekundær: Emballagedel 9: vægt</t>
  </si>
  <si>
    <t>Sekundær: Emballagedel 9: Tykkelse (µm)</t>
  </si>
  <si>
    <t>Sekundær: Emballagedel 9: Sortering</t>
  </si>
  <si>
    <t>Sekundær: Emballagedel 9: certificeret papir</t>
  </si>
  <si>
    <t>Sekundær: Emballagedel 9: Land 1</t>
  </si>
  <si>
    <t>Sekundær: Emballagedel 9: Land 2</t>
  </si>
  <si>
    <t>Sekundær: Emballagedel 9: Land 3</t>
  </si>
  <si>
    <t>Sekundær: Emballagedel 9: Land 4</t>
  </si>
  <si>
    <t>Sekundær: Emballagedel 9: Land 5</t>
  </si>
  <si>
    <t>Sekundær: Emballagedel 9: Materiale 1: navn</t>
  </si>
  <si>
    <t>Sekundær: Emballagedel 9: Materiale 1: genanvendt</t>
  </si>
  <si>
    <t>Sekundær: Emballagedel 9: Materiale 1: råmateriale</t>
  </si>
  <si>
    <t>Sekundær: Emballagedel 9: Materiale 1: farve</t>
  </si>
  <si>
    <t>Sekundær: Emballagedel 9: Materiale 1: Land 1</t>
  </si>
  <si>
    <t>Sekundær: Emballagedel 9: Materiale 1: Land 2</t>
  </si>
  <si>
    <t>Sekundær: Emballagedel 9: Materiale 1: Land 3</t>
  </si>
  <si>
    <t>Sekundær: Emballagedel 9: Materiale 1: Land 4</t>
  </si>
  <si>
    <t>Sekundær: Emballagedel 9: Materiale 1: Land 5</t>
  </si>
  <si>
    <t>Sekundær: Emballagedel 9: Materiale 2: navn</t>
  </si>
  <si>
    <t>Sekundær: Emballagedel 9: Materiale 2: genanvendt</t>
  </si>
  <si>
    <t>Sekundær: Emballagedel 9: Materiale 2: råmateriale</t>
  </si>
  <si>
    <t>Sekundær: Emballagedel 9: Materiale 2: farve</t>
  </si>
  <si>
    <t>Sekundær: Emballagedel 9: Materiale 2: Land 1</t>
  </si>
  <si>
    <t>Sekundær: Emballagedel 9: Materiale 2: Land 2</t>
  </si>
  <si>
    <t>Sekundær: Emballagedel 9: Materiale 2: Land 3</t>
  </si>
  <si>
    <t>Sekundær: Emballagedel 9: Materiale 2: Land 4</t>
  </si>
  <si>
    <t>Sekundær: Emballagedel 9: Materiale 2: Land 5</t>
  </si>
  <si>
    <t>Sekundær: Emballagedel 9: Materiale 3: navn</t>
  </si>
  <si>
    <t>Sekundær: Emballagedel 9: Materiale 3: genanvendt</t>
  </si>
  <si>
    <t>Sekundær: Emballagedel 9: Materiale 3: råmateriale</t>
  </si>
  <si>
    <t>Sekundær: Emballagedel 9: Materiale 3: farve</t>
  </si>
  <si>
    <t>Sekundær: Emballagedel 9: Materiale 3: Land 1</t>
  </si>
  <si>
    <t>Sekundær: Emballagedel 9: Materiale 3: Land 2</t>
  </si>
  <si>
    <t>Sekundær: Emballagedel 9: Materiale 3: Land 3</t>
  </si>
  <si>
    <t>Sekundær: Emballagedel 9: Materiale 3: Land 4</t>
  </si>
  <si>
    <t>Sekundær: Emballagedel 9: Materiale 3: Land 5</t>
  </si>
  <si>
    <t>Sekundær: Emballagedel 9: Materiale 4: navn</t>
  </si>
  <si>
    <t>Sekundær: Emballagedel 9: Materiale 4: genanvendt</t>
  </si>
  <si>
    <t>Sekundær: Emballagedel 9: Materiale 4: råmateriale</t>
  </si>
  <si>
    <t>Sekundær: Emballagedel 9: Materiale 4: farve</t>
  </si>
  <si>
    <t>Sekundær: Emballagedel 9: Materiale 4: Land 1</t>
  </si>
  <si>
    <t>Sekundær: Emballagedel 9: Materiale 4: Land 2</t>
  </si>
  <si>
    <t>Sekundær: Emballagedel 9: Materiale 4: Land 3</t>
  </si>
  <si>
    <t>Sekundær: Emballagedel 9: Materiale 4: Land 4</t>
  </si>
  <si>
    <t>Sekundær: Emballagedel 9: Materiale 4: Land 5</t>
  </si>
  <si>
    <t>Sekundær: Emballagedel 9: Materiale 5: navn</t>
  </si>
  <si>
    <t>Sekundær: Emballagedel 9: Materiale 5: genanvendt</t>
  </si>
  <si>
    <t>Sekundær: Emballagedel 9: Materiale 5: råmateriale</t>
  </si>
  <si>
    <t>Sekundær: Emballagedel 9: Materiale 5: farve</t>
  </si>
  <si>
    <t>Sekundær: Emballagedel 9: Materiale 5: Land 1</t>
  </si>
  <si>
    <t>Sekundær: Emballagedel 9: Materiale 5: Land 2</t>
  </si>
  <si>
    <t>Sekundær: Emballagedel 9: Materiale 5: Land 3</t>
  </si>
  <si>
    <t>Sekundær: Emballagedel 9: Materiale 5: Land 4</t>
  </si>
  <si>
    <t>Sekundær: Emballagedel 9: Materiale 5: Land 5</t>
  </si>
  <si>
    <t>Sekundær: Emballagedel 9: Materiale 6: navn</t>
  </si>
  <si>
    <t>Sekundær: Emballagedel 9: Materiale 6: genanvendt</t>
  </si>
  <si>
    <t>Sekundær: Emballagedel 9: Materiale 6: råmateriale</t>
  </si>
  <si>
    <t>Sekundær: Emballagedel 9: Materiale 6: farve</t>
  </si>
  <si>
    <t>Sekundær: Emballagedel 9: Materiale 6: Land 1</t>
  </si>
  <si>
    <t>Sekundær: Emballagedel 9: Materiale 6: Land 2</t>
  </si>
  <si>
    <t>Sekundær: Emballagedel 9: Materiale 6: Land 3</t>
  </si>
  <si>
    <t>Sekundær: Emballagedel 9: Materiale 6: Land 4</t>
  </si>
  <si>
    <t>Sekundær: Emballagedel 9: Materiale 6: Land 5</t>
  </si>
  <si>
    <t>Sekundær: Emballagedel 9: Materiale 7: navn</t>
  </si>
  <si>
    <t>Sekundær: Emballagedel 9: Materiale 7: genanvendt</t>
  </si>
  <si>
    <t>Sekundær: Emballagedel 9: Materiale 7: råmateriale</t>
  </si>
  <si>
    <t>Sekundær emballage: Label-lim</t>
  </si>
  <si>
    <t>Sekundær emballage: Genanvendt materiale (beregnet) %</t>
  </si>
  <si>
    <t>Sekundær emballage: Samlet emballagevægt</t>
  </si>
  <si>
    <t>Sekundær emballage: Antal enkeltpakninger i kolli</t>
  </si>
  <si>
    <t>Value</t>
  </si>
  <si>
    <t>PackagingTypeCode</t>
  </si>
  <si>
    <t>Emballagetype (1719)</t>
  </si>
  <si>
    <t>Packaging[0]</t>
  </si>
  <si>
    <t>PackagingMaterial[0]</t>
  </si>
  <si>
    <t>PackagingMaterial[1]</t>
  </si>
  <si>
    <t>PackagingMaterial[2]</t>
  </si>
  <si>
    <t>PackagingMaterial[3]</t>
  </si>
  <si>
    <t>PackagingMaterial[4]</t>
  </si>
  <si>
    <t>PackagingMaterial[5]</t>
  </si>
  <si>
    <t>PackagingMaterial[7]</t>
  </si>
  <si>
    <t>PackagingMaterial[6]</t>
  </si>
  <si>
    <t>PackagingMaterial[8]</t>
  </si>
  <si>
    <t>PackagingMaterial[9]</t>
  </si>
  <si>
    <t>Packaging[1]</t>
  </si>
  <si>
    <t>Packaging[2]</t>
  </si>
  <si>
    <t>Packaging[3]</t>
  </si>
  <si>
    <t>Packaging[4]</t>
  </si>
  <si>
    <t>Packaging[5]</t>
  </si>
  <si>
    <t>Packaging[6]</t>
  </si>
  <si>
    <t>Packaging[7]</t>
  </si>
  <si>
    <t>Packaging[8]</t>
  </si>
  <si>
    <t>Packaging[9]</t>
  </si>
  <si>
    <t>PackagingMaterialTypeCode</t>
  </si>
  <si>
    <t>Emballagemateriale: Kode (1732)</t>
  </si>
  <si>
    <t>PackagingRawMaterialCode</t>
  </si>
  <si>
    <t>Emballage råmateriale oprindelseinformation (4666)</t>
  </si>
  <si>
    <r>
      <t>Emballagedel 1: Tykkelse (</t>
    </r>
    <r>
      <rPr>
        <b/>
        <sz val="11"/>
        <color theme="1"/>
        <rFont val="Calibri"/>
        <family val="2"/>
      </rPr>
      <t>µm)</t>
    </r>
  </si>
  <si>
    <t>N/A</t>
  </si>
  <si>
    <t>Emballagedel 10: Enhed</t>
  </si>
  <si>
    <t>PackagingMaterialCompositionQuantity[0]</t>
  </si>
  <si>
    <t>MeasurementUnitCode</t>
  </si>
  <si>
    <t>Emballagemateriale: Vægt (1744)</t>
  </si>
  <si>
    <t>PackagingRecyclingSchemeCode[0]</t>
  </si>
  <si>
    <t>Emballagegenbrug: Emballagekode (1713)</t>
  </si>
  <si>
    <t>Emballagedel 10: Materiale 10: vægt</t>
  </si>
  <si>
    <t>Emballagedel 10: Materiale 9: Enhed</t>
  </si>
  <si>
    <t>Emballagedel 10: Materiale 10: Enhed</t>
  </si>
  <si>
    <t>Emballagedel 10: Materiale 9: Vægt</t>
  </si>
  <si>
    <t>Emballagedel 10: Materiale 8: Vægt</t>
  </si>
  <si>
    <t>Emballagedel 10: Materiale 7: Vægt</t>
  </si>
  <si>
    <t>Emballagedel 10: Materiale 6: Vægt</t>
  </si>
  <si>
    <t>Emballagedel 10: Materiale 5: Vægt</t>
  </si>
  <si>
    <t>Emballagedel 10: Materiale 4: Vægt</t>
  </si>
  <si>
    <t>Emballagedel 10: Materiale 3: Vægt</t>
  </si>
  <si>
    <t>Emballagedel 10: Materiale 2: Vægt</t>
  </si>
  <si>
    <t>Emballagedel 10: Materiale 1: Vægt</t>
  </si>
  <si>
    <t>Emballagedel 10: Materiale 1: Enhed</t>
  </si>
  <si>
    <t>Emballagedel 10: Materiale 2: Enhed</t>
  </si>
  <si>
    <t>Emballagedel 10: Materiale 3: Enhed</t>
  </si>
  <si>
    <t>Emballagedel 10: Materiale 4: Enhed</t>
  </si>
  <si>
    <t>Emballagedel 10: Materiale 5: Enhed</t>
  </si>
  <si>
    <t>Emballagedel 10: Materiale 6: Enhed</t>
  </si>
  <si>
    <t>Emballagedel 10: Materiale 7: Enhed</t>
  </si>
  <si>
    <t>Emballagedel 10: Materiale 8: Enhed</t>
  </si>
  <si>
    <t>Emballagedel 1: Materiale 1: Vægt</t>
  </si>
  <si>
    <t>Emballagedel 1: Materiale 2: Vægt</t>
  </si>
  <si>
    <t>Emballagedel 1: Materiale 3: Vægt</t>
  </si>
  <si>
    <t>Emballagedel 1: Materiale 4: Vægt</t>
  </si>
  <si>
    <t>Emballagedel 1: Materiale 5: Vægt</t>
  </si>
  <si>
    <t>Emballagedel 1: Materiale 6: Vægt</t>
  </si>
  <si>
    <t>Emballagedel 1: Materiale 7: Vægt</t>
  </si>
  <si>
    <t>Emballagedel 1: Materiale 8: Vægt</t>
  </si>
  <si>
    <t>Emballagedel 1: Materiale 9: Vægt</t>
  </si>
  <si>
    <t>Emballagedel 1: Materiale 10: Vægt</t>
  </si>
  <si>
    <t>Emballagedel 2: Materiale 1: Vægt</t>
  </si>
  <si>
    <t>Emballagedel 2: Materiale 2: Vægt</t>
  </si>
  <si>
    <t>Emballagedel 2: Materiale 3: Vægt</t>
  </si>
  <si>
    <t>Emballagedel 2: Materiale 4: Vægt</t>
  </si>
  <si>
    <t>Emballagedel 2: Materiale 5: Vægt</t>
  </si>
  <si>
    <t>Emballagedel 2: Materiale 6: Vægt</t>
  </si>
  <si>
    <t>Emballagedel 2: Materiale 7: Vægt</t>
  </si>
  <si>
    <t>Emballagedel 2: Materiale 8: Vægt</t>
  </si>
  <si>
    <t>Emballagedel 2: Materiale 9: Vægt</t>
  </si>
  <si>
    <t>Emballagedel 2: Materiale 10: Vægt</t>
  </si>
  <si>
    <t>Emballagedel 3: Materiale 1: Vægt</t>
  </si>
  <si>
    <t>Emballagedel 3: Materiale 2: Vægt</t>
  </si>
  <si>
    <t>Emballagedel 3: Materiale 3: Vægt</t>
  </si>
  <si>
    <t>Emballagedel 3: Materiale 4: Vægt</t>
  </si>
  <si>
    <t>Emballagedel 3: Materiale 5: Vægt</t>
  </si>
  <si>
    <t>Emballagedel 3: Materiale 6: Vægt</t>
  </si>
  <si>
    <t>Emballagedel 3: Materiale 7: Vægt</t>
  </si>
  <si>
    <t>Emballagedel 3: Materiale 8: Vægt</t>
  </si>
  <si>
    <t>Emballagedel 3: Materiale 9: Vægt</t>
  </si>
  <si>
    <t>Emballagedel 3: Materiale 10: Vægt</t>
  </si>
  <si>
    <t>Emballagedel 4: Materiale 1: Vægt</t>
  </si>
  <si>
    <t>Emballagedel 4: Materiale 2: Vægt</t>
  </si>
  <si>
    <t>Emballagedel 4: Materiale 3: Vægt</t>
  </si>
  <si>
    <t>Emballagedel 4: Materiale 4: Vægt</t>
  </si>
  <si>
    <t>Emballagedel 4: Materiale 5: Vægt</t>
  </si>
  <si>
    <t>Emballagedel 4: Materiale 6: Vægt</t>
  </si>
  <si>
    <t>Emballagedel 4: Materiale 7: Vægt</t>
  </si>
  <si>
    <t>Emballagedel 4: Materiale 8: Vægt</t>
  </si>
  <si>
    <t>Emballagedel 4: Materiale 9: Vægt</t>
  </si>
  <si>
    <t>Emballagedel 4: Materiale 10: Vægt</t>
  </si>
  <si>
    <t>Emballagedel 5: Materiale 1: Vægt</t>
  </si>
  <si>
    <t>Emballagedel 5: Materiale 2: Vægt</t>
  </si>
  <si>
    <t>Emballagedel 5: Materiale 3: Vægt</t>
  </si>
  <si>
    <t>Emballagedel 5: Materiale 4: Vægt</t>
  </si>
  <si>
    <t>Emballagedel 5: Materiale 5: Vægt</t>
  </si>
  <si>
    <t>Emballagedel 5: Materiale 6: Vægt</t>
  </si>
  <si>
    <t>Emballagedel 5: Materiale 7: Vægt</t>
  </si>
  <si>
    <t>Emballagedel 5: Materiale 8: Vægt</t>
  </si>
  <si>
    <t>Emballagedel 5: Materiale 9: Vægt</t>
  </si>
  <si>
    <t>Emballagedel 5: Materiale 10: Vægt</t>
  </si>
  <si>
    <t>Emballagedel 6: Materiale 1: Vægt</t>
  </si>
  <si>
    <t>Emballagedel 6: Materiale 2: Vægt</t>
  </si>
  <si>
    <t>Emballagedel 6: Materiale 3: Vægt</t>
  </si>
  <si>
    <t>Emballagedel 6: Materiale 4: Vægt</t>
  </si>
  <si>
    <t>Emballagedel 6: Materiale 5: Vægt</t>
  </si>
  <si>
    <t>Emballagedel 6: Materiale 6: Vægt</t>
  </si>
  <si>
    <t>Emballagedel 6: Materiale 7: Vægt</t>
  </si>
  <si>
    <t>Emballagedel 6: Materiale 8: Vægt</t>
  </si>
  <si>
    <t>Emballagedel 6: Materiale 9: Vægt</t>
  </si>
  <si>
    <t>Emballagedel 6: Materiale 10: Vægt</t>
  </si>
  <si>
    <t>Emballagedel 7: Materiale 1: Vægt</t>
  </si>
  <si>
    <t>Emballagedel 7: Materiale 2: Vægt</t>
  </si>
  <si>
    <t>Emballagedel 7: Materiale 3: Vægt</t>
  </si>
  <si>
    <t>Emballagedel 7: Materiale 4: Vægt</t>
  </si>
  <si>
    <t>Emballagedel 7: Materiale 5: Vægt</t>
  </si>
  <si>
    <t>Emballagedel 7: Materiale 6: Vægt</t>
  </si>
  <si>
    <t>Emballagedel 7: Materiale 7: Vægt</t>
  </si>
  <si>
    <t>Emballagedel 7: Materiale 8: Vægt</t>
  </si>
  <si>
    <t>Emballagedel 7: Materiale 9: Vægt</t>
  </si>
  <si>
    <t>Emballagedel 7: Materiale 10: Vægt</t>
  </si>
  <si>
    <t>Emballagedel 8: Materiale 1: Vægt</t>
  </si>
  <si>
    <t>Emballagedel 8: Materiale 2: Vægt</t>
  </si>
  <si>
    <t>Emballagedel 8: Materiale 3: Vægt</t>
  </si>
  <si>
    <t>Emballagedel 8: Materiale 4: Vægt</t>
  </si>
  <si>
    <t>Emballagedel 8: Materiale 5: Vægt</t>
  </si>
  <si>
    <t>Emballagedel 8: Materiale 6: Vægt</t>
  </si>
  <si>
    <t>Emballagedel 8: Materiale 7: Vægt</t>
  </si>
  <si>
    <t>Emballagedel 8: Materiale 8: Vægt</t>
  </si>
  <si>
    <t>Emballagedel 8: Materiale 9: Vægt</t>
  </si>
  <si>
    <t>Emballagedel 8: Materiale 10: Vægt</t>
  </si>
  <si>
    <t>Emballagedel 9: Materiale 1: Vægt</t>
  </si>
  <si>
    <t>Emballagedel 9: Materiale 2: Vægt</t>
  </si>
  <si>
    <t>Emballagedel 9: Materiale 3: Vægt</t>
  </si>
  <si>
    <t>Emballagedel 9: Materiale 4: Vægt</t>
  </si>
  <si>
    <t>Emballagedel 9: Materiale 5: Vægt</t>
  </si>
  <si>
    <t>Emballagedel 9: Materiale 6: Vægt</t>
  </si>
  <si>
    <t>Emballagedel 9: Materiale 7: Vægt</t>
  </si>
  <si>
    <t>Emballagedel 9: Materiale 8: Vægt</t>
  </si>
  <si>
    <t>Emballagedel 9: Materiale 9: Vægt</t>
  </si>
  <si>
    <t>Emballagedel 9: Materiale 10: Vægt</t>
  </si>
  <si>
    <t>Emballagedel 1: Materiale 1: Enhed</t>
  </si>
  <si>
    <t>Emballagedel 1: Materiale 2: Enhed</t>
  </si>
  <si>
    <t>Emballagedel 1: Materiale 3: Enhed</t>
  </si>
  <si>
    <t>Emballagedel 1: Materiale 4: Enhed</t>
  </si>
  <si>
    <t>Emballagedel 1: Materiale 5: Enhed</t>
  </si>
  <si>
    <t>Emballagedel 1: Materiale 6: Enhed</t>
  </si>
  <si>
    <t>Emballagedel 1: Materiale 7: Enhed</t>
  </si>
  <si>
    <t>Emballagedel 1: Materiale 8: Enhed</t>
  </si>
  <si>
    <t>Emballagedel 1: Materiale 9: Enhed</t>
  </si>
  <si>
    <t>Emballagedel 1: Materiale 10: Enhed</t>
  </si>
  <si>
    <t>Emballagedel 2: Enhed</t>
  </si>
  <si>
    <t>Emballagedel 2: Materiale 1: Enhed</t>
  </si>
  <si>
    <t>Emballagedel 2: Materiale 2: Enhed</t>
  </si>
  <si>
    <t>Emballagedel 2: Materiale 3: Enhed</t>
  </si>
  <si>
    <t>Emballagedel 2: Materiale 4: Enhed</t>
  </si>
  <si>
    <t>Emballagedel 2: Materiale 5: Enhed</t>
  </si>
  <si>
    <t>Emballagedel 2: Materiale 6: Enhed</t>
  </si>
  <si>
    <t>Emballagedel 2: Materiale 7: Enhed</t>
  </si>
  <si>
    <t>Emballagedel 2: Materiale 8: Enhed</t>
  </si>
  <si>
    <t>Emballagedel 2: Materiale 9: Enhed</t>
  </si>
  <si>
    <t>Emballagedel 2: Materiale 10: Enhed</t>
  </si>
  <si>
    <t>Emballagedel 3: Enhed</t>
  </si>
  <si>
    <t>Emballagedel 3: Materiale 1: Enhed</t>
  </si>
  <si>
    <t>Emballagedel 3: Materiale 2: Enhed</t>
  </si>
  <si>
    <t>Emballagedel 3: Materiale 3: Enhed</t>
  </si>
  <si>
    <t>Emballagedel 3: Materiale 4: Enhed</t>
  </si>
  <si>
    <t>Emballagedel 3: Materiale 5: Enhed</t>
  </si>
  <si>
    <t>Emballagedel 3: Materiale 6: Enhed</t>
  </si>
  <si>
    <t>Emballagedel 3: Materiale 7: Enhed</t>
  </si>
  <si>
    <t>Emballagedel 3: Materiale 8: Enhed</t>
  </si>
  <si>
    <t>Emballagedel 3: Materiale 9: Enhed</t>
  </si>
  <si>
    <t>Emballagedel 3: Materiale 10: Enhed</t>
  </si>
  <si>
    <t>Emballagedel 4: Enhed</t>
  </si>
  <si>
    <t>Emballagedel 4: Materiale 1: Enhed</t>
  </si>
  <si>
    <t>Emballagedel 4: Materiale 2: Enhed</t>
  </si>
  <si>
    <t>Emballagedel 4: Materiale 3: Enhed</t>
  </si>
  <si>
    <t>Emballagedel 4: Materiale 4: Enhed</t>
  </si>
  <si>
    <t>Emballagedel 4: Materiale 5: Enhed</t>
  </si>
  <si>
    <t>Emballagedel 4: Materiale 6: Enhed</t>
  </si>
  <si>
    <t>Emballagedel 4: Materiale 7: Enhed</t>
  </si>
  <si>
    <t>Emballagedel 4: Materiale 8: Enhed</t>
  </si>
  <si>
    <t>Emballagedel 4: Materiale 9: Enhed</t>
  </si>
  <si>
    <t>Emballagedel 4: Materiale 10: Enhed</t>
  </si>
  <si>
    <t>Emballagedel 5: Enhed</t>
  </si>
  <si>
    <t>Emballagedel 5: Materiale 1: Enhed</t>
  </si>
  <si>
    <t>Emballagedel 5: Materiale 2: Enhed</t>
  </si>
  <si>
    <t>Emballagedel 5: Materiale 3: Enhed</t>
  </si>
  <si>
    <t>Emballagedel 5: Materiale 4: Enhed</t>
  </si>
  <si>
    <t>Emballagedel 5: Materiale 5: Enhed</t>
  </si>
  <si>
    <t>Emballagedel 5: Materiale 6: Enhed</t>
  </si>
  <si>
    <t>Emballagedel 5: Materiale 7: Enhed</t>
  </si>
  <si>
    <t>Emballagedel 5: Materiale 8: Enhed</t>
  </si>
  <si>
    <t>Emballagedel 5: Materiale 9: Enhed</t>
  </si>
  <si>
    <t>Emballagedel 5: Materiale 10: Enhed</t>
  </si>
  <si>
    <t>Emballagedel 6: Enhed</t>
  </si>
  <si>
    <t>Emballagedel 6: Materiale 1: Enhed</t>
  </si>
  <si>
    <t>Emballagedel 6: Materiale 2: Enhed</t>
  </si>
  <si>
    <t>Emballagedel 6: Materiale 3: Enhed</t>
  </si>
  <si>
    <t>Emballagedel 6: Materiale 4: Enhed</t>
  </si>
  <si>
    <t>Emballagedel 6: Materiale 5: Enhed</t>
  </si>
  <si>
    <t>Emballagedel 6: Materiale 6: Enhed</t>
  </si>
  <si>
    <t>Emballagedel 6: Materiale 7: Enhed</t>
  </si>
  <si>
    <t>Emballagedel 6: Materiale 8: Enhed</t>
  </si>
  <si>
    <t>Emballagedel 6: Materiale 9: Enhed</t>
  </si>
  <si>
    <t>Emballagedel 6: Materiale 10: Enhed</t>
  </si>
  <si>
    <t>Emballagedel 7: Enhed</t>
  </si>
  <si>
    <t>Emballagedel 7: Materiale 1: Enhed</t>
  </si>
  <si>
    <t>Emballagedel 7: Materiale 2: Enhed</t>
  </si>
  <si>
    <t>Emballagedel 7: Materiale 3: Enhed</t>
  </si>
  <si>
    <t>Emballagedel 7: Materiale 4: Enhed</t>
  </si>
  <si>
    <t>Emballagedel 7: Materiale 5: Enhed</t>
  </si>
  <si>
    <t>Emballagedel 7: Materiale 6: Enhed</t>
  </si>
  <si>
    <t>Emballagedel 7: Materiale 7: Enhed</t>
  </si>
  <si>
    <t>Emballagedel 7: Materiale 8: Enhed</t>
  </si>
  <si>
    <t>Emballagedel 7: Materiale 9: Enhed</t>
  </si>
  <si>
    <t>Emballagedel 7: Materiale 10: Enhed</t>
  </si>
  <si>
    <t>Emballagedel 8: Enhed</t>
  </si>
  <si>
    <t>Emballagedel 8: Materiale 1: Enhed</t>
  </si>
  <si>
    <t>Emballagedel 8: Materiale 2: Enhed</t>
  </si>
  <si>
    <t>Emballagedel 8: Materiale 3: Enhed</t>
  </si>
  <si>
    <t>Emballagedel 8: Materiale 4: Enhed</t>
  </si>
  <si>
    <t>Emballagedel 8: Materiale 5: Enhed</t>
  </si>
  <si>
    <t>Emballagedel 8: Materiale 6: Enhed</t>
  </si>
  <si>
    <t>Emballagedel 8: Materiale 7: Enhed</t>
  </si>
  <si>
    <t>Emballagedel 8: Materiale 8: Enhed</t>
  </si>
  <si>
    <t>Emballagedel 8: Materiale 9: Enhed</t>
  </si>
  <si>
    <t>Emballagedel 8: Materiale 10: Enhed</t>
  </si>
  <si>
    <t>Emballagedel 9: Enhed</t>
  </si>
  <si>
    <t>Emballagedel 9: Materiale 1: Enhed</t>
  </si>
  <si>
    <t>Emballagedel 9: Materiale 2: Enhed</t>
  </si>
  <si>
    <t>Emballagedel 9: Materiale 3: Enhed</t>
  </si>
  <si>
    <t>Emballagedel 9: Materiale 4: Enhed</t>
  </si>
  <si>
    <t>Emballagedel 9: Materiale 5: Enhed</t>
  </si>
  <si>
    <t>Emballagedel 9: Materiale 6: Enhed</t>
  </si>
  <si>
    <t>Emballagedel 9: Materiale 7: Enhed</t>
  </si>
  <si>
    <t>Emballagedel 9: Materiale 8: Enhed</t>
  </si>
  <si>
    <t>Emballagedel 9: Materiale 9: Enhed</t>
  </si>
  <si>
    <t>Emballagedel 9: Materiale 10: Enhed</t>
  </si>
  <si>
    <t>Emballagedel 1: Enhed</t>
  </si>
  <si>
    <t>PackagingMaterialThickness</t>
  </si>
  <si>
    <t>Emballagemateriale: Tykkelse (1750)</t>
  </si>
  <si>
    <t>PackagingMaterialColourCodeReference</t>
  </si>
  <si>
    <t>Emballagemateriale: Farvekodereference (4188)</t>
  </si>
  <si>
    <t>PackagingMarkedLabelAccreditationCode[0]</t>
  </si>
  <si>
    <t>Emballagelabel: Miljø- og emballagemærkning (1837)</t>
  </si>
  <si>
    <t>Emballagedel 1: Tykkelse enhed</t>
  </si>
  <si>
    <t>Emballagedel 2: Tykkelse enhed</t>
  </si>
  <si>
    <t>Emballagedel 3: Tykkelse enhed</t>
  </si>
  <si>
    <t>Emballagedel 4: Tykkelse enhed</t>
  </si>
  <si>
    <t>Emballagedel 5: Tykkelse enhed</t>
  </si>
  <si>
    <t>Emballagedel 6: Tykkelse enhed</t>
  </si>
  <si>
    <t>Emballagedel 7: Tykkelse enhed</t>
  </si>
  <si>
    <t>Emballagedel 8: Tykkelse enhed</t>
  </si>
  <si>
    <t>Emballagedel 9: Tykkelse enhed</t>
  </si>
  <si>
    <t>Emballagedel 10: Tykkelse enhed</t>
  </si>
  <si>
    <t>JA/NEJ</t>
  </si>
  <si>
    <t>X</t>
  </si>
  <si>
    <t>Emballagedel 1: oxo-nedbrydelig</t>
  </si>
  <si>
    <t>Emballagedel 1: bionedbrydelig</t>
  </si>
  <si>
    <t>Emballagedel 1: Genanvendeligt</t>
  </si>
  <si>
    <t>Emballagedel 2: oxo-nedbrydelig</t>
  </si>
  <si>
    <t>Emballagedel 2: bionedbrydelig</t>
  </si>
  <si>
    <t>Emballagedel 2: Genanvendeligt</t>
  </si>
  <si>
    <t>Emballagedel 3: oxo-nedbrydelig</t>
  </si>
  <si>
    <t>Emballagedel 3: bionedbrydelig</t>
  </si>
  <si>
    <t>Emballagedel 3: Genanvendeligt</t>
  </si>
  <si>
    <t>Emballagedel 4: oxo-nedbrydelig</t>
  </si>
  <si>
    <t>Emballagedel 4: bionedbrydelig</t>
  </si>
  <si>
    <t>Emballagedel 4: Genanvendeligt</t>
  </si>
  <si>
    <t>Emballagedel 5: oxo-nedbrydelig</t>
  </si>
  <si>
    <t>Emballagedel 5: bionedbrydelig</t>
  </si>
  <si>
    <t>Emballagedel 5: Genanvendeligt</t>
  </si>
  <si>
    <t>Emballagedel 6: oxo-nedbrydelig</t>
  </si>
  <si>
    <t>Emballagedel 6: bionedbrydelig</t>
  </si>
  <si>
    <t>Emballagedel 6: Genanvendeligt</t>
  </si>
  <si>
    <t>Emballagedel 7: oxo-nedbrydelig</t>
  </si>
  <si>
    <t>Emballagedel 7: bionedbrydelig</t>
  </si>
  <si>
    <t>Emballagedel 7: Genanvendeligt</t>
  </si>
  <si>
    <t>Emballagedel 8: oxo-nedbrydelig</t>
  </si>
  <si>
    <t>Emballagedel 8: bionedbrydelig</t>
  </si>
  <si>
    <t>Emballagedel 8: Genanvendeligt</t>
  </si>
  <si>
    <t>Emballagedel 9: oxo-nedbrydelig</t>
  </si>
  <si>
    <t>Emballagedel 9: bionedbrydelig</t>
  </si>
  <si>
    <t>Emballagedel 9: Genanvendeligt</t>
  </si>
  <si>
    <t>Emballagedel 10: oxo-nedbrydelig</t>
  </si>
  <si>
    <t>Emballagedel 10: bionedbrydelig</t>
  </si>
  <si>
    <t>Emballagedel 10: Genanvendeligt</t>
  </si>
  <si>
    <t>Sekundær: Emballagedel 1: Enhed</t>
  </si>
  <si>
    <t>Sekundær: Emballagedel 1: Tykkelse enhed</t>
  </si>
  <si>
    <t>Sekundær: Emballagedel 1: oxo-nedbrydelig</t>
  </si>
  <si>
    <t>Sekundær: Emballagedel 1: bionedbrydelig</t>
  </si>
  <si>
    <t>Sekundær: Emballagedel 1: Genanvendeligt</t>
  </si>
  <si>
    <t>Sekundær: Emballagedel 1: Materiale 1: Vægt</t>
  </si>
  <si>
    <t>Sekundær: Emballagedel 1: Materiale 1: Enhed</t>
  </si>
  <si>
    <t>Sekundær: Emballagedel 1: Materiale 2: Vægt</t>
  </si>
  <si>
    <t>Sekundær: Emballagedel 1: Materiale 2: Enhed</t>
  </si>
  <si>
    <t>Sekundær: Emballagedel 1: Materiale 3: Vægt</t>
  </si>
  <si>
    <t>Sekundær: Emballagedel 1: Materiale 3: Enhed</t>
  </si>
  <si>
    <t>Sekundær: Emballagedel 1: Materiale 4: Vægt</t>
  </si>
  <si>
    <t>Sekundær: Emballagedel 1: Materiale 4: Enhed</t>
  </si>
  <si>
    <t>Sekundær: Emballagedel 1: Materiale 5: Vægt</t>
  </si>
  <si>
    <t>Sekundær: Emballagedel 1: Materiale 5: Enhed</t>
  </si>
  <si>
    <t>Sekundær: Emballagedel 1: Materiale 6: Vægt</t>
  </si>
  <si>
    <t>Sekundær: Emballagedel 1: Materiale 6: Enhed</t>
  </si>
  <si>
    <t>Sekundær: Emballagedel 1: Materiale 7: Vægt</t>
  </si>
  <si>
    <t>Sekundær: Emballagedel 1: Materiale 7: Enhed</t>
  </si>
  <si>
    <t>Sekundær: Emballagedel 1: Materiale 8: Vægt</t>
  </si>
  <si>
    <t>Sekundær: Emballagedel 1: Materiale 8: Enhed</t>
  </si>
  <si>
    <t>Sekundær: Emballagedel 1: Materiale 9: Vægt</t>
  </si>
  <si>
    <t>Sekundær: Emballagedel 1: Materiale 9: Enhed</t>
  </si>
  <si>
    <t>Sekundær: Emballagedel 1: Materiale 10: Vægt</t>
  </si>
  <si>
    <t>Sekundær: Emballagedel 1: Materiale 10: Enhed</t>
  </si>
  <si>
    <t>Sekundær: Emballagedel 2: Enhed</t>
  </si>
  <si>
    <t>Sekundær: Emballagedel 2: Tykkelse enhed</t>
  </si>
  <si>
    <t>Sekundær: Emballagedel 2: oxo-nedbrydelig</t>
  </si>
  <si>
    <t>Sekundær: Emballagedel 2: bionedbrydelig</t>
  </si>
  <si>
    <t>Sekundær: Emballagedel 2: Genanvendeligt</t>
  </si>
  <si>
    <t>Sekundær: Emballagedel 2: Materiale 1: Vægt</t>
  </si>
  <si>
    <t>Sekundær: Emballagedel 2: Materiale 1: Enhed</t>
  </si>
  <si>
    <t>Sekundær: Emballagedel 2: Materiale 2: Vægt</t>
  </si>
  <si>
    <t>Sekundær: Emballagedel 2: Materiale 2: Enhed</t>
  </si>
  <si>
    <t>Sekundær: Emballagedel 2: Materiale 3: Vægt</t>
  </si>
  <si>
    <t>Sekundær: Emballagedel 2: Materiale 3: Enhed</t>
  </si>
  <si>
    <t>Sekundær: Emballagedel 2: Materiale 4: Vægt</t>
  </si>
  <si>
    <t>Sekundær: Emballagedel 2: Materiale 4: Enhed</t>
  </si>
  <si>
    <t>Sekundær: Emballagedel 2: Materiale 5: Vægt</t>
  </si>
  <si>
    <t>Sekundær: Emballagedel 2: Materiale 5: Enhed</t>
  </si>
  <si>
    <t>Sekundær: Emballagedel 2: Materiale 6: Vægt</t>
  </si>
  <si>
    <t>Sekundær: Emballagedel 2: Materiale 6: Enhed</t>
  </si>
  <si>
    <t>Sekundær: Emballagedel 2: Materiale 7: Vægt</t>
  </si>
  <si>
    <t>Sekundær: Emballagedel 2: Materiale 7: Enhed</t>
  </si>
  <si>
    <t>Sekundær: Emballagedel 2: Materiale 8: Vægt</t>
  </si>
  <si>
    <t>Sekundær: Emballagedel 2: Materiale 8: Enhed</t>
  </si>
  <si>
    <t>Sekundær: Emballagedel 2: Materiale 9: Vægt</t>
  </si>
  <si>
    <t>Sekundær: Emballagedel 2: Materiale 9: Enhed</t>
  </si>
  <si>
    <t>Sekundær: Emballagedel 2: Materiale 10: Vægt</t>
  </si>
  <si>
    <t>Sekundær: Emballagedel 2: Materiale 10: Enhed</t>
  </si>
  <si>
    <t>Sekundær: Emballagedel 3: Enhed</t>
  </si>
  <si>
    <t>Sekundær: Emballagedel 3: Tykkelse enhed</t>
  </si>
  <si>
    <t>Sekundær: Emballagedel 3: oxo-nedbrydelig</t>
  </si>
  <si>
    <t>Sekundær: Emballagedel 3: bionedbrydelig</t>
  </si>
  <si>
    <t>Sekundær: Emballagedel 3: Genanvendeligt</t>
  </si>
  <si>
    <t>Sekundær: Emballagedel 3: Materiale 1: Vægt</t>
  </si>
  <si>
    <t>Sekundær: Emballagedel 3: Materiale 1: Enhed</t>
  </si>
  <si>
    <t>Sekundær: Emballagedel 3: Materiale 2: Vægt</t>
  </si>
  <si>
    <t>Sekundær: Emballagedel 3: Materiale 2: Enhed</t>
  </si>
  <si>
    <t>Sekundær: Emballagedel 3: Materiale 3: Vægt</t>
  </si>
  <si>
    <t>Sekundær: Emballagedel 3: Materiale 3: Enhed</t>
  </si>
  <si>
    <t>Sekundær: Emballagedel 3: Materiale 4: Vægt</t>
  </si>
  <si>
    <t>Sekundær: Emballagedel 3: Materiale 4: Enhed</t>
  </si>
  <si>
    <t>Sekundær: Emballagedel 3: Materiale 5: Vægt</t>
  </si>
  <si>
    <t>Sekundær: Emballagedel 3: Materiale 5: Enhed</t>
  </si>
  <si>
    <t>Sekundær: Emballagedel 3: Materiale 6: Vægt</t>
  </si>
  <si>
    <t>Sekundær: Emballagedel 3: Materiale 6: Enhed</t>
  </si>
  <si>
    <t>Sekundær: Emballagedel 3: Materiale 7: Vægt</t>
  </si>
  <si>
    <t>Sekundær: Emballagedel 3: Materiale 7: Enhed</t>
  </si>
  <si>
    <t>Sekundær: Emballagedel 3: Materiale 8: Vægt</t>
  </si>
  <si>
    <t>Sekundær: Emballagedel 3: Materiale 8: Enhed</t>
  </si>
  <si>
    <t>Sekundær: Emballagedel 3: Materiale 9: Vægt</t>
  </si>
  <si>
    <t>Sekundær: Emballagedel 3: Materiale 9: Enhed</t>
  </si>
  <si>
    <t>Sekundær: Emballagedel 3: Materiale 10: Vægt</t>
  </si>
  <si>
    <t>Sekundær: Emballagedel 3: Materiale 10: Enhed</t>
  </si>
  <si>
    <t>Sekundær: Emballagedel 4: Enhed</t>
  </si>
  <si>
    <t>Sekundær: Emballagedel 4: Tykkelse enhed</t>
  </si>
  <si>
    <t>Sekundær: Emballagedel 4: oxo-nedbrydelig</t>
  </si>
  <si>
    <t>Sekundær: Emballagedel 4: bionedbrydelig</t>
  </si>
  <si>
    <t>Sekundær: Emballagedel 4: Genanvendeligt</t>
  </si>
  <si>
    <t>Sekundær: Emballagedel 4: Materiale 1: Vægt</t>
  </si>
  <si>
    <t>Sekundær: Emballagedel 4: Materiale 1: Enhed</t>
  </si>
  <si>
    <t>Sekundær: Emballagedel 4: Materiale 2: Vægt</t>
  </si>
  <si>
    <t>Sekundær: Emballagedel 4: Materiale 2: Enhed</t>
  </si>
  <si>
    <t>Sekundær: Emballagedel 4: Materiale 3: Vægt</t>
  </si>
  <si>
    <t>Sekundær: Emballagedel 4: Materiale 3: Enhed</t>
  </si>
  <si>
    <t>Sekundær: Emballagedel 4: Materiale 4: Vægt</t>
  </si>
  <si>
    <t>Sekundær: Emballagedel 4: Materiale 4: Enhed</t>
  </si>
  <si>
    <t>Sekundær: Emballagedel 4: Materiale 5: Vægt</t>
  </si>
  <si>
    <t>Sekundær: Emballagedel 4: Materiale 5: Enhed</t>
  </si>
  <si>
    <t>Sekundær: Emballagedel 4: Materiale 6: Vægt</t>
  </si>
  <si>
    <t>Sekundær: Emballagedel 4: Materiale 6: Enhed</t>
  </si>
  <si>
    <t>Sekundær: Emballagedel 4: Materiale 7: Vægt</t>
  </si>
  <si>
    <t>Sekundær: Emballagedel 4: Materiale 7: Enhed</t>
  </si>
  <si>
    <t>Sekundær: Emballagedel 4: Materiale 8: Vægt</t>
  </si>
  <si>
    <t>Sekundær: Emballagedel 4: Materiale 8: Enhed</t>
  </si>
  <si>
    <t>Sekundær: Emballagedel 4: Materiale 9: Vægt</t>
  </si>
  <si>
    <t>Sekundær: Emballagedel 4: Materiale 9: Enhed</t>
  </si>
  <si>
    <t>Sekundær: Emballagedel 4: Materiale 10: Vægt</t>
  </si>
  <si>
    <t>Sekundær: Emballagedel 4: Materiale 10: Enhed</t>
  </si>
  <si>
    <t>Sekundær: Emballagedel 5: Enhed</t>
  </si>
  <si>
    <t>Sekundær: Emballagedel 5: Tykkelse enhed</t>
  </si>
  <si>
    <t>Sekundær: Emballagedel 5: oxo-nedbrydelig</t>
  </si>
  <si>
    <t>Sekundær: Emballagedel 5: bionedbrydelig</t>
  </si>
  <si>
    <t>Sekundær: Emballagedel 5: Genanvendeligt</t>
  </si>
  <si>
    <t>Sekundær: Emballagedel 5: Materiale 1: Vægt</t>
  </si>
  <si>
    <t>Sekundær: Emballagedel 5: Materiale 1: Enhed</t>
  </si>
  <si>
    <t>Sekundær: Emballagedel 5: Materiale 2: Vægt</t>
  </si>
  <si>
    <t>Sekundær: Emballagedel 5: Materiale 2: Enhed</t>
  </si>
  <si>
    <t>Sekundær: Emballagedel 5: Materiale 3: Vægt</t>
  </si>
  <si>
    <t>Sekundær: Emballagedel 5: Materiale 3: Enhed</t>
  </si>
  <si>
    <t>Sekundær: Emballagedel 5: Materiale 4: Vægt</t>
  </si>
  <si>
    <t>Sekundær: Emballagedel 5: Materiale 4: Enhed</t>
  </si>
  <si>
    <t>Sekundær: Emballagedel 5: Materiale 5: Vægt</t>
  </si>
  <si>
    <t>Sekundær: Emballagedel 5: Materiale 5: Enhed</t>
  </si>
  <si>
    <t>Sekundær: Emballagedel 5: Materiale 6: Vægt</t>
  </si>
  <si>
    <t>Sekundær: Emballagedel 5: Materiale 6: Enhed</t>
  </si>
  <si>
    <t>Sekundær: Emballagedel 5: Materiale 7: Vægt</t>
  </si>
  <si>
    <t>Sekundær: Emballagedel 5: Materiale 7: Enhed</t>
  </si>
  <si>
    <t>Sekundær: Emballagedel 5: Materiale 8: Vægt</t>
  </si>
  <si>
    <t>Sekundær: Emballagedel 5: Materiale 8: Enhed</t>
  </si>
  <si>
    <t>Sekundær: Emballagedel 5: Materiale 9: Vægt</t>
  </si>
  <si>
    <t>Sekundær: Emballagedel 5: Materiale 9: Enhed</t>
  </si>
  <si>
    <t>Sekundær: Emballagedel 5: Materiale 10: Vægt</t>
  </si>
  <si>
    <t>Sekundær: Emballagedel 5: Materiale 10: Enhed</t>
  </si>
  <si>
    <t>Sekundær: Emballagedel 6: Enhed</t>
  </si>
  <si>
    <t>Sekundær: Emballagedel 6: Tykkelse enhed</t>
  </si>
  <si>
    <t>Sekundær: Emballagedel 6: oxo-nedbrydelig</t>
  </si>
  <si>
    <t>Sekundær: Emballagedel 6: bionedbrydelig</t>
  </si>
  <si>
    <t>Sekundær: Emballagedel 6: Genanvendeligt</t>
  </si>
  <si>
    <t>Sekundær: Emballagedel 6: Materiale 1: Vægt</t>
  </si>
  <si>
    <t>Sekundær: Emballagedel 6: Materiale 1: Enhed</t>
  </si>
  <si>
    <t>Sekundær: Emballagedel 6: Materiale 2: Vægt</t>
  </si>
  <si>
    <t>Sekundær: Emballagedel 6: Materiale 2: Enhed</t>
  </si>
  <si>
    <t>Sekundær: Emballagedel 6: Materiale 3: Vægt</t>
  </si>
  <si>
    <t>Sekundær: Emballagedel 6: Materiale 3: Enhed</t>
  </si>
  <si>
    <t>Sekundær: Emballagedel 6: Materiale 4: Vægt</t>
  </si>
  <si>
    <t>Sekundær: Emballagedel 6: Materiale 4: Enhed</t>
  </si>
  <si>
    <t>Sekundær: Emballagedel 6: Materiale 5: Vægt</t>
  </si>
  <si>
    <t>Sekundær: Emballagedel 6: Materiale 5: Enhed</t>
  </si>
  <si>
    <t>Sekundær: Emballagedel 6: Materiale 6: Vægt</t>
  </si>
  <si>
    <t>Sekundær: Emballagedel 6: Materiale 6: Enhed</t>
  </si>
  <si>
    <t>Sekundær: Emballagedel 6: Materiale 7: Vægt</t>
  </si>
  <si>
    <t>Sekundær: Emballagedel 6: Materiale 7: Enhed</t>
  </si>
  <si>
    <t>Sekundær: Emballagedel 6: Materiale 8: Vægt</t>
  </si>
  <si>
    <t>Sekundær: Emballagedel 6: Materiale 8: Enhed</t>
  </si>
  <si>
    <t>Sekundær: Emballagedel 6: Materiale 9: Vægt</t>
  </si>
  <si>
    <t>Sekundær: Emballagedel 6: Materiale 9: Enhed</t>
  </si>
  <si>
    <t>Sekundær: Emballagedel 6: Materiale 10: Vægt</t>
  </si>
  <si>
    <t>Sekundær: Emballagedel 6: Materiale 10: Enhed</t>
  </si>
  <si>
    <t>Sekundær: Emballagedel 7: Enhed</t>
  </si>
  <si>
    <t>Sekundær: Emballagedel 7: Tykkelse enhed</t>
  </si>
  <si>
    <t>Sekundær: Emballagedel 7: oxo-nedbrydelig</t>
  </si>
  <si>
    <t>Sekundær: Emballagedel 7: bionedbrydelig</t>
  </si>
  <si>
    <t>Sekundær: Emballagedel 7: Genanvendeligt</t>
  </si>
  <si>
    <t>Sekundær: Emballagedel 7: Materiale 1: Vægt</t>
  </si>
  <si>
    <t>Sekundær: Emballagedel 7: Materiale 1: Enhed</t>
  </si>
  <si>
    <t>Sekundær: Emballagedel 7: Materiale 2: Vægt</t>
  </si>
  <si>
    <t>Sekundær: Emballagedel 7: Materiale 2: Enhed</t>
  </si>
  <si>
    <t>Sekundær: Emballagedel 7: Materiale 3: Vægt</t>
  </si>
  <si>
    <t>Sekundær: Emballagedel 7: Materiale 3: Enhed</t>
  </si>
  <si>
    <t>Sekundær: Emballagedel 7: Materiale 4: Vægt</t>
  </si>
  <si>
    <t>Sekundær: Emballagedel 7: Materiale 4: Enhed</t>
  </si>
  <si>
    <t>Sekundær: Emballagedel 7: Materiale 5: Vægt</t>
  </si>
  <si>
    <t>Sekundær: Emballagedel 7: Materiale 5: Enhed</t>
  </si>
  <si>
    <t>Sekundær: Emballagedel 7: Materiale 6: Vægt</t>
  </si>
  <si>
    <t>Sekundær: Emballagedel 7: Materiale 6: Enhed</t>
  </si>
  <si>
    <t>Sekundær: Emballagedel 7: Materiale 7: Vægt</t>
  </si>
  <si>
    <t>Sekundær: Emballagedel 7: Materiale 7: Enhed</t>
  </si>
  <si>
    <t>Sekundær: Emballagedel 7: Materiale 8: Vægt</t>
  </si>
  <si>
    <t>Sekundær: Emballagedel 7: Materiale 8: Enhed</t>
  </si>
  <si>
    <t>Sekundær: Emballagedel 7: Materiale 9: Vægt</t>
  </si>
  <si>
    <t>Sekundær: Emballagedel 7: Materiale 9: Enhed</t>
  </si>
  <si>
    <t>Sekundær: Emballagedel 7: Materiale 10: Vægt</t>
  </si>
  <si>
    <t>Sekundær: Emballagedel 7: Materiale 10: Enhed</t>
  </si>
  <si>
    <t>Sekundær: Emballagedel 8: Enhed</t>
  </si>
  <si>
    <t>Sekundær: Emballagedel 8: Tykkelse enhed</t>
  </si>
  <si>
    <t>Sekundær: Emballagedel 8: oxo-nedbrydelig</t>
  </si>
  <si>
    <t>Sekundær: Emballagedel 8: bionedbrydelig</t>
  </si>
  <si>
    <t>Sekundær: Emballagedel 8: Genanvendeligt</t>
  </si>
  <si>
    <t>Sekundær: Emballagedel 8: Materiale 1: Vægt</t>
  </si>
  <si>
    <t>Sekundær: Emballagedel 8: Materiale 1: Enhed</t>
  </si>
  <si>
    <t>Sekundær: Emballagedel 8: Materiale 2: Vægt</t>
  </si>
  <si>
    <t>Sekundær: Emballagedel 8: Materiale 2: Enhed</t>
  </si>
  <si>
    <t>Sekundær: Emballagedel 8: Materiale 3: Vægt</t>
  </si>
  <si>
    <t>Sekundær: Emballagedel 8: Materiale 3: Enhed</t>
  </si>
  <si>
    <t>Sekundær: Emballagedel 8: Materiale 4: Vægt</t>
  </si>
  <si>
    <t>Sekundær: Emballagedel 8: Materiale 4: Enhed</t>
  </si>
  <si>
    <t>Sekundær: Emballagedel 8: Materiale 5: Vægt</t>
  </si>
  <si>
    <t>Sekundær: Emballagedel 8: Materiale 5: Enhed</t>
  </si>
  <si>
    <t>Sekundær: Emballagedel 8: Materiale 6: Vægt</t>
  </si>
  <si>
    <t>Sekundær: Emballagedel 8: Materiale 6: Enhed</t>
  </si>
  <si>
    <t>Sekundær: Emballagedel 8: Materiale 7: Vægt</t>
  </si>
  <si>
    <t>Sekundær: Emballagedel 8: Materiale 7: Enhed</t>
  </si>
  <si>
    <t>Sekundær: Emballagedel 8: Materiale 8: Vægt</t>
  </si>
  <si>
    <t>Sekundær: Emballagedel 8: Materiale 8: Enhed</t>
  </si>
  <si>
    <t>Sekundær: Emballagedel 8: Materiale 9: Vægt</t>
  </si>
  <si>
    <t>Sekundær: Emballagedel 8: Materiale 9: Enhed</t>
  </si>
  <si>
    <t>Sekundær: Emballagedel 8: Materiale 10: Vægt</t>
  </si>
  <si>
    <t>Sekundær: Emballagedel 8: Materiale 10: Enhed</t>
  </si>
  <si>
    <t>Sekundær: Emballagedel 9: Enhed</t>
  </si>
  <si>
    <t>Sekundær: Emballagedel 9: Tykkelse enhed</t>
  </si>
  <si>
    <t>Sekundær: Emballagedel 9: oxo-nedbrydelig</t>
  </si>
  <si>
    <t>Sekundær: Emballagedel 9: bionedbrydelig</t>
  </si>
  <si>
    <t>Sekundær: Emballagedel 9: Genanvendeligt</t>
  </si>
  <si>
    <t>Sekundær: Emballagedel 9: Materiale 1: Vægt</t>
  </si>
  <si>
    <t>Sekundær: Emballagedel 9: Materiale 1: Enhed</t>
  </si>
  <si>
    <t>Sekundær: Emballagedel 9: Materiale 2: Vægt</t>
  </si>
  <si>
    <t>Sekundær: Emballagedel 9: Materiale 2: Enhed</t>
  </si>
  <si>
    <t>Sekundær: Emballagedel 9: Materiale 3: Vægt</t>
  </si>
  <si>
    <t>Sekundær: Emballagedel 9: Materiale 3: Enhed</t>
  </si>
  <si>
    <t>Sekundær: Emballagedel 9: Materiale 4: Vægt</t>
  </si>
  <si>
    <t>Sekundær: Emballagedel 9: Materiale 4: Enhed</t>
  </si>
  <si>
    <t>Sekundær: Emballagedel 9: Materiale 5: Vægt</t>
  </si>
  <si>
    <t>Sekundær: Emballagedel 9: Materiale 5: Enhed</t>
  </si>
  <si>
    <t>Sekundær: Emballagedel 9: Materiale 6: Vægt</t>
  </si>
  <si>
    <t>Sekundær: Emballagedel 9: Materiale 6: Enhed</t>
  </si>
  <si>
    <t>Strips</t>
  </si>
  <si>
    <t>Straw</t>
  </si>
  <si>
    <t>Tape</t>
  </si>
  <si>
    <t>Valve</t>
  </si>
  <si>
    <t>Dispenser/pumpe</t>
  </si>
  <si>
    <t>Indpakning</t>
  </si>
  <si>
    <t>Sugerør</t>
  </si>
  <si>
    <t>Ventil</t>
  </si>
  <si>
    <t>GdsnCode2</t>
  </si>
  <si>
    <t>Overførsel</t>
  </si>
  <si>
    <t>AlOx</t>
  </si>
  <si>
    <t>Ethylene butyl acrylate (EBA)</t>
  </si>
  <si>
    <t>Hydroxypropyl Cellulose (HPC)</t>
  </si>
  <si>
    <t>SiOx</t>
  </si>
  <si>
    <t>Ethylen-butyl acrylat (EBA)</t>
  </si>
  <si>
    <t>Mellem densitet polyethylen (MDPE)</t>
  </si>
  <si>
    <t>Polyethylen (PE)</t>
  </si>
  <si>
    <t>Hvis No, producenten navn</t>
  </si>
  <si>
    <t>Betinget formatering - Skift alt efter om det er Dansk eller engelsk</t>
  </si>
  <si>
    <t>Land 2</t>
  </si>
  <si>
    <t>Sprog</t>
  </si>
  <si>
    <t>Norsk</t>
  </si>
  <si>
    <t>Sikkerhed/Kvalitet</t>
  </si>
  <si>
    <t>Til dataformler</t>
  </si>
  <si>
    <t>Genanvendt plast</t>
  </si>
  <si>
    <t>Ved ikke</t>
  </si>
  <si>
    <t>Don't know</t>
  </si>
  <si>
    <t>Opbevaringskrav (Andet)</t>
  </si>
  <si>
    <t>Opbevaring efter åbning (Andet)</t>
  </si>
  <si>
    <t>Indsæt</t>
  </si>
  <si>
    <t>indsæt</t>
  </si>
  <si>
    <t>v</t>
  </si>
  <si>
    <t>Indhold (klik for at vælge)</t>
  </si>
  <si>
    <t>Tilsætningsstoffer</t>
  </si>
  <si>
    <t>Ingrediensspecifikationer</t>
  </si>
  <si>
    <t>Emballage (Primær)</t>
  </si>
  <si>
    <t>Emballage (Sekundær)</t>
  </si>
  <si>
    <t>Bilag I: Supplerende næringsdeklaration</t>
  </si>
  <si>
    <t>Del B: Supplerende oplysninger</t>
  </si>
  <si>
    <t>Kød: Okse, gris, fjerkræ, lam, ged</t>
  </si>
  <si>
    <t>Mælk og ost</t>
  </si>
  <si>
    <t>Æg og æggeprodukter</t>
  </si>
  <si>
    <t>Juice, saft, most og koncentrater</t>
  </si>
  <si>
    <t>Forrige</t>
  </si>
  <si>
    <t>Næste</t>
  </si>
  <si>
    <t>Leverandørnavn:</t>
  </si>
  <si>
    <t>Adresse:</t>
  </si>
  <si>
    <t>Telefon:</t>
  </si>
  <si>
    <t>Kontaktperson:</t>
  </si>
  <si>
    <t>Ny vare hos Varefakta:</t>
  </si>
  <si>
    <t>Eksisterende vare hos Varefakta:</t>
  </si>
  <si>
    <t>REMA 1000 Danmark</t>
  </si>
  <si>
    <t>Specifikationsskema for fødevarer</t>
  </si>
  <si>
    <t>Er producent identisk med leverandør:</t>
  </si>
  <si>
    <t>Hvis nej, producentens navn:</t>
  </si>
  <si>
    <t>Producentens adresse:</t>
  </si>
  <si>
    <t>Producentens identifikationsmærke (aut. nr.):</t>
  </si>
  <si>
    <t>Pakkes varen et andet sted end hos den anførte producent?:</t>
  </si>
  <si>
    <t>Der gives hermed samtykke til, at Varefakta kan udlevere alle informationer fra dette specifikationsskema til REMA 1000 (Obs: oplysninger om mængder i receptfanen samt personoplysninger udleveres ikke):</t>
  </si>
  <si>
    <t>Udfyldes af Varefakta</t>
  </si>
  <si>
    <t>VK-nummer:</t>
  </si>
  <si>
    <t>GTIN nummer:</t>
  </si>
  <si>
    <t>Kategoriansvarlig:</t>
  </si>
  <si>
    <t>Beskrivelse af varen:</t>
  </si>
  <si>
    <r>
      <t xml:space="preserve">Nettoindhold </t>
    </r>
    <r>
      <rPr>
        <sz val="11"/>
        <rFont val="Calibri"/>
        <family val="2"/>
        <scheme val="minor"/>
      </rPr>
      <t>(indsæt mængde):</t>
    </r>
  </si>
  <si>
    <t>℮-mærke:</t>
  </si>
  <si>
    <t xml:space="preserve">Hvis ja, er kravene i BEK nr. 775 af 01/06/2022 om ℮-mærkning af færdigpakkede fødevarer overholdt?: </t>
  </si>
  <si>
    <t>Drænet vægt:</t>
  </si>
  <si>
    <t>Hvis ja, angiv vægt:</t>
  </si>
  <si>
    <r>
      <t xml:space="preserve">Antal </t>
    </r>
    <r>
      <rPr>
        <sz val="11"/>
        <rFont val="Calibri"/>
        <family val="2"/>
        <scheme val="minor"/>
      </rPr>
      <t>pr. angivet nettoindhold:</t>
    </r>
  </si>
  <si>
    <t>Andet (angiv antal og enhed):</t>
  </si>
  <si>
    <r>
      <rPr>
        <b/>
        <sz val="11"/>
        <rFont val="Calibri"/>
        <family val="2"/>
        <scheme val="minor"/>
      </rPr>
      <t xml:space="preserve">Forarbejdnings-/tilberedningsmetode </t>
    </r>
    <r>
      <rPr>
        <sz val="11"/>
        <rFont val="Calibri"/>
        <family val="2"/>
        <scheme val="minor"/>
      </rPr>
      <t>(vælg gerne flere)</t>
    </r>
  </si>
  <si>
    <t>Stegt:</t>
  </si>
  <si>
    <t>Røget:</t>
  </si>
  <si>
    <t>Bagt:</t>
  </si>
  <si>
    <t>Pasteuriseret:</t>
  </si>
  <si>
    <t>Kogt:</t>
  </si>
  <si>
    <t>Tørret:</t>
  </si>
  <si>
    <t>Blancheret:</t>
  </si>
  <si>
    <t>Optøet:</t>
  </si>
  <si>
    <t>Ingen/fersk:</t>
  </si>
  <si>
    <t>Andet:</t>
  </si>
  <si>
    <t>Hvis ja, er kravene i FOR (EF) nr. 37/2005 opfyldt:</t>
  </si>
  <si>
    <r>
      <t xml:space="preserve">Nedfrysningsdato tiltrykkes
</t>
    </r>
    <r>
      <rPr>
        <sz val="11"/>
        <rFont val="Calibri"/>
        <family val="2"/>
        <scheme val="minor"/>
      </rPr>
      <t>(</t>
    </r>
    <r>
      <rPr>
        <sz val="11"/>
        <color theme="7"/>
        <rFont val="Calibri"/>
        <family val="2"/>
        <scheme val="minor"/>
      </rPr>
      <t>gælder for frosset kød, frosset tilberedt kød og frosne uforarbejdede fiskevarer i FOR (EU) nr. 1169/2011</t>
    </r>
    <r>
      <rPr>
        <sz val="11"/>
        <rFont val="Calibri"/>
        <family val="2"/>
        <scheme val="minor"/>
      </rPr>
      <t>):</t>
    </r>
  </si>
  <si>
    <t>Hvis ja, angiv hvor (fx forsiden):</t>
  </si>
  <si>
    <r>
      <t xml:space="preserve">Svind </t>
    </r>
    <r>
      <rPr>
        <sz val="11"/>
        <rFont val="Calibri"/>
        <family val="2"/>
        <scheme val="minor"/>
      </rPr>
      <t>(</t>
    </r>
    <r>
      <rPr>
        <sz val="11"/>
        <color theme="7"/>
        <rFont val="Calibri"/>
        <family val="2"/>
        <scheme val="minor"/>
      </rPr>
      <t>som følge af varmebehandling under produktionen</t>
    </r>
    <r>
      <rPr>
        <sz val="11"/>
        <rFont val="Calibri"/>
        <family val="2"/>
        <scheme val="minor"/>
      </rPr>
      <t>):</t>
    </r>
  </si>
  <si>
    <t>Angiv svindet i %, hvis der er svind på hele varen:</t>
  </si>
  <si>
    <t>Hvis der kun er svind på en del af varen angive hvilken del af varen:</t>
  </si>
  <si>
    <t>Angiv svindet i % på varedelen der er svind på:</t>
  </si>
  <si>
    <r>
      <t xml:space="preserve">Læs dette afsnit grundigt før recepten udfyldes:
</t>
    </r>
    <r>
      <rPr>
        <sz val="11"/>
        <rFont val="Calibri"/>
        <family val="2"/>
        <scheme val="minor"/>
      </rPr>
      <t xml:space="preserve">- REMA 1000 ønsker mængdeangivelse på alle ingredienser som udgør &gt;2 % af varen.
- Indskriv kun </t>
    </r>
    <r>
      <rPr>
        <b/>
        <sz val="11"/>
        <rFont val="Calibri"/>
        <family val="2"/>
        <scheme val="minor"/>
      </rPr>
      <t>én</t>
    </r>
    <r>
      <rPr>
        <sz val="11"/>
        <rFont val="Calibri"/>
        <family val="2"/>
        <scheme val="minor"/>
      </rPr>
      <t xml:space="preserve"> ingrediens pr. celle. Dette gælder også for sammensatte ingredienser*. 
*Ved sammensatte ingredienser skrives den sammensatte ingrediens navn i kolonnen "Ingrediens" og dens indgående mængde i kolonnen "Indgående mængde (%)". Herefter indskives samtlige ingredienser, som indgår i den sammensatte ingrediens i hver deres celle i kolonnen "Ingrediens". Tilsidst indskrives mængderne af disse ingredienser i kolonnen "Sammensatte ingredienser (%)" i forhold til hvad de udgør i den sammensatte ingrediens.</t>
    </r>
  </si>
  <si>
    <t>Udfyld recepten korrekt ved brug af nedenstående anvisninger:</t>
  </si>
  <si>
    <t>Olier/fedtstoffer:</t>
  </si>
  <si>
    <t>Skal angives med oplysninger, hvis de er ”hærdet” eller ”delvist hærdet”.</t>
  </si>
  <si>
    <t>Tilsætningsstoffer:</t>
  </si>
  <si>
    <t>Skal angives med både E-nr., funktion og mængde.</t>
  </si>
  <si>
    <t>Krydderurter:</t>
  </si>
  <si>
    <t>Skal specificeres. Fx basilikum og om de er friske eller tørrede.</t>
  </si>
  <si>
    <t>Skal specificeres. Fx hvedeprotein, hydrolyseret hvedeprotein.</t>
  </si>
  <si>
    <t>Gelatine</t>
  </si>
  <si>
    <t>Skal specificeres. Fx gelatine af gris.</t>
  </si>
  <si>
    <t>Stivelse</t>
  </si>
  <si>
    <t>Husk at angive, hvis stivelsen er modificeret.</t>
  </si>
  <si>
    <t>Palme- og palmekerneolie</t>
  </si>
  <si>
    <t>Venligst angiv om der er anvendt palmeolie eller palmekerneolie.</t>
  </si>
  <si>
    <t>Osteløbe</t>
  </si>
  <si>
    <t>Oprindelse skal specificeres. Fx animalsk, vegetabilsk, mikrobiel.</t>
  </si>
  <si>
    <t>Tørrede ingredienser</t>
  </si>
  <si>
    <t>Skal specificeres fx tørret selleritern eller tomatpulver.</t>
  </si>
  <si>
    <t>Saft/juice</t>
  </si>
  <si>
    <t>Skal specificeres. Fx citronsaft fra koncentrat.</t>
  </si>
  <si>
    <t>Udfyld venligst Del B.</t>
  </si>
  <si>
    <t xml:space="preserve">Skal angives hvis saltet er jodberiget. Venligst oplys mængden af jod pr. kg salt. </t>
  </si>
  <si>
    <t>Røgaroma:</t>
  </si>
  <si>
    <t>Skal angives med unik kode/navn på røgaroma og mængde (g/kg) jf. FOR (EU) nr. 1321/2013</t>
  </si>
  <si>
    <t>Ingrediens</t>
  </si>
  <si>
    <t>Sammensatte ingredienser (%)</t>
  </si>
  <si>
    <t>Primær ingrediens</t>
  </si>
  <si>
    <t xml:space="preserve">Hvilken fødevaregruppe tilhører varen i EU’s liste over fødevaretilsætningsstoffer i FOR (EU) nr. 1333/2008, Bilag II
</t>
  </si>
  <si>
    <t xml:space="preserve">Angiv yderligere gruppe, hvis nødvendigt: 
</t>
  </si>
  <si>
    <t>Angiv yderligere gruppe, hvis nødvendigt:</t>
  </si>
  <si>
    <t>Hvis ja, hvilke(t)?:</t>
  </si>
  <si>
    <r>
      <t xml:space="preserve">REMA 1000 ønsker, at angive </t>
    </r>
    <r>
      <rPr>
        <b/>
        <sz val="11"/>
        <rFont val="Calibri"/>
        <family val="2"/>
        <scheme val="minor"/>
      </rPr>
      <t>oprindelsen</t>
    </r>
    <r>
      <rPr>
        <sz val="11"/>
        <rFont val="Calibri"/>
        <family val="2"/>
        <scheme val="minor"/>
      </rPr>
      <t xml:space="preserve"> af nedenstående tilsætningsstoffer i deres deklarationer. Angiv venligst om anvendte tilsætningsstoffer er af </t>
    </r>
    <r>
      <rPr>
        <b/>
        <sz val="11"/>
        <rFont val="Calibri"/>
        <family val="2"/>
        <scheme val="minor"/>
      </rPr>
      <t>vegetabilsk</t>
    </r>
    <r>
      <rPr>
        <sz val="11"/>
        <rFont val="Calibri"/>
        <family val="2"/>
        <scheme val="minor"/>
      </rPr>
      <t xml:space="preserve">, </t>
    </r>
    <r>
      <rPr>
        <b/>
        <sz val="11"/>
        <rFont val="Calibri"/>
        <family val="2"/>
        <scheme val="minor"/>
      </rPr>
      <t>animalsk</t>
    </r>
    <r>
      <rPr>
        <sz val="11"/>
        <rFont val="Calibri"/>
        <family val="2"/>
        <scheme val="minor"/>
      </rPr>
      <t xml:space="preserve">, </t>
    </r>
    <r>
      <rPr>
        <b/>
        <sz val="11"/>
        <rFont val="Calibri"/>
        <family val="2"/>
        <scheme val="minor"/>
      </rPr>
      <t xml:space="preserve">mikrobiel </t>
    </r>
    <r>
      <rPr>
        <sz val="11"/>
        <rFont val="Calibri"/>
        <family val="2"/>
        <scheme val="minor"/>
      </rPr>
      <t xml:space="preserve">eller </t>
    </r>
    <r>
      <rPr>
        <b/>
        <sz val="11"/>
        <rFont val="Calibri"/>
        <family val="2"/>
        <scheme val="minor"/>
      </rPr>
      <t>syntetisk</t>
    </r>
    <r>
      <rPr>
        <sz val="11"/>
        <rFont val="Calibri"/>
        <family val="2"/>
        <scheme val="minor"/>
      </rPr>
      <t xml:space="preserve"> oprindelse.</t>
    </r>
  </si>
  <si>
    <t>Aromaer</t>
  </si>
  <si>
    <t xml:space="preserve">Er anvendte aromaer godkendte i forhold til FOR (EU) nr. 1334/2008 om aromaer og visse fødevareingredienser med aromagivende egenskaber til anvendelse i og på fødevarer?: </t>
  </si>
  <si>
    <t>Naturlige aromaer</t>
  </si>
  <si>
    <t>Er der anvendt naturlige aromaer med henvisning til en specifik fødevare, fx ”naturlig jordbæraroma”?:</t>
  </si>
  <si>
    <r>
      <t>Hvis ja, bekræft venligst at mindst 95 % af smagen er fremstillet af det udgangsmateriale, der henvises til, fx ”jordbær” (</t>
    </r>
    <r>
      <rPr>
        <sz val="11"/>
        <color theme="7"/>
        <rFont val="Calibri"/>
        <family val="2"/>
        <scheme val="minor"/>
      </rPr>
      <t>FOR (EU) nr. 1334/2008, artikel 16.4</t>
    </r>
    <r>
      <rPr>
        <sz val="11"/>
        <rFont val="Calibri"/>
        <family val="2"/>
        <scheme val="minor"/>
      </rPr>
      <t>):</t>
    </r>
  </si>
  <si>
    <r>
      <t xml:space="preserve">Hvis der er anvendt </t>
    </r>
    <r>
      <rPr>
        <b/>
        <sz val="11"/>
        <rFont val="Calibri"/>
        <family val="2"/>
        <scheme val="minor"/>
      </rPr>
      <t>æg</t>
    </r>
    <r>
      <rPr>
        <sz val="11"/>
        <rFont val="Calibri"/>
        <family val="2"/>
        <scheme val="minor"/>
      </rPr>
      <t xml:space="preserve">, er disse </t>
    </r>
    <r>
      <rPr>
        <b/>
        <sz val="11"/>
        <rFont val="Calibri"/>
        <family val="2"/>
        <scheme val="minor"/>
      </rPr>
      <t>buræg</t>
    </r>
    <r>
      <rPr>
        <sz val="11"/>
        <rFont val="Calibri"/>
        <family val="2"/>
        <scheme val="minor"/>
      </rPr>
      <t>:</t>
    </r>
  </si>
  <si>
    <r>
      <t xml:space="preserve">Er der anvendt </t>
    </r>
    <r>
      <rPr>
        <b/>
        <sz val="11"/>
        <rFont val="Calibri"/>
        <family val="2"/>
        <scheme val="minor"/>
      </rPr>
      <t>kød tilsat vand/lage</t>
    </r>
    <r>
      <rPr>
        <sz val="11"/>
        <rFont val="Calibri"/>
        <family val="2"/>
        <scheme val="minor"/>
      </rPr>
      <t>?:</t>
    </r>
  </si>
  <si>
    <t>Hvis ja – angiv mængde:</t>
  </si>
  <si>
    <r>
      <t xml:space="preserve">Er der anvendt </t>
    </r>
    <r>
      <rPr>
        <b/>
        <sz val="11"/>
        <rFont val="Calibri"/>
        <family val="2"/>
        <scheme val="minor"/>
      </rPr>
      <t>berigede ingredienser</t>
    </r>
    <r>
      <rPr>
        <sz val="11"/>
        <rFont val="Calibri"/>
        <family val="2"/>
        <scheme val="minor"/>
      </rPr>
      <t xml:space="preserve"> (</t>
    </r>
    <r>
      <rPr>
        <sz val="11"/>
        <color theme="7"/>
        <rFont val="Calibri"/>
        <family val="2"/>
        <scheme val="minor"/>
      </rPr>
      <t>fx beriget mel</t>
    </r>
    <r>
      <rPr>
        <sz val="11"/>
        <rFont val="Calibri"/>
        <family val="2"/>
        <scheme val="minor"/>
      </rPr>
      <t xml:space="preserve">)?:
Hvis ja - </t>
    </r>
    <r>
      <rPr>
        <b/>
        <sz val="11"/>
        <rFont val="Calibri"/>
        <family val="2"/>
        <scheme val="minor"/>
      </rPr>
      <t>Vedlæg datablad</t>
    </r>
  </si>
  <si>
    <r>
      <t xml:space="preserve">Angiv </t>
    </r>
    <r>
      <rPr>
        <b/>
        <sz val="11"/>
        <rFont val="Calibri"/>
        <family val="2"/>
        <scheme val="minor"/>
      </rPr>
      <t xml:space="preserve">syrestyrke </t>
    </r>
    <r>
      <rPr>
        <sz val="11"/>
        <rFont val="Calibri"/>
        <family val="2"/>
        <scheme val="minor"/>
      </rPr>
      <t xml:space="preserve">for </t>
    </r>
    <r>
      <rPr>
        <b/>
        <sz val="11"/>
        <rFont val="Calibri"/>
        <family val="2"/>
        <scheme val="minor"/>
      </rPr>
      <t xml:space="preserve">eddike </t>
    </r>
    <r>
      <rPr>
        <sz val="11"/>
        <rFont val="Calibri"/>
        <family val="2"/>
        <scheme val="minor"/>
      </rPr>
      <t>(%):</t>
    </r>
  </si>
  <si>
    <r>
      <t xml:space="preserve">Hvis der er anvendt </t>
    </r>
    <r>
      <rPr>
        <b/>
        <sz val="11"/>
        <rFont val="Calibri"/>
        <family val="2"/>
        <scheme val="minor"/>
      </rPr>
      <t xml:space="preserve">kød </t>
    </r>
    <r>
      <rPr>
        <sz val="11"/>
        <rFont val="Calibri"/>
        <family val="2"/>
        <scheme val="minor"/>
      </rPr>
      <t>udfyld venligst følgende:</t>
    </r>
  </si>
  <si>
    <t>Fedtindhold (%)</t>
  </si>
  <si>
    <t>Collagen-kødproteinindhold (%)</t>
  </si>
  <si>
    <r>
      <t>Er der anvendt</t>
    </r>
    <r>
      <rPr>
        <b/>
        <sz val="11"/>
        <rFont val="Calibri"/>
        <family val="2"/>
        <scheme val="minor"/>
      </rPr>
      <t xml:space="preserve"> maskinsepareret kød</t>
    </r>
    <r>
      <rPr>
        <sz val="11"/>
        <rFont val="Calibri"/>
        <family val="2"/>
        <scheme val="minor"/>
      </rPr>
      <t>?</t>
    </r>
  </si>
  <si>
    <r>
      <t>Er der jodberiget salt i produktet
(</t>
    </r>
    <r>
      <rPr>
        <sz val="11"/>
        <color theme="7"/>
        <rFont val="Calibri"/>
        <family val="2"/>
        <scheme val="minor"/>
      </rPr>
      <t>venligst angiv i recepten hvis salt er jodberiget</t>
    </r>
    <r>
      <rPr>
        <sz val="11"/>
        <rFont val="Calibri"/>
        <family val="2"/>
        <scheme val="minor"/>
      </rPr>
      <t>)?:</t>
    </r>
  </si>
  <si>
    <t>Angiv mængden af jod tilsat salt i mg/kg:</t>
  </si>
  <si>
    <t>Er produktet lovligt markedsført i andet EU/EØS-land?:</t>
  </si>
  <si>
    <t>Indeholder produktet ingredienser med geografiske betegnelser fx BOB, BGB eller. GI (Angiv venligst dette i opskriften):</t>
  </si>
  <si>
    <t>Hvis ja: Bekræft venligst, at ingredienserne følger den relevante EU-forordning:</t>
  </si>
  <si>
    <r>
      <t xml:space="preserve">Hvis produktet indeholder </t>
    </r>
    <r>
      <rPr>
        <b/>
        <sz val="11"/>
        <rFont val="Calibri"/>
        <family val="2"/>
        <scheme val="minor"/>
      </rPr>
      <t>glycyrrhizinsyre</t>
    </r>
    <r>
      <rPr>
        <sz val="11"/>
        <rFont val="Calibri"/>
        <family val="2"/>
        <scheme val="minor"/>
      </rPr>
      <t xml:space="preserve"> eller ammoniumsalt som følge af tilsætning af selve stoffet/stofferne eller lakridsplanten </t>
    </r>
    <r>
      <rPr>
        <b/>
        <sz val="11"/>
        <rFont val="Calibri"/>
        <family val="2"/>
        <scheme val="minor"/>
      </rPr>
      <t>glycyrrhiza glabra</t>
    </r>
    <r>
      <rPr>
        <sz val="11"/>
        <rFont val="Calibri"/>
        <family val="2"/>
        <scheme val="minor"/>
      </rPr>
      <t xml:space="preserve"> er det derved i en koncentration på:</t>
    </r>
  </si>
  <si>
    <r>
      <t xml:space="preserve">Er der anvendt </t>
    </r>
    <r>
      <rPr>
        <b/>
        <sz val="11"/>
        <rFont val="Calibri"/>
        <family val="2"/>
        <scheme val="minor"/>
      </rPr>
      <t>Novel Foods</t>
    </r>
    <r>
      <rPr>
        <sz val="11"/>
        <rFont val="Calibri"/>
        <family val="2"/>
        <scheme val="minor"/>
      </rPr>
      <t>?:</t>
    </r>
  </si>
  <si>
    <t>Hvis ja, hvilke(n) ingrediens(er):</t>
  </si>
  <si>
    <r>
      <t xml:space="preserve">Er der anvendt </t>
    </r>
    <r>
      <rPr>
        <b/>
        <sz val="11"/>
        <rFont val="Calibri"/>
        <family val="2"/>
        <scheme val="minor"/>
      </rPr>
      <t>GMO</t>
    </r>
    <r>
      <rPr>
        <sz val="11"/>
        <rFont val="Calibri"/>
        <family val="2"/>
        <scheme val="minor"/>
      </rPr>
      <t>?:</t>
    </r>
  </si>
  <si>
    <r>
      <t xml:space="preserve">Er varen/ingredienser behandlet med </t>
    </r>
    <r>
      <rPr>
        <b/>
        <sz val="11"/>
        <rFont val="Calibri"/>
        <family val="2"/>
        <scheme val="minor"/>
      </rPr>
      <t>ioniserende  stråling</t>
    </r>
    <r>
      <rPr>
        <sz val="11"/>
        <rFont val="Calibri"/>
        <family val="2"/>
        <scheme val="minor"/>
      </rPr>
      <t>?:</t>
    </r>
  </si>
  <si>
    <t>Indgår industrielt fremstillet nanomateriale i varen?:</t>
  </si>
  <si>
    <r>
      <t>OBS: Er der risiko for utilsigtet overførsel (krydskontaminering) af én eller flere af nedenstående allergener, der ikke indgår som en ingrediens i produktet, så skal varen mærkes med ”</t>
    </r>
    <r>
      <rPr>
        <b/>
        <sz val="11"/>
        <rFont val="Calibri"/>
        <family val="2"/>
        <scheme val="minor"/>
      </rPr>
      <t>Kan indeholde spor af…</t>
    </r>
    <r>
      <rPr>
        <sz val="11"/>
        <rFont val="Calibri"/>
        <family val="2"/>
        <scheme val="minor"/>
      </rPr>
      <t>”?. Bemærk at der i produktionsfasen skal gøres alt, hvad der er teknisk muligt, for at undgå denne allergenoverførsel.</t>
    </r>
  </si>
  <si>
    <t>Hvede:</t>
  </si>
  <si>
    <t>Rug:</t>
  </si>
  <si>
    <t>Byg:</t>
  </si>
  <si>
    <t>Havre:</t>
  </si>
  <si>
    <t>Krebsdyr:</t>
  </si>
  <si>
    <t>Æg:</t>
  </si>
  <si>
    <t>Fisk:</t>
  </si>
  <si>
    <t>Jordnødder:</t>
  </si>
  <si>
    <t>Soja:</t>
  </si>
  <si>
    <t>Mælk:</t>
  </si>
  <si>
    <t>Mandler:</t>
  </si>
  <si>
    <t>Hasselnødder:</t>
  </si>
  <si>
    <t>Valnødder:</t>
  </si>
  <si>
    <t>Cashewnødder:</t>
  </si>
  <si>
    <t>Pekannødder:</t>
  </si>
  <si>
    <t>Paranødder:</t>
  </si>
  <si>
    <t>Pistacienødder:</t>
  </si>
  <si>
    <r>
      <rPr>
        <b/>
        <sz val="11"/>
        <rFont val="Calibri"/>
        <family val="2"/>
        <scheme val="minor"/>
      </rPr>
      <t>Queenslandnødder</t>
    </r>
    <r>
      <rPr>
        <sz val="11"/>
        <rFont val="Calibri"/>
        <family val="2"/>
        <scheme val="minor"/>
      </rPr>
      <t xml:space="preserve"> (Macadamia):</t>
    </r>
  </si>
  <si>
    <t>Selleri:</t>
  </si>
  <si>
    <t>Sennep:</t>
  </si>
  <si>
    <t>Sesamfrø:</t>
  </si>
  <si>
    <r>
      <rPr>
        <b/>
        <sz val="11"/>
        <rFont val="Calibri"/>
        <family val="2"/>
        <scheme val="minor"/>
      </rPr>
      <t>Svovldioxid</t>
    </r>
    <r>
      <rPr>
        <sz val="11"/>
        <rFont val="Calibri"/>
        <family val="2"/>
        <scheme val="minor"/>
      </rPr>
      <t xml:space="preserve"> i en koncentration over 10 mg/kg eller 10 mg/l, udtrykt som SO</t>
    </r>
    <r>
      <rPr>
        <vertAlign val="subscript"/>
        <sz val="11"/>
        <rFont val="Calibri"/>
        <family val="2"/>
        <scheme val="minor"/>
      </rPr>
      <t>2</t>
    </r>
    <r>
      <rPr>
        <sz val="11"/>
        <rFont val="Calibri"/>
        <family val="2"/>
        <scheme val="minor"/>
      </rPr>
      <t>:</t>
    </r>
  </si>
  <si>
    <r>
      <rPr>
        <b/>
        <sz val="11"/>
        <rFont val="Calibri"/>
        <family val="2"/>
        <scheme val="minor"/>
      </rPr>
      <t>Sulfitter</t>
    </r>
    <r>
      <rPr>
        <sz val="11"/>
        <rFont val="Calibri"/>
        <family val="2"/>
        <scheme val="minor"/>
      </rPr>
      <t xml:space="preserve"> i en koncentration over 10 mg/kg eller 10 mg/l, udtrykt som SO</t>
    </r>
    <r>
      <rPr>
        <vertAlign val="subscript"/>
        <sz val="11"/>
        <rFont val="Calibri"/>
        <family val="2"/>
        <scheme val="minor"/>
      </rPr>
      <t>2</t>
    </r>
    <r>
      <rPr>
        <sz val="11"/>
        <rFont val="Calibri"/>
        <family val="2"/>
        <scheme val="minor"/>
      </rPr>
      <t xml:space="preserve">: </t>
    </r>
  </si>
  <si>
    <t>Lupin:</t>
  </si>
  <si>
    <t>Bløddyr:</t>
  </si>
  <si>
    <r>
      <rPr>
        <b/>
        <sz val="11"/>
        <rFont val="Calibri"/>
        <family val="2"/>
        <scheme val="minor"/>
      </rPr>
      <t>Vejledning om basis for deklarerede næringsværdier</t>
    </r>
    <r>
      <rPr>
        <sz val="11"/>
        <rFont val="Calibri"/>
        <family val="2"/>
        <scheme val="minor"/>
      </rPr>
      <t xml:space="preserve">, FOR (EU) nr. 1169/2011, artikel 31: "4. De deklarerede værdier skal være gennemsnitsværdier behørigt fastsat på et af følgende grundlag, alt efter tilfældet: 
a) fabrikantens analyse af fødevaren
b) en beregning udført på basis af kendte eller faktiske værdier vedrørende de anvendte ingredienser, eller 
c) en beregning på basis af sædvanligvis fastlagte og accepterede data." 
</t>
    </r>
    <r>
      <rPr>
        <b/>
        <sz val="11"/>
        <rFont val="Calibri"/>
        <family val="2"/>
        <scheme val="minor"/>
      </rPr>
      <t>Beregning:</t>
    </r>
    <r>
      <rPr>
        <sz val="11"/>
        <rFont val="Calibri"/>
        <family val="2"/>
        <scheme val="minor"/>
      </rPr>
      <t xml:space="preserve"> Beregner man næringsværdierne på baggrund af tabelværdier, skal man sikre sig, at de pågældende data afspejler de(n) ingrediens(er), der er anvendt i fødevaren. Databaser med tabelværdier er fx </t>
    </r>
    <r>
      <rPr>
        <sz val="11"/>
        <color theme="7"/>
        <rFont val="Calibri"/>
        <family val="2"/>
        <scheme val="minor"/>
      </rPr>
      <t>https://frida.fooddata.dk/</t>
    </r>
    <r>
      <rPr>
        <sz val="11"/>
        <rFont val="Calibri"/>
        <family val="2"/>
        <scheme val="minor"/>
      </rPr>
      <t xml:space="preserve">, </t>
    </r>
    <r>
      <rPr>
        <sz val="11"/>
        <color theme="7"/>
        <rFont val="Calibri"/>
        <family val="2"/>
        <scheme val="minor"/>
      </rPr>
      <t>http://www7.slv.se/SokNaringsinnehall</t>
    </r>
    <r>
      <rPr>
        <sz val="11"/>
        <rFont val="Calibri"/>
        <family val="2"/>
        <scheme val="minor"/>
      </rPr>
      <t xml:space="preserve"> eller </t>
    </r>
    <r>
      <rPr>
        <sz val="11"/>
        <color theme="7"/>
        <rFont val="Calibri"/>
        <family val="2"/>
        <scheme val="minor"/>
      </rPr>
      <t>http://matvaretabellen.no/</t>
    </r>
    <r>
      <rPr>
        <sz val="11"/>
        <rFont val="Calibri"/>
        <family val="2"/>
        <scheme val="minor"/>
      </rPr>
      <t xml:space="preserve">. 
</t>
    </r>
    <r>
      <rPr>
        <b/>
        <sz val="11"/>
        <rFont val="Calibri"/>
        <family val="2"/>
        <scheme val="minor"/>
      </rPr>
      <t>Analyse:</t>
    </r>
    <r>
      <rPr>
        <sz val="11"/>
        <rFont val="Calibri"/>
        <family val="2"/>
        <scheme val="minor"/>
      </rPr>
      <t xml:space="preserve"> De benyttede analysemetoder skal være anerkendte og akkrediterede. Man bør basere de deklarerede næringsværdier på analyse af flere prøver eller en gennemsnitsprøve fra forskellige batches.</t>
    </r>
  </si>
  <si>
    <t>Oplys venligst metoden hvor på disse gennemsnitsværdier baserer sig</t>
  </si>
  <si>
    <t>Databaseværdier:</t>
  </si>
  <si>
    <t>Analyser:</t>
  </si>
  <si>
    <t>Beregninger:</t>
  </si>
  <si>
    <r>
      <t xml:space="preserve">Vær opmærksom på at REMA 1000 ønsker </t>
    </r>
    <r>
      <rPr>
        <b/>
        <sz val="11"/>
        <rFont val="Calibri"/>
        <family val="2"/>
        <scheme val="minor"/>
      </rPr>
      <t>flere næringsdeklarationer</t>
    </r>
    <r>
      <rPr>
        <sz val="11"/>
        <rFont val="Calibri"/>
        <family val="2"/>
        <scheme val="minor"/>
      </rPr>
      <t xml:space="preserve"> når: 
Varen består af flere dele pakket separat, fx en salat og en dressing.
Varen skal tilberedes efter anvisninger på emballagen fx pasta eller koncentreret saft. 
</t>
    </r>
    <r>
      <rPr>
        <b/>
        <sz val="11"/>
        <rFont val="Calibri"/>
        <family val="2"/>
        <scheme val="minor"/>
      </rPr>
      <t>Ovenstående kan udfyldes i bilag 1 ”supplerende næringsdeklaration”</t>
    </r>
    <r>
      <rPr>
        <sz val="11"/>
        <rFont val="Calibri"/>
        <family val="2"/>
        <scheme val="minor"/>
      </rPr>
      <t>.</t>
    </r>
  </si>
  <si>
    <t>Næringsindhold er angivet:</t>
  </si>
  <si>
    <r>
      <t xml:space="preserve">Er fedtsyrer </t>
    </r>
    <r>
      <rPr>
        <b/>
        <sz val="11"/>
        <rFont val="Calibri"/>
        <family val="2"/>
        <scheme val="minor"/>
      </rPr>
      <t>korrigeret for glycerol</t>
    </r>
    <r>
      <rPr>
        <sz val="11"/>
        <rFont val="Calibri"/>
        <family val="2"/>
        <scheme val="minor"/>
      </rPr>
      <t>?:</t>
    </r>
  </si>
  <si>
    <t>Hvis fedtsyrerne ikke er korrigeret for glycerol, bekræft venligst at Varefakta kan korrigere dem?:</t>
  </si>
  <si>
    <r>
      <rPr>
        <b/>
        <sz val="11"/>
        <rFont val="Calibri"/>
        <family val="2"/>
        <scheme val="minor"/>
      </rPr>
      <t>Energi</t>
    </r>
    <r>
      <rPr>
        <sz val="11"/>
        <rFont val="Calibri"/>
        <family val="2"/>
        <scheme val="minor"/>
      </rPr>
      <t xml:space="preserve"> (</t>
    </r>
    <r>
      <rPr>
        <sz val="11"/>
        <color theme="7"/>
        <rFont val="Calibri"/>
        <family val="2"/>
        <scheme val="minor"/>
      </rPr>
      <t>beregnes på baggrund af indtastede næringsværdier jf. FOR (EU) nr. 1169/2011, Bilag XIV</t>
    </r>
    <r>
      <rPr>
        <sz val="11"/>
        <rFont val="Calibri"/>
        <family val="2"/>
        <scheme val="minor"/>
      </rPr>
      <t>)</t>
    </r>
  </si>
  <si>
    <t>Fedt:</t>
  </si>
  <si>
    <r>
      <t xml:space="preserve">   Mættede fedtsyrer (</t>
    </r>
    <r>
      <rPr>
        <sz val="11"/>
        <color theme="7"/>
        <rFont val="Calibri"/>
        <family val="2"/>
        <scheme val="minor"/>
      </rPr>
      <t>korrigeret for glycerol</t>
    </r>
    <r>
      <rPr>
        <sz val="11"/>
        <rFont val="Calibri"/>
        <family val="2"/>
        <scheme val="minor"/>
      </rPr>
      <t>):</t>
    </r>
  </si>
  <si>
    <r>
      <t>Kulhydrat (</t>
    </r>
    <r>
      <rPr>
        <sz val="11"/>
        <color theme="7"/>
        <rFont val="Calibri"/>
        <family val="2"/>
        <scheme val="minor"/>
      </rPr>
      <t>korrigeret for kostfibre</t>
    </r>
    <r>
      <rPr>
        <sz val="11"/>
        <rFont val="Calibri"/>
        <family val="2"/>
        <scheme val="minor"/>
      </rPr>
      <t>):</t>
    </r>
  </si>
  <si>
    <t xml:space="preserve">   Sukkerarter:</t>
  </si>
  <si>
    <r>
      <t xml:space="preserve">   Sukkeralkoholer (</t>
    </r>
    <r>
      <rPr>
        <sz val="11"/>
        <color theme="7"/>
        <rFont val="Calibri"/>
        <family val="2"/>
        <scheme val="minor"/>
      </rPr>
      <t>/polyoler</t>
    </r>
    <r>
      <rPr>
        <sz val="11"/>
        <rFont val="Calibri"/>
        <family val="2"/>
        <scheme val="minor"/>
      </rPr>
      <t>):</t>
    </r>
  </si>
  <si>
    <t>Natrium:</t>
  </si>
  <si>
    <r>
      <t>Salt (</t>
    </r>
    <r>
      <rPr>
        <sz val="11"/>
        <color theme="7"/>
        <rFont val="Calibri"/>
        <family val="2"/>
        <scheme val="minor"/>
      </rPr>
      <t>natrium * 2,5</t>
    </r>
    <r>
      <rPr>
        <sz val="11"/>
        <rFont val="Calibri"/>
        <family val="2"/>
        <scheme val="minor"/>
      </rPr>
      <t>):</t>
    </r>
  </si>
  <si>
    <r>
      <t>Vand (</t>
    </r>
    <r>
      <rPr>
        <sz val="11"/>
        <color theme="7"/>
        <rFont val="Calibri"/>
        <family val="2"/>
        <scheme val="minor"/>
      </rPr>
      <t>obligatorisk ved indhold af fuldkorn</t>
    </r>
    <r>
      <rPr>
        <sz val="11"/>
        <rFont val="Calibri"/>
        <family val="2"/>
        <scheme val="minor"/>
      </rPr>
      <t>):</t>
    </r>
  </si>
  <si>
    <t>Organiske syrer:</t>
  </si>
  <si>
    <t>Alkohol:</t>
  </si>
  <si>
    <t>Ved anprisning af andet næringsstof, fx vitaminer og mineraler, eller omega-3 fedtsyrer</t>
  </si>
  <si>
    <t>Næringsstof:</t>
  </si>
  <si>
    <t>Mængde:</t>
  </si>
  <si>
    <r>
      <t xml:space="preserve">Opbygning af datomærkning for </t>
    </r>
    <r>
      <rPr>
        <b/>
        <sz val="11"/>
        <rFont val="Calibri"/>
        <family val="2"/>
        <scheme val="minor"/>
      </rPr>
      <t>holdbarhedsdato</t>
    </r>
    <r>
      <rPr>
        <sz val="11"/>
        <rFont val="Calibri"/>
        <family val="2"/>
        <scheme val="minor"/>
      </rPr>
      <t>:</t>
    </r>
  </si>
  <si>
    <r>
      <rPr>
        <b/>
        <sz val="11"/>
        <color theme="1"/>
        <rFont val="Calibri"/>
        <family val="2"/>
        <scheme val="minor"/>
      </rPr>
      <t>Holdbarhedsdato</t>
    </r>
    <r>
      <rPr>
        <sz val="11"/>
        <color theme="1"/>
        <rFont val="Calibri"/>
        <family val="2"/>
        <scheme val="minor"/>
      </rPr>
      <t xml:space="preserve"> tiltrykkes i samme synsfelt som varedeklarationen:</t>
    </r>
  </si>
  <si>
    <t>Hvis nej, angiv hvor (fx på forsiden):</t>
  </si>
  <si>
    <r>
      <t xml:space="preserve">Er varen </t>
    </r>
    <r>
      <rPr>
        <b/>
        <sz val="11"/>
        <rFont val="Calibri"/>
        <family val="2"/>
        <scheme val="minor"/>
      </rPr>
      <t>meget letfordærvelig</t>
    </r>
    <r>
      <rPr>
        <sz val="11"/>
        <rFont val="Calibri"/>
        <family val="2"/>
        <scheme val="minor"/>
      </rPr>
      <t xml:space="preserve"> og skal den derfor angives med ”</t>
    </r>
    <r>
      <rPr>
        <b/>
        <sz val="11"/>
        <rFont val="Calibri"/>
        <family val="2"/>
        <scheme val="minor"/>
      </rPr>
      <t>Sidste anvendelsesdato</t>
    </r>
    <r>
      <rPr>
        <sz val="11"/>
        <rFont val="Calibri"/>
        <family val="2"/>
        <scheme val="minor"/>
      </rPr>
      <t xml:space="preserve">”?:
</t>
    </r>
    <r>
      <rPr>
        <sz val="11"/>
        <color theme="7"/>
        <rFont val="Calibri"/>
        <family val="2"/>
        <scheme val="minor"/>
      </rPr>
      <t>For fødevarer som i mikrobiologisk henseende er meget let fordærvelige, og som efter en kort periode kan udgøre en umiddelbar risiko for menneskers sundhed, FOR (EU) nr. 1169/2011, artikel 24.</t>
    </r>
  </si>
  <si>
    <t>Fremstillingsdato tiltrykkes:</t>
  </si>
  <si>
    <t>Pakke-/tappedato tiltrykkes:</t>
  </si>
  <si>
    <r>
      <t xml:space="preserve">Hvis </t>
    </r>
    <r>
      <rPr>
        <b/>
        <sz val="11"/>
        <rFont val="Calibri"/>
        <family val="2"/>
        <scheme val="minor"/>
      </rPr>
      <t>ja</t>
    </r>
    <r>
      <rPr>
        <sz val="11"/>
        <rFont val="Calibri"/>
        <family val="2"/>
        <scheme val="minor"/>
      </rPr>
      <t>, opbygning af datomærkning for fremstillings-/pakkedato:</t>
    </r>
  </si>
  <si>
    <t>Hvis andet (fx kode i lot-nr), angiv venligst:</t>
  </si>
  <si>
    <r>
      <rPr>
        <b/>
        <sz val="11"/>
        <rFont val="Calibri"/>
        <family val="2"/>
        <scheme val="minor"/>
      </rPr>
      <t>Fremstillings-/pakkedato</t>
    </r>
    <r>
      <rPr>
        <sz val="11"/>
        <rFont val="Calibri"/>
        <family val="2"/>
        <scheme val="minor"/>
      </rPr>
      <t xml:space="preserve"> tiltrykkes i samme synsfelt som varedeklarationen:</t>
    </r>
  </si>
  <si>
    <r>
      <t xml:space="preserve">Hvis </t>
    </r>
    <r>
      <rPr>
        <b/>
        <sz val="11"/>
        <rFont val="Calibri"/>
        <family val="2"/>
        <scheme val="minor"/>
      </rPr>
      <t>nej</t>
    </r>
    <r>
      <rPr>
        <sz val="11"/>
        <rFont val="Calibri"/>
        <family val="2"/>
        <scheme val="minor"/>
      </rPr>
      <t>, angiv hvor (fx på forsiden):</t>
    </r>
  </si>
  <si>
    <r>
      <rPr>
        <b/>
        <sz val="11"/>
        <rFont val="Calibri"/>
        <family val="2"/>
        <scheme val="minor"/>
      </rPr>
      <t xml:space="preserve">Fremstillet. </t>
    </r>
    <r>
      <rPr>
        <sz val="11"/>
        <rFont val="Calibri"/>
        <family val="2"/>
        <scheme val="minor"/>
      </rPr>
      <t xml:space="preserve"> Angiv hvor mange dage produktet er fremstillet før holdbarhedsdatoen:</t>
    </r>
  </si>
  <si>
    <r>
      <t>Pakket samme dag, som fremstillet</t>
    </r>
    <r>
      <rPr>
        <sz val="11"/>
        <rFont val="Calibri"/>
        <family val="2"/>
        <scheme val="minor"/>
      </rPr>
      <t>:</t>
    </r>
  </si>
  <si>
    <r>
      <t>Opbevaringstemperatur for uåbnet vare (</t>
    </r>
    <r>
      <rPr>
        <b/>
        <sz val="11"/>
        <rFont val="Calibri"/>
        <family val="2"/>
      </rPr>
      <t>˚C)</t>
    </r>
    <r>
      <rPr>
        <sz val="11"/>
        <rFont val="Calibri"/>
        <family val="2"/>
        <scheme val="minor"/>
      </rPr>
      <t>:</t>
    </r>
  </si>
  <si>
    <r>
      <t>Andet (angiv anden temperatur (</t>
    </r>
    <r>
      <rPr>
        <sz val="11"/>
        <rFont val="Calibri"/>
        <family val="2"/>
      </rPr>
      <t>˚C)):</t>
    </r>
    <r>
      <rPr>
        <sz val="11"/>
        <rFont val="Calibri"/>
        <family val="2"/>
        <scheme val="minor"/>
      </rPr>
      <t xml:space="preserve"> </t>
    </r>
  </si>
  <si>
    <t>Specielle opbevaringskrav</t>
  </si>
  <si>
    <t>Ingen:</t>
  </si>
  <si>
    <t>Tørt:</t>
  </si>
  <si>
    <t>Ikke i direkte sollys:</t>
  </si>
  <si>
    <t>Ikke sammen med stærkt lugtende varer:</t>
  </si>
  <si>
    <t>Omhældt til fødevareegnet emballage:</t>
  </si>
  <si>
    <r>
      <t>Varens holdbarhed efter åbning svarer til ”Bedst før”</t>
    </r>
    <r>
      <rPr>
        <sz val="11"/>
        <rFont val="Calibri"/>
        <family val="2"/>
        <scheme val="minor"/>
      </rPr>
      <t>?:</t>
    </r>
  </si>
  <si>
    <r>
      <rPr>
        <sz val="11"/>
        <rFont val="Calibri"/>
        <family val="2"/>
        <scheme val="minor"/>
      </rPr>
      <t xml:space="preserve">Hvis nej, venligst vælg om holdbarhed efter åbning er angivet på baggrund af produktets </t>
    </r>
    <r>
      <rPr>
        <b/>
        <sz val="11"/>
        <rFont val="Calibri"/>
        <family val="2"/>
        <scheme val="minor"/>
      </rPr>
      <t>kvalitet</t>
    </r>
    <r>
      <rPr>
        <sz val="11"/>
        <rFont val="Calibri"/>
        <family val="2"/>
        <scheme val="minor"/>
      </rPr>
      <t xml:space="preserve"> eller </t>
    </r>
    <r>
      <rPr>
        <b/>
        <sz val="11"/>
        <rFont val="Calibri"/>
        <family val="2"/>
        <scheme val="minor"/>
      </rPr>
      <t>sikkerhed</t>
    </r>
    <r>
      <rPr>
        <sz val="11"/>
        <rFont val="Calibri"/>
        <family val="2"/>
        <scheme val="minor"/>
      </rPr>
      <t>:</t>
    </r>
  </si>
  <si>
    <r>
      <t>Hvis nej, holdbarhed efter åbning i dage (</t>
    </r>
    <r>
      <rPr>
        <sz val="11"/>
        <color theme="7"/>
        <rFont val="Calibri"/>
        <family val="2"/>
        <scheme val="minor"/>
      </rPr>
      <t>ved angivet opbevaringstemperatur for uåbnet vare</t>
    </r>
    <r>
      <rPr>
        <sz val="11"/>
        <rFont val="Calibri"/>
        <family val="2"/>
        <scheme val="minor"/>
      </rPr>
      <t>):</t>
    </r>
  </si>
  <si>
    <t>Evt. holdbarhed efter åbning ved anden temperatur</t>
  </si>
  <si>
    <t>Angiv antal dage:</t>
  </si>
  <si>
    <t>Angiv temperatur (˚C):</t>
  </si>
  <si>
    <t>Specielle opbevaringskrav efter åbning (lysforhold m.m.)</t>
  </si>
  <si>
    <t>I tætlukket emballage:</t>
  </si>
  <si>
    <r>
      <t xml:space="preserve">Helkonserves </t>
    </r>
    <r>
      <rPr>
        <sz val="11"/>
        <rFont val="Calibri"/>
        <family val="2"/>
        <scheme val="minor"/>
      </rPr>
      <t>(</t>
    </r>
    <r>
      <rPr>
        <sz val="11"/>
        <color theme="7"/>
        <rFont val="Calibri"/>
        <family val="2"/>
        <scheme val="minor"/>
      </rPr>
      <t>varmebehandlede fødevarer, der er pakket i lufttæt emballage med en holdbarhed op til mindst 12 måneder ved 20 °C</t>
    </r>
    <r>
      <rPr>
        <sz val="11"/>
        <rFont val="Calibri"/>
        <family val="2"/>
        <scheme val="minor"/>
      </rPr>
      <t>);</t>
    </r>
  </si>
  <si>
    <t>Pakket i beskyttende atmosfære (MAP):</t>
  </si>
  <si>
    <t>Vakuumpakket:</t>
  </si>
  <si>
    <r>
      <t xml:space="preserve">Kræver varen en </t>
    </r>
    <r>
      <rPr>
        <b/>
        <sz val="11"/>
        <rFont val="Calibri"/>
        <family val="2"/>
        <scheme val="minor"/>
      </rPr>
      <t>tilberedningsanvisning</t>
    </r>
    <r>
      <rPr>
        <sz val="11"/>
        <rFont val="Calibri"/>
        <family val="2"/>
        <scheme val="minor"/>
      </rPr>
      <t xml:space="preserve">
(</t>
    </r>
    <r>
      <rPr>
        <sz val="11"/>
        <color theme="7"/>
        <rFont val="Calibri"/>
        <family val="2"/>
        <scheme val="minor"/>
      </rPr>
      <t>denne information indskrives ikke i Varefaktas deklaration</t>
    </r>
    <r>
      <rPr>
        <sz val="11"/>
        <rFont val="Calibri"/>
        <family val="2"/>
        <scheme val="minor"/>
      </rPr>
      <t>):</t>
    </r>
  </si>
  <si>
    <r>
      <t xml:space="preserve">Skal der </t>
    </r>
    <r>
      <rPr>
        <b/>
        <sz val="11"/>
        <rFont val="Calibri"/>
        <family val="2"/>
        <scheme val="minor"/>
      </rPr>
      <t xml:space="preserve">nøglehul </t>
    </r>
    <r>
      <rPr>
        <sz val="11"/>
        <rFont val="Calibri"/>
        <family val="2"/>
        <scheme val="minor"/>
      </rPr>
      <t>på varen:</t>
    </r>
  </si>
  <si>
    <r>
      <t xml:space="preserve">Kan der komme </t>
    </r>
    <r>
      <rPr>
        <b/>
        <sz val="11"/>
        <rFont val="Calibri"/>
        <family val="2"/>
        <scheme val="minor"/>
      </rPr>
      <t>fuldkornslogo</t>
    </r>
    <r>
      <rPr>
        <sz val="11"/>
        <rFont val="Calibri"/>
        <family val="2"/>
        <scheme val="minor"/>
      </rPr>
      <t xml:space="preserve"> på varen (</t>
    </r>
    <r>
      <rPr>
        <sz val="11"/>
        <color theme="7"/>
        <rFont val="Calibri"/>
        <family val="2"/>
        <scheme val="minor"/>
      </rPr>
      <t>dvs. at både klid, kerne og kim indgår i samme forhold som i den intakte kerne</t>
    </r>
    <r>
      <rPr>
        <sz val="11"/>
        <rFont val="Calibri"/>
        <family val="2"/>
        <scheme val="minor"/>
      </rPr>
      <t xml:space="preserve">)?: </t>
    </r>
  </si>
  <si>
    <t>Økologi</t>
  </si>
  <si>
    <r>
      <t xml:space="preserve">Markedsføres </t>
    </r>
    <r>
      <rPr>
        <b/>
        <sz val="11"/>
        <rFont val="Calibri"/>
        <family val="2"/>
        <scheme val="minor"/>
      </rPr>
      <t xml:space="preserve">hele </t>
    </r>
    <r>
      <rPr>
        <sz val="11"/>
        <rFont val="Calibri"/>
        <family val="2"/>
        <scheme val="minor"/>
      </rPr>
      <t xml:space="preserve">varen som </t>
    </r>
    <r>
      <rPr>
        <b/>
        <sz val="11"/>
        <rFont val="Calibri"/>
        <family val="2"/>
        <scheme val="minor"/>
      </rPr>
      <t>økologisk</t>
    </r>
    <r>
      <rPr>
        <sz val="11"/>
        <rFont val="Calibri"/>
        <family val="2"/>
        <scheme val="minor"/>
      </rPr>
      <t>?:</t>
    </r>
  </si>
  <si>
    <t>Hvis ja, angiv kodenummer for kontrolinstans:</t>
  </si>
  <si>
    <t>Hvis ja, angiv landbrugsoprindelse:</t>
  </si>
  <si>
    <r>
      <t xml:space="preserve">Skal </t>
    </r>
    <r>
      <rPr>
        <b/>
        <sz val="11"/>
        <rFont val="Calibri"/>
        <family val="2"/>
        <scheme val="minor"/>
      </rPr>
      <t xml:space="preserve">nogle </t>
    </r>
    <r>
      <rPr>
        <sz val="11"/>
        <rFont val="Calibri"/>
        <family val="2"/>
        <scheme val="minor"/>
      </rPr>
      <t xml:space="preserve">af ingredienserne mærkes som </t>
    </r>
    <r>
      <rPr>
        <b/>
        <sz val="11"/>
        <rFont val="Calibri"/>
        <family val="2"/>
        <scheme val="minor"/>
      </rPr>
      <t>økologisk</t>
    </r>
    <r>
      <rPr>
        <sz val="11"/>
        <rFont val="Calibri"/>
        <family val="2"/>
        <scheme val="minor"/>
      </rPr>
      <t xml:space="preserve">
(</t>
    </r>
    <r>
      <rPr>
        <sz val="11"/>
        <color theme="7"/>
        <rFont val="Calibri"/>
        <family val="2"/>
        <scheme val="minor"/>
      </rPr>
      <t>dette skal fremgå tydeligt af recepten</t>
    </r>
    <r>
      <rPr>
        <sz val="11"/>
        <rFont val="Calibri"/>
        <family val="2"/>
        <scheme val="minor"/>
      </rPr>
      <t xml:space="preserve">)?: </t>
    </r>
  </si>
  <si>
    <r>
      <rPr>
        <sz val="11"/>
        <rFont val="Calibri"/>
        <family val="2"/>
        <scheme val="minor"/>
      </rPr>
      <t xml:space="preserve">Skal produktet mærkes som </t>
    </r>
    <r>
      <rPr>
        <b/>
        <sz val="11"/>
        <rFont val="Calibri"/>
        <family val="2"/>
        <scheme val="minor"/>
      </rPr>
      <t>glutenfri</t>
    </r>
    <r>
      <rPr>
        <sz val="11"/>
        <rFont val="Calibri"/>
        <family val="2"/>
        <scheme val="minor"/>
      </rPr>
      <t>:</t>
    </r>
  </si>
  <si>
    <t xml:space="preserve">Hvis ja, venligst bekræft at indholdet af gluten ikke overskrider 20 mg/kg: </t>
  </si>
  <si>
    <r>
      <rPr>
        <sz val="11"/>
        <rFont val="Calibri"/>
        <family val="2"/>
        <scheme val="minor"/>
      </rPr>
      <t xml:space="preserve">Skal der </t>
    </r>
    <r>
      <rPr>
        <b/>
        <sz val="11"/>
        <rFont val="Calibri"/>
        <family val="2"/>
        <scheme val="minor"/>
      </rPr>
      <t xml:space="preserve">Cøliaki </t>
    </r>
    <r>
      <rPr>
        <sz val="11"/>
        <rFont val="Calibri"/>
        <family val="2"/>
        <scheme val="minor"/>
      </rPr>
      <t>(Crossed grain logo) på varen</t>
    </r>
    <r>
      <rPr>
        <b/>
        <sz val="11"/>
        <rFont val="Calibri"/>
        <family val="2"/>
        <scheme val="minor"/>
      </rPr>
      <t>:</t>
    </r>
  </si>
  <si>
    <t>Laktosefri</t>
  </si>
  <si>
    <r>
      <rPr>
        <sz val="11"/>
        <rFont val="Calibri"/>
        <family val="2"/>
        <scheme val="minor"/>
      </rPr>
      <t>Skal produktet mærkes som l</t>
    </r>
    <r>
      <rPr>
        <b/>
        <sz val="11"/>
        <rFont val="Calibri"/>
        <family val="2"/>
        <scheme val="minor"/>
      </rPr>
      <t>aktosefri</t>
    </r>
    <r>
      <rPr>
        <sz val="11"/>
        <rFont val="Calibri"/>
        <family val="2"/>
        <scheme val="minor"/>
      </rPr>
      <t>:</t>
    </r>
  </si>
  <si>
    <t xml:space="preserve">Hvis ja, venligst bekræft at indholdet af laktose ikke overskrider 0,01 g pr 100 g produkt: </t>
  </si>
  <si>
    <t>HVILKE AF FØLGENDE LOGOER KAN JERES VARE BENYTTE?
SÆT VENLIGST KRYDS OG FREMSEND EFTERSPURGTE DOKUMENTATION.</t>
  </si>
  <si>
    <r>
      <t xml:space="preserve">Rainforest Alliance:
</t>
    </r>
    <r>
      <rPr>
        <sz val="11"/>
        <color theme="7"/>
        <rFont val="Calibri"/>
        <family val="2"/>
        <scheme val="minor"/>
      </rPr>
      <t>- Rainforest Alliance certifikat.</t>
    </r>
  </si>
  <si>
    <t>Hvis ja, angiv certificeringsgrad:</t>
  </si>
  <si>
    <t>Hvis ja, angiv certificerede ingredienser:</t>
  </si>
  <si>
    <r>
      <t>Dyrevelfærdsmærket</t>
    </r>
    <r>
      <rPr>
        <sz val="11"/>
        <color theme="1"/>
        <rFont val="Calibri"/>
        <family val="2"/>
        <scheme val="minor"/>
      </rPr>
      <t>:
(Fremsend dokumentation)</t>
    </r>
  </si>
  <si>
    <t>Antal hjerter:</t>
  </si>
  <si>
    <r>
      <t>Dansk vegetarisk forening</t>
    </r>
    <r>
      <rPr>
        <sz val="11"/>
        <color theme="1"/>
        <rFont val="Calibri"/>
        <family val="2"/>
        <scheme val="minor"/>
      </rPr>
      <t>:</t>
    </r>
  </si>
  <si>
    <r>
      <t xml:space="preserve">Fairtrade:
</t>
    </r>
    <r>
      <rPr>
        <sz val="11"/>
        <color theme="7"/>
        <rFont val="Calibri"/>
        <family val="2"/>
        <scheme val="minor"/>
      </rPr>
      <t>Fremsend certifikat.</t>
    </r>
  </si>
  <si>
    <r>
      <t xml:space="preserve">RSPO </t>
    </r>
    <r>
      <rPr>
        <sz val="11"/>
        <color theme="1"/>
        <rFont val="Calibri"/>
        <family val="2"/>
        <scheme val="minor"/>
      </rPr>
      <t>(Indgår palmeolie/-fedtstof i produktet)</t>
    </r>
    <r>
      <rPr>
        <b/>
        <sz val="11"/>
        <color theme="1"/>
        <rFont val="Calibri"/>
        <family val="2"/>
        <scheme val="minor"/>
      </rPr>
      <t>:</t>
    </r>
  </si>
  <si>
    <t>Certificeringsgrad:</t>
  </si>
  <si>
    <t xml:space="preserve">Bekræft at der er fremsendt en kopi af RSPO-certifikat (certifikatet skal være for producenten af færdigvaren): </t>
  </si>
  <si>
    <t>Er leverandøren medlem af RSPO:</t>
  </si>
  <si>
    <t>Angiv producentens licensnummer:</t>
  </si>
  <si>
    <r>
      <t xml:space="preserve">Hvis ja, hvor stammer den fra: 
</t>
    </r>
    <r>
      <rPr>
        <sz val="11"/>
        <color theme="7"/>
        <rFont val="Calibri"/>
        <family val="2"/>
        <scheme val="minor"/>
      </rPr>
      <t>VEDHÆFT VENLIGST KOPI AF RTRS/ProTerra-certifikat.</t>
    </r>
  </si>
  <si>
    <r>
      <t xml:space="preserve">Ernæringsanprisninger </t>
    </r>
    <r>
      <rPr>
        <sz val="11"/>
        <rFont val="Calibri"/>
        <family val="2"/>
        <scheme val="minor"/>
      </rPr>
      <t>(</t>
    </r>
    <r>
      <rPr>
        <sz val="11"/>
        <color theme="7"/>
        <rFont val="Calibri"/>
        <family val="2"/>
        <scheme val="minor"/>
      </rPr>
      <t>udfyldes af Varefakta</t>
    </r>
    <r>
      <rPr>
        <sz val="11"/>
        <rFont val="Calibri"/>
        <family val="2"/>
        <scheme val="minor"/>
      </rPr>
      <t>)</t>
    </r>
  </si>
  <si>
    <t>Emballage, emballagevægt og sortering (1/2)</t>
  </si>
  <si>
    <t>Primær Emballage</t>
  </si>
  <si>
    <t>Angiv emballagedel</t>
  </si>
  <si>
    <t>Angiv emballagesortering</t>
  </si>
  <si>
    <t>Oxo-nedbrydelig</t>
  </si>
  <si>
    <t>Bionedbrydelig</t>
  </si>
  <si>
    <t>Genanvendeligt</t>
  </si>
  <si>
    <t>Totalvægt:</t>
  </si>
  <si>
    <t>Andre emballagespecifikationer</t>
  </si>
  <si>
    <r>
      <t>Angiv hvilken type label-lim, der er anvendt (</t>
    </r>
    <r>
      <rPr>
        <sz val="11"/>
        <color theme="7"/>
        <rFont val="Calibri"/>
        <family val="2"/>
        <scheme val="minor"/>
      </rPr>
      <t>hvis relevant</t>
    </r>
    <r>
      <rPr>
        <sz val="11"/>
        <color theme="1"/>
        <rFont val="Calibri"/>
        <family val="2"/>
        <scheme val="minor"/>
      </rPr>
      <t>):</t>
    </r>
  </si>
  <si>
    <t>Emballagesammensætning</t>
  </si>
  <si>
    <r>
      <rPr>
        <b/>
        <sz val="11"/>
        <rFont val="Calibri"/>
        <family val="2"/>
        <scheme val="minor"/>
      </rPr>
      <t>Genanvendt materiale samlet (%)</t>
    </r>
    <r>
      <rPr>
        <sz val="11"/>
        <rFont val="Calibri"/>
        <family val="2"/>
        <scheme val="minor"/>
      </rPr>
      <t xml:space="preserve"> (</t>
    </r>
    <r>
      <rPr>
        <sz val="11"/>
        <color theme="7"/>
        <rFont val="Calibri"/>
        <family val="2"/>
        <scheme val="minor"/>
      </rPr>
      <t>Beregnet</t>
    </r>
    <r>
      <rPr>
        <sz val="11"/>
        <rFont val="Calibri"/>
        <family val="2"/>
        <scheme val="minor"/>
      </rPr>
      <t xml:space="preserve">) </t>
    </r>
  </si>
  <si>
    <t>Emballagedel</t>
  </si>
  <si>
    <t>Materiale(r)</t>
  </si>
  <si>
    <t>Emballage, emballagevægt og sortering (2/2)</t>
  </si>
  <si>
    <r>
      <t>Angiv antal enkeltpakninger som den sekundære emballage indeholder (</t>
    </r>
    <r>
      <rPr>
        <sz val="11"/>
        <color theme="7"/>
        <rFont val="Calibri"/>
        <family val="2"/>
        <scheme val="minor"/>
      </rPr>
      <t>stk.</t>
    </r>
    <r>
      <rPr>
        <sz val="11"/>
        <color theme="1"/>
        <rFont val="Calibri"/>
        <family val="2"/>
        <scheme val="minor"/>
      </rPr>
      <t>):</t>
    </r>
  </si>
  <si>
    <r>
      <rPr>
        <b/>
        <sz val="11"/>
        <rFont val="Calibri"/>
        <family val="2"/>
        <scheme val="minor"/>
      </rPr>
      <t>REMA 1000 ønsker flere næringsdeklarationer når:</t>
    </r>
    <r>
      <rPr>
        <b/>
        <u/>
        <sz val="11"/>
        <rFont val="Calibri"/>
        <family val="2"/>
        <scheme val="minor"/>
      </rPr>
      <t xml:space="preserve">
</t>
    </r>
    <r>
      <rPr>
        <sz val="11"/>
        <color theme="7"/>
        <rFont val="Calibri"/>
        <family val="2"/>
        <scheme val="minor"/>
      </rPr>
      <t>- Varen består af flere dele pakket separat, fx en salat og en dressing.
- Varen skal tilberedes efter anvisninger på emballagen fx pasta eller koncentreret saft</t>
    </r>
  </si>
  <si>
    <r>
      <t>Angiv venligst hvilken del af varen næringsdeklarationen er gældende for</t>
    </r>
    <r>
      <rPr>
        <sz val="11"/>
        <rFont val="Calibri"/>
        <family val="2"/>
        <scheme val="minor"/>
      </rPr>
      <t>:</t>
    </r>
  </si>
  <si>
    <t>Ved anprisning af andet næringsstof, fx vitaminer og mineraler, eller omega-3 fedtsyrer:</t>
  </si>
  <si>
    <t>Ekstra næringsdeklaration - hvis dette er nødvendigt</t>
  </si>
  <si>
    <t>Angiv venligst hvilken del af varen næringsdeklarationen er gældende for:</t>
  </si>
  <si>
    <r>
      <t xml:space="preserve">Er fedtsyrer </t>
    </r>
    <r>
      <rPr>
        <b/>
        <sz val="11"/>
        <rFont val="Calibri"/>
        <family val="2"/>
        <scheme val="minor"/>
      </rPr>
      <t>korrigeret for glycerol</t>
    </r>
    <r>
      <rPr>
        <sz val="11"/>
        <rFont val="Calibri"/>
        <family val="2"/>
        <scheme val="minor"/>
      </rPr>
      <t>?</t>
    </r>
  </si>
  <si>
    <t>Hvis fedtsyrerne ikke er korrigeret for glycerol, bekræft venligst at Varefakta kan korrigere dem?</t>
  </si>
  <si>
    <t>Del B: Kød (okse, gris, fjerkræ, lam og ged)</t>
  </si>
  <si>
    <t>Varebetegnelse:</t>
  </si>
  <si>
    <t>Muskel-/kødstykke er skåret af:</t>
  </si>
  <si>
    <t>Født i:</t>
  </si>
  <si>
    <t>Opvokset i:</t>
  </si>
  <si>
    <t>Slagtet i:</t>
  </si>
  <si>
    <t>Fremstillet/opskåret i:</t>
  </si>
  <si>
    <t>Oprindelse</t>
  </si>
  <si>
    <t>Printes på etiket:</t>
  </si>
  <si>
    <t>Opbygning af reference (DDMM(ÅÅ)ÅÅ):</t>
  </si>
  <si>
    <t>Tiltrykkes:</t>
  </si>
  <si>
    <t>Aut. nr. på slagteri:</t>
  </si>
  <si>
    <t>Aut. nr. på opskæringsvirksomhed:</t>
  </si>
  <si>
    <t>Kalvekød:</t>
  </si>
  <si>
    <t>Hakket kød</t>
  </si>
  <si>
    <t>Fedtindhold under:</t>
  </si>
  <si>
    <t>Collagen-/kødproteinindhold:</t>
  </si>
  <si>
    <t>Er kødet optøet?:</t>
  </si>
  <si>
    <t>Må kødet nedfryses hos forbrugeren, hvis kødet er optøet?:</t>
  </si>
  <si>
    <t>Hvis ja, skal varen ompakkes hos forbrugeren?:</t>
  </si>
  <si>
    <t>Skal produktet gennemsteges?:</t>
  </si>
  <si>
    <t>Del B: Mælk og ost</t>
  </si>
  <si>
    <r>
      <rPr>
        <b/>
        <sz val="11"/>
        <rFont val="Calibri"/>
        <family val="2"/>
        <scheme val="minor"/>
      </rPr>
      <t>Varebetegnelse</t>
    </r>
    <r>
      <rPr>
        <sz val="11"/>
        <rFont val="Calibri"/>
        <family val="2"/>
        <scheme val="minor"/>
      </rPr>
      <t xml:space="preserve"> (</t>
    </r>
    <r>
      <rPr>
        <sz val="11"/>
        <color theme="7"/>
        <rFont val="Calibri"/>
        <family val="2"/>
        <scheme val="minor"/>
      </rPr>
      <t>evt karakteristiknavn</t>
    </r>
    <r>
      <rPr>
        <sz val="11"/>
        <rFont val="Calibri"/>
        <family val="2"/>
        <scheme val="minor"/>
      </rPr>
      <t>):</t>
    </r>
  </si>
  <si>
    <r>
      <t>Vand i fedtfri ostemasse (%)</t>
    </r>
    <r>
      <rPr>
        <sz val="11"/>
        <color theme="1"/>
        <rFont val="Calibri"/>
        <family val="2"/>
        <scheme val="minor"/>
      </rPr>
      <t>:</t>
    </r>
  </si>
  <si>
    <t>Indeholder produktet ostemasse?:</t>
  </si>
  <si>
    <r>
      <t>Lagring</t>
    </r>
    <r>
      <rPr>
        <sz val="11"/>
        <rFont val="Calibri"/>
        <family val="2"/>
        <scheme val="minor"/>
      </rPr>
      <t>:</t>
    </r>
  </si>
  <si>
    <r>
      <t>Forarbejdningsmåde</t>
    </r>
    <r>
      <rPr>
        <sz val="11"/>
        <rFont val="Calibri"/>
        <family val="2"/>
        <scheme val="minor"/>
      </rPr>
      <t>:</t>
    </r>
  </si>
  <si>
    <t>Kun mælkedelen er behandlet, som angivet i forarbejdningsmåden:</t>
  </si>
  <si>
    <t>Modning:</t>
  </si>
  <si>
    <r>
      <t>Varebetegnelse</t>
    </r>
    <r>
      <rPr>
        <sz val="11"/>
        <rFont val="Calibri"/>
        <family val="2"/>
        <scheme val="minor"/>
      </rPr>
      <t>:</t>
    </r>
  </si>
  <si>
    <r>
      <t>Vægtklasse</t>
    </r>
    <r>
      <rPr>
        <sz val="11"/>
        <rFont val="Calibri"/>
        <family val="2"/>
        <scheme val="minor"/>
      </rPr>
      <t>:</t>
    </r>
  </si>
  <si>
    <r>
      <t>Kvalitetsklasse</t>
    </r>
    <r>
      <rPr>
        <sz val="11"/>
        <rFont val="Calibri"/>
        <family val="2"/>
        <scheme val="minor"/>
      </rPr>
      <t>:</t>
    </r>
  </si>
  <si>
    <t>Læggedato tiltrykkes:</t>
  </si>
  <si>
    <r>
      <rPr>
        <b/>
        <sz val="11"/>
        <rFont val="Calibri"/>
        <family val="2"/>
        <scheme val="minor"/>
      </rPr>
      <t xml:space="preserve">Produktionsforhold </t>
    </r>
    <r>
      <rPr>
        <sz val="11"/>
        <rFont val="Calibri"/>
        <family val="2"/>
        <scheme val="minor"/>
      </rPr>
      <t>(</t>
    </r>
    <r>
      <rPr>
        <sz val="11"/>
        <color theme="7"/>
        <rFont val="Calibri"/>
        <family val="2"/>
        <scheme val="minor"/>
      </rPr>
      <t>fx buræg, skrabeæf eller andet</t>
    </r>
    <r>
      <rPr>
        <sz val="11"/>
        <rFont val="Calibri"/>
        <family val="2"/>
        <scheme val="minor"/>
      </rPr>
      <t>):</t>
    </r>
  </si>
  <si>
    <t>Evt. uddybende oplysninger:</t>
  </si>
  <si>
    <t>Del B: Æg og æggeprodukter</t>
  </si>
  <si>
    <t>Del B: Chokolade</t>
  </si>
  <si>
    <t>Varebetegnelse</t>
  </si>
  <si>
    <r>
      <t>Betegnelse*</t>
    </r>
    <r>
      <rPr>
        <sz val="11"/>
        <rFont val="Calibri"/>
        <family val="2"/>
        <scheme val="minor"/>
      </rPr>
      <t>:</t>
    </r>
  </si>
  <si>
    <r>
      <rPr>
        <b/>
        <sz val="11"/>
        <rFont val="Calibri"/>
        <family val="2"/>
        <scheme val="minor"/>
      </rPr>
      <t>Kakaotørstof</t>
    </r>
    <r>
      <rPr>
        <sz val="11"/>
        <rFont val="Calibri"/>
        <family val="2"/>
        <scheme val="minor"/>
      </rPr>
      <t xml:space="preserve"> (mindst) (%):</t>
    </r>
  </si>
  <si>
    <r>
      <rPr>
        <b/>
        <sz val="11"/>
        <rFont val="Calibri"/>
        <family val="2"/>
        <scheme val="minor"/>
      </rPr>
      <t>Mælketørstof</t>
    </r>
    <r>
      <rPr>
        <sz val="11"/>
        <rFont val="Calibri"/>
        <family val="2"/>
        <scheme val="minor"/>
      </rPr>
      <t xml:space="preserve"> (%):</t>
    </r>
  </si>
  <si>
    <r>
      <rPr>
        <b/>
        <sz val="11"/>
        <rFont val="Calibri"/>
        <family val="2"/>
        <scheme val="minor"/>
      </rPr>
      <t>Affedtet kakaotørstof</t>
    </r>
    <r>
      <rPr>
        <sz val="11"/>
        <rFont val="Calibri"/>
        <family val="2"/>
        <scheme val="minor"/>
      </rPr>
      <t xml:space="preserve"> (%):</t>
    </r>
  </si>
  <si>
    <r>
      <rPr>
        <b/>
        <sz val="11"/>
        <rFont val="Calibri"/>
        <family val="2"/>
        <scheme val="minor"/>
      </rPr>
      <t>Mælkefedt</t>
    </r>
    <r>
      <rPr>
        <sz val="11"/>
        <rFont val="Calibri"/>
        <family val="2"/>
        <scheme val="minor"/>
      </rPr>
      <t xml:space="preserve"> (%):</t>
    </r>
  </si>
  <si>
    <r>
      <rPr>
        <b/>
        <sz val="11"/>
        <rFont val="Calibri"/>
        <family val="2"/>
        <scheme val="minor"/>
      </rPr>
      <t>Kakaosmør</t>
    </r>
    <r>
      <rPr>
        <sz val="11"/>
        <rFont val="Calibri"/>
        <family val="2"/>
        <scheme val="minor"/>
      </rPr>
      <t xml:space="preserve"> (%):</t>
    </r>
  </si>
  <si>
    <t>Yderligere information:</t>
  </si>
  <si>
    <t>Chokoladetype 1</t>
  </si>
  <si>
    <t>Chokoladetype 2</t>
  </si>
  <si>
    <t>Chokoladetype 3</t>
  </si>
  <si>
    <t>*Definitioner af chokoladetyper jf. BEK 336-2003</t>
  </si>
  <si>
    <t xml:space="preserve">Mørk chokolade </t>
  </si>
  <si>
    <t>Mælkechokolade</t>
  </si>
  <si>
    <t>Lys mælkechokolade</t>
  </si>
  <si>
    <t>Hvid chokolade</t>
  </si>
  <si>
    <t>≥35 % kakaotørstof</t>
  </si>
  <si>
    <t>≥25 % kakaotørstof</t>
  </si>
  <si>
    <t>≥20 % kakaotørstof</t>
  </si>
  <si>
    <t>≥20 % kakaosmør</t>
  </si>
  <si>
    <t>≥18 % kakaosmør</t>
  </si>
  <si>
    <t>≥14 % mælketørstof</t>
  </si>
  <si>
    <t>≥20 % mælketørstof</t>
  </si>
  <si>
    <t>≥14 % affedtet kakaotørstof</t>
  </si>
  <si>
    <t>≥2,5 % affedtet kakaotørstof</t>
  </si>
  <si>
    <t>≥3,5 % mælkefedt</t>
  </si>
  <si>
    <t>≥5 % mælkefedt</t>
  </si>
  <si>
    <t xml:space="preserve">≥25 % fedtstof </t>
  </si>
  <si>
    <t>Del B: Fisk og fiskeprodukter</t>
  </si>
  <si>
    <r>
      <t>Konserveringsmetode</t>
    </r>
    <r>
      <rPr>
        <sz val="11"/>
        <rFont val="Calibri"/>
        <family val="2"/>
        <scheme val="minor"/>
      </rPr>
      <t>:</t>
    </r>
  </si>
  <si>
    <r>
      <t>Sælges varen optøet</t>
    </r>
    <r>
      <rPr>
        <sz val="11"/>
        <rFont val="Calibri"/>
        <family val="2"/>
        <scheme val="minor"/>
      </rPr>
      <t>:</t>
    </r>
  </si>
  <si>
    <r>
      <t>Artens handelsbetegnelse</t>
    </r>
    <r>
      <rPr>
        <sz val="11"/>
        <rFont val="Calibri"/>
        <family val="2"/>
        <scheme val="minor"/>
      </rPr>
      <t>:</t>
    </r>
  </si>
  <si>
    <r>
      <t>Det latinske navn</t>
    </r>
    <r>
      <rPr>
        <sz val="11"/>
        <rFont val="Calibri"/>
        <family val="2"/>
        <scheme val="minor"/>
      </rPr>
      <t>:</t>
    </r>
  </si>
  <si>
    <t>Produktionsmetode</t>
  </si>
  <si>
    <t>Havfiskeri:</t>
  </si>
  <si>
    <t>Ferskvandsfiskeri:</t>
  </si>
  <si>
    <t>Akvakultur (opdræt):</t>
  </si>
  <si>
    <t>For opdrættet, angiv i hvilket land (fremsøg land i feltet):</t>
  </si>
  <si>
    <t>Fiskeredskabskategori</t>
  </si>
  <si>
    <t>Vod:</t>
  </si>
  <si>
    <t>Trawl:</t>
  </si>
  <si>
    <t>Garn og lignende net:</t>
  </si>
  <si>
    <t>Indespærringsnoter og løftenet:</t>
  </si>
  <si>
    <t>Skrabere:</t>
  </si>
  <si>
    <t>Tejner (ruser):</t>
  </si>
  <si>
    <t>Kroge og liner:</t>
  </si>
  <si>
    <t>For sild anføres modningsmetoden</t>
  </si>
  <si>
    <t>Gammeldags modning:</t>
  </si>
  <si>
    <t>Kryddersild:</t>
  </si>
  <si>
    <t>Syremodning:</t>
  </si>
  <si>
    <t>Anden modning (angiv):</t>
  </si>
  <si>
    <t>Del B: Juice, saft, most og koncentrater</t>
  </si>
  <si>
    <r>
      <t>Pasteuriseret</t>
    </r>
    <r>
      <rPr>
        <sz val="11"/>
        <rFont val="Calibri"/>
        <family val="2"/>
        <scheme val="minor"/>
      </rPr>
      <t>:</t>
    </r>
  </si>
  <si>
    <r>
      <t>"</t>
    </r>
    <r>
      <rPr>
        <b/>
        <sz val="11"/>
        <rFont val="Calibri"/>
        <family val="2"/>
        <scheme val="minor"/>
      </rPr>
      <t>Frugtsaft</t>
    </r>
    <r>
      <rPr>
        <sz val="11"/>
        <rFont val="Calibri"/>
        <family val="2"/>
        <scheme val="minor"/>
      </rPr>
      <t>" jf. Forskrift om fruktjuice og lignende produkter, BEK nr. 1370 af 09/12/2013 bilag 1, 1a:</t>
    </r>
  </si>
  <si>
    <r>
      <rPr>
        <b/>
        <sz val="11"/>
        <rFont val="Calibri"/>
        <family val="2"/>
        <scheme val="minor"/>
      </rPr>
      <t>"Frugtsaft fra koncentrat"</t>
    </r>
    <r>
      <rPr>
        <sz val="11"/>
        <rFont val="Calibri"/>
        <family val="2"/>
        <scheme val="minor"/>
      </rPr>
      <t xml:space="preserve"> jf. Forskrift om fruktjuice og lignende produkter, BEK nr. 1370 af 09/12/2013 bilag 1, 1b:</t>
    </r>
  </si>
  <si>
    <r>
      <rPr>
        <b/>
        <sz val="11"/>
        <rFont val="Calibri"/>
        <family val="2"/>
        <scheme val="minor"/>
      </rPr>
      <t>"Koncentreret frugtsaft"</t>
    </r>
    <r>
      <rPr>
        <sz val="11"/>
        <rFont val="Calibri"/>
        <family val="2"/>
        <scheme val="minor"/>
      </rPr>
      <t xml:space="preserve"> jf. Forskrift om fruktjuice og lignende produkter, BEK nr. 1370 af 09/12/2013 bilag 1, 1c:</t>
    </r>
  </si>
  <si>
    <t>Del B: Kaffe</t>
  </si>
  <si>
    <r>
      <t xml:space="preserve">Dosering </t>
    </r>
    <r>
      <rPr>
        <sz val="11"/>
        <rFont val="Calibri"/>
        <family val="2"/>
        <scheme val="minor"/>
      </rPr>
      <t>(g pr. kop (1,5 dl))</t>
    </r>
    <r>
      <rPr>
        <b/>
        <sz val="11"/>
        <rFont val="Calibri"/>
        <family val="2"/>
        <scheme val="minor"/>
      </rPr>
      <t>:</t>
    </r>
  </si>
  <si>
    <r>
      <t>Instantkaffe</t>
    </r>
    <r>
      <rPr>
        <sz val="11"/>
        <rFont val="Calibri"/>
        <family val="2"/>
        <scheme val="minor"/>
      </rPr>
      <t>:</t>
    </r>
  </si>
  <si>
    <t>Pakkemetode</t>
  </si>
  <si>
    <t>Andet (angiv):</t>
  </si>
  <si>
    <r>
      <t>Ristningsgrad</t>
    </r>
    <r>
      <rPr>
        <sz val="11"/>
        <rFont val="Calibri"/>
        <family val="2"/>
        <scheme val="minor"/>
      </rPr>
      <t>:</t>
    </r>
  </si>
  <si>
    <r>
      <t>Formalingsgrad</t>
    </r>
    <r>
      <rPr>
        <sz val="11"/>
        <rFont val="Calibri"/>
        <family val="2"/>
        <scheme val="minor"/>
      </rPr>
      <t>:</t>
    </r>
  </si>
  <si>
    <t>Del B: Te</t>
  </si>
  <si>
    <t>Løs te:</t>
  </si>
  <si>
    <t>Hvis ja, dosering (g pr. kop (2,5 dl):</t>
  </si>
  <si>
    <t>Tebreve:</t>
  </si>
  <si>
    <t>Hvis ja, antal tebreve pr. pakke:</t>
  </si>
  <si>
    <t>Instant te:</t>
  </si>
  <si>
    <t>Hvis ja, opløsningstid i kogende vand i sekunder:</t>
  </si>
  <si>
    <t>Trækketid:</t>
  </si>
  <si>
    <t>Sortering:</t>
  </si>
  <si>
    <t>Tetype</t>
  </si>
  <si>
    <t>Sort te:</t>
  </si>
  <si>
    <t>Grøn te:</t>
  </si>
  <si>
    <t>Semifermenteret te (Oolong te):</t>
  </si>
  <si>
    <t>Hvid te:</t>
  </si>
  <si>
    <t>Specialbehandling</t>
  </si>
  <si>
    <t>Cardboard</t>
  </si>
  <si>
    <t>DK</t>
  </si>
  <si>
    <t>Nøglehulsgrupper</t>
  </si>
  <si>
    <t>1. Grønsager</t>
  </si>
  <si>
    <t>2. Frugt og bær</t>
  </si>
  <si>
    <t>3. Uforarbejdede nødder og jordnødder</t>
  </si>
  <si>
    <t>4. Mel, flager, gryn og knækkede kerner af cerealier</t>
  </si>
  <si>
    <t>5. Ris</t>
  </si>
  <si>
    <t>6. Morgenmadscerealier og müsli</t>
  </si>
  <si>
    <t>7. Grød og grødpulver</t>
  </si>
  <si>
    <t>8 a). Brød og brødmix</t>
  </si>
  <si>
    <t>8 b). Rugbrød og andre rugbaserede produkter samt brødmix</t>
  </si>
  <si>
    <t>9. Knækbrød og skorper samt færdigmix til sådanne produkter</t>
  </si>
  <si>
    <t>10. Pasta (ikke fyldt)</t>
  </si>
  <si>
    <t>11 a). Mælk og syrnede mælkeprodukter, som er beregnet til at drikke, uden tilsat smag</t>
  </si>
  <si>
    <t>11 b). Vegetabilske produkter med samme anvendelsesområde som produkter i fødevaregruppe 11 a) uden tilsat smag</t>
  </si>
  <si>
    <t>12 a). Syrnede mælkeprodukter, som ikke er beregnet til at drikke, uden tilsat smag</t>
  </si>
  <si>
    <t>12 b). Vegetabilske produkter med samme anvendelsesområde som produkter i fødevaregruppe 12 a), uden tilsat smag</t>
  </si>
  <si>
    <t>13 a). Syrnede mælkeprodukter, som ikke er beregnet til at drikke, med tilsat smag</t>
  </si>
  <si>
    <t>13 b). Vegetabilske produkter med samme anvendelsesområde som produkter i fødevaregruppe 13 a), med tilsat smag</t>
  </si>
  <si>
    <t>14 a). Produkter bestående af en blanding af mælk og fløde med samme anvendelsesområde som fløde og tilsvarende syrnede produkter, uden tilsat smag</t>
  </si>
  <si>
    <t>14 b). Helt eller delvist vegetabilske produkter med samme anvendelsesområde som produkter i fødevaregruppe 14 a), uden tilsat smag</t>
  </si>
  <si>
    <t>15 a). Produkter bestående af en blanding af mælk og fløde med samme anvendelsesområde som fløde og tilsvarende syrnede produkter, med tilsat smag.</t>
  </si>
  <si>
    <t>15 b). Helt eller delvist vegetabilske produkter med samme anvendelsesområde som produkter i fødevaregruppe 15 a), med tilsat smag</t>
  </si>
  <si>
    <t>16. Ost</t>
  </si>
  <si>
    <t>17. Helt eller delvist vegetabilske produkter med samme anvendelsesområde som produkterne i fødevaregruppe 16</t>
  </si>
  <si>
    <t>18. Frisk ost og lignende produkter</t>
  </si>
  <si>
    <t>19. Madlavningsfedt og madlavningsfedtblandinger</t>
  </si>
  <si>
    <t>20. Madolier, flydende madlavningsfedt og flydende madlavningsfedtblandinger</t>
  </si>
  <si>
    <t>21. Fiskevarer og levende toskallede bløddyr</t>
  </si>
  <si>
    <t>22. Produkter, som er fremstillet af mindst 50 % forarbejdede fiskevarer</t>
  </si>
  <si>
    <t>22 a). Produkter, der ikke er omfattet af gruppe 22 b-d</t>
  </si>
  <si>
    <t>22 b). Pålægsprodukter, skivet</t>
  </si>
  <si>
    <t>22 c). Røget eller gravad fisk</t>
  </si>
  <si>
    <t>22 d). Kaviar og andet halvkonserves af fisk</t>
  </si>
  <si>
    <t>23. Kød som er uforarbejdet</t>
  </si>
  <si>
    <t>24. Kød og produkter som indeholder kød</t>
  </si>
  <si>
    <t>24 a). Rå produkter af hele eller udskårne kødstykker, som er overflademarineret eller krydret</t>
  </si>
  <si>
    <t>24 b). Rå eller spiseklare produkter, som indeholder hakket kød</t>
  </si>
  <si>
    <t>24 c). Spiseklare eller røgede produkter</t>
  </si>
  <si>
    <t>25. Helt eller delvist vegetabilske produkter med samme anvendelsesområde som fiske- og kødprodukter i fødevaregruppe 22 og 24</t>
  </si>
  <si>
    <t>25 a). For skivede pålægsprodukter</t>
  </si>
  <si>
    <t>25 b). For øvrige produkter i fødevaregruppe 25</t>
  </si>
  <si>
    <t>26. Færdigretter med grøntsager, en proteindel og en kulhydratdel</t>
  </si>
  <si>
    <t>27. Færdigretter med grøntsager og eventuelt en proteindel eller en kulhydratdel</t>
  </si>
  <si>
    <t>28. Pirogger, pizzaer, forårsruller og andre tærter end desserttærter og lignende produkter</t>
  </si>
  <si>
    <t>29. Smørrebrød, sandwich, wraps og lignende produkter</t>
  </si>
  <si>
    <t>30. Supper</t>
  </si>
  <si>
    <t>31. Dressinger af olie og eddike</t>
  </si>
  <si>
    <t>32. Saucer til middagsretter</t>
  </si>
  <si>
    <t>1. Vegetables</t>
  </si>
  <si>
    <t>2. Fruit and berries</t>
  </si>
  <si>
    <t>3. Unprocessed nuts and peanuts</t>
  </si>
  <si>
    <t>4. Flour, flakes, grits and broken kernels of cereals</t>
  </si>
  <si>
    <t>5. Rice</t>
  </si>
  <si>
    <t>6. Breakfast cereals and muesli</t>
  </si>
  <si>
    <t>7. Porridge and porridge powder</t>
  </si>
  <si>
    <t>8a). Bread and bread mix</t>
  </si>
  <si>
    <t>8 b). Rye bread and other rye-based products as well as bread mixes</t>
  </si>
  <si>
    <t>10. Pasta (not filled)</t>
  </si>
  <si>
    <t>11a). Milk and fermented milk products intended for drinking, without added flavoring</t>
  </si>
  <si>
    <t>11 b). Vegetable products with the same field of application as products in food group 11 a) without added flavour</t>
  </si>
  <si>
    <t>12 a). Acidified milk products, not intended for drinking, without added flavor</t>
  </si>
  <si>
    <t>12 b). Vegetable products with the same field of application as products in food group 12 a), without added flavour</t>
  </si>
  <si>
    <t>13a). Acidified milk products, not intended for drinking, with added flavor</t>
  </si>
  <si>
    <t>13 b). Vegetable products with the same field of application as products in food group 13 a), with added flavor</t>
  </si>
  <si>
    <t>14 a). Products consisting of a mixture of milk and cream with the same scope of application as cream and similar acidified products, without added flavor</t>
  </si>
  <si>
    <t>14 b). Fully or partially vegetable products with the same scope of application as products in food group 14 a), without added flavour</t>
  </si>
  <si>
    <t>15 a). Products consisting of a mixture of milk and cream with the same scope of application as cream and similar acidified products, with added flavor.</t>
  </si>
  <si>
    <t>15 b). Fully or partially vegetable products with the same field of application as products in food group 15 a), with added flavour</t>
  </si>
  <si>
    <t>16. Cheese</t>
  </si>
  <si>
    <t>18. Fresh cheese and similar products</t>
  </si>
  <si>
    <t>19. Cooking fat and cooking fat mixtures</t>
  </si>
  <si>
    <t>20. Cooking oils, liquid cooking fats and liquid cooking fat mixtures</t>
  </si>
  <si>
    <t>21. Fish products and live bivalve molluscs</t>
  </si>
  <si>
    <t>22. Products made from at least 50% processed fish products</t>
  </si>
  <si>
    <t>22 a). Products not covered by group 22 b-d</t>
  </si>
  <si>
    <t>22 b). Cold cuts, sliced</t>
  </si>
  <si>
    <t>22 c). Smoked or gravad fish</t>
  </si>
  <si>
    <t>22 d). Caviar and other semi-canned fish</t>
  </si>
  <si>
    <t>23. Meat that is unprocessed</t>
  </si>
  <si>
    <t>24. Meat and products containing meat</t>
  </si>
  <si>
    <t>24 a). Raw products of whole or cut pieces of meat which are surface marinated or seasoned</t>
  </si>
  <si>
    <t>24 b). Raw or ready-to-eat products containing minced meat</t>
  </si>
  <si>
    <t>24c). Ready-to-eat or smoked products</t>
  </si>
  <si>
    <t>25. Fully or partially vegetable products with the same application area as fish and meat products in food groups 22 and 24</t>
  </si>
  <si>
    <t>25 a). For sliced cold cuts</t>
  </si>
  <si>
    <t>25 b). For other products in food group 25</t>
  </si>
  <si>
    <t>26. Ready meals with vegetables, a protein part and a carbohydrate part</t>
  </si>
  <si>
    <t>27. Ready meals with vegetables and possibly a protein part or a carbohydrate part</t>
  </si>
  <si>
    <t>28. Pies, pizzas, spring rolls and pies other than dessert pies and similar products</t>
  </si>
  <si>
    <t>29. Sandwiches, sandwiches, wraps and similar products</t>
  </si>
  <si>
    <t>30. Soups</t>
  </si>
  <si>
    <t>31. Dressings of oil and vinegar</t>
  </si>
  <si>
    <t>32. Sauces for dinner dishes</t>
  </si>
  <si>
    <t>9. Crispbread and crusts as well as ready mixes for such products</t>
  </si>
  <si>
    <t>17. Fully or partially vegetable products with the same field of application as the products in food group 16</t>
  </si>
  <si>
    <t>Montenegro</t>
  </si>
  <si>
    <t>Nederlandene (Holland)</t>
  </si>
  <si>
    <t>Serbien</t>
  </si>
  <si>
    <t>St. Vincent &amp; Grenadinerne</t>
  </si>
  <si>
    <t xml:space="preserve">FAO 18 </t>
  </si>
  <si>
    <t xml:space="preserve">FAO 21 </t>
  </si>
  <si>
    <t xml:space="preserve">FAO 21.0 </t>
  </si>
  <si>
    <t>FAO 21.0.A</t>
  </si>
  <si>
    <t>FAO 21.0.B</t>
  </si>
  <si>
    <t>FAO 21.1</t>
  </si>
  <si>
    <t>FAO 21.1.A</t>
  </si>
  <si>
    <t>FAO 21.1.B</t>
  </si>
  <si>
    <t>FAO 21.1.C</t>
  </si>
  <si>
    <t>FAO 21.1.D</t>
  </si>
  <si>
    <t>FAO 21.1.E</t>
  </si>
  <si>
    <t>FAO 21.1.F</t>
  </si>
  <si>
    <t>FAO 21.2</t>
  </si>
  <si>
    <t>FAO 21.2.G</t>
  </si>
  <si>
    <t>FAO 21.2.H</t>
  </si>
  <si>
    <t>FAO 21.2.J</t>
  </si>
  <si>
    <t>FAO 21.3.</t>
  </si>
  <si>
    <t>FAO 21.3.K</t>
  </si>
  <si>
    <t>FAO 21.3.L</t>
  </si>
  <si>
    <t>FAO 21.3.M</t>
  </si>
  <si>
    <t>FAO 21.3.N</t>
  </si>
  <si>
    <t>FAO 21.3.O</t>
  </si>
  <si>
    <t>FAO 21.3.P</t>
  </si>
  <si>
    <t>FAO 21.4</t>
  </si>
  <si>
    <t>FAO 21.4.R</t>
  </si>
  <si>
    <t>FAO 21.4.S</t>
  </si>
  <si>
    <t>FAO 21.4.t</t>
  </si>
  <si>
    <t>FAO 21.4.v</t>
  </si>
  <si>
    <t>FAO 21.4.w</t>
  </si>
  <si>
    <t>FAO 21.4.X</t>
  </si>
  <si>
    <t>FAO 21.5</t>
  </si>
  <si>
    <t>FAO 21.5.Y</t>
  </si>
  <si>
    <t>FAO 21.5.Z</t>
  </si>
  <si>
    <t>FAO 21.6</t>
  </si>
  <si>
    <t>FAO 21.6.A</t>
  </si>
  <si>
    <t>FAO 21.6.B</t>
  </si>
  <si>
    <t>FAO 21.6.C</t>
  </si>
  <si>
    <t>FAO 21.6.D</t>
  </si>
  <si>
    <t>FAO 21.6.E</t>
  </si>
  <si>
    <t>FAO 21.6.F</t>
  </si>
  <si>
    <t>FAO 21.6.G</t>
  </si>
  <si>
    <t>FAO 21.6.H</t>
  </si>
  <si>
    <t>FAO 27</t>
  </si>
  <si>
    <t>FAO 27.1</t>
  </si>
  <si>
    <t>FAO 27.1.a</t>
  </si>
  <si>
    <t>FAO 27.1.b</t>
  </si>
  <si>
    <t>FAO 27.2</t>
  </si>
  <si>
    <t>FAO 27.2.a</t>
  </si>
  <si>
    <t>FAO 27.2.b</t>
  </si>
  <si>
    <t>FAO 27.3</t>
  </si>
  <si>
    <t>FAO 27.3.a</t>
  </si>
  <si>
    <t>FAO 27.3.b,c</t>
  </si>
  <si>
    <t>FAO 27.3.d</t>
  </si>
  <si>
    <t>FAO 27.4</t>
  </si>
  <si>
    <t>FAO 27.4.a</t>
  </si>
  <si>
    <t>FAO 27.4.b</t>
  </si>
  <si>
    <t>FAO 27.4.c</t>
  </si>
  <si>
    <t>FAO 27.5</t>
  </si>
  <si>
    <t>FAO 27.5.a</t>
  </si>
  <si>
    <t>FAO 27.5.b</t>
  </si>
  <si>
    <t>FAO 27.6</t>
  </si>
  <si>
    <t>FAO 27.6.a</t>
  </si>
  <si>
    <t>FAO 27.6.b</t>
  </si>
  <si>
    <t>FAO 27.7</t>
  </si>
  <si>
    <t>FAO 27.7.a</t>
  </si>
  <si>
    <t>FAO 27.7.b</t>
  </si>
  <si>
    <t>FAO 27.7.c</t>
  </si>
  <si>
    <t>FAO 27.7.d</t>
  </si>
  <si>
    <t>FAO 27.7.e</t>
  </si>
  <si>
    <t>FAO 27.7.f</t>
  </si>
  <si>
    <t>FAO 27.7.g</t>
  </si>
  <si>
    <t>FAO 27.7.h</t>
  </si>
  <si>
    <t>FAO 27.7.j</t>
  </si>
  <si>
    <t>FAO 27.7.k</t>
  </si>
  <si>
    <t>FAO 27.8</t>
  </si>
  <si>
    <t>FAO 27.8.a</t>
  </si>
  <si>
    <t>FAO 27.8.b</t>
  </si>
  <si>
    <t>FAO 27.8.c</t>
  </si>
  <si>
    <t>FAO 27.8.d</t>
  </si>
  <si>
    <t>FAO 27.8.e</t>
  </si>
  <si>
    <t>FAO 27.9</t>
  </si>
  <si>
    <t>FAO 27.9.a</t>
  </si>
  <si>
    <t>FAO 27.9.b</t>
  </si>
  <si>
    <t>FAO 27.10</t>
  </si>
  <si>
    <t>FAO 27.10.a</t>
  </si>
  <si>
    <t>FAO 27.10.b</t>
  </si>
  <si>
    <t>FAO 27.12</t>
  </si>
  <si>
    <t>FAO 27.12.a</t>
  </si>
  <si>
    <t>FAO 27.12.b</t>
  </si>
  <si>
    <t>FAO 27.12.c</t>
  </si>
  <si>
    <t>FAO 27.14</t>
  </si>
  <si>
    <t>FAO 27.14.a</t>
  </si>
  <si>
    <t>FAO 27.14.b</t>
  </si>
  <si>
    <t>FAO 30</t>
  </si>
  <si>
    <t>FAO 34</t>
  </si>
  <si>
    <t>FAO 34.1</t>
  </si>
  <si>
    <t>FAO 34.1.1</t>
  </si>
  <si>
    <t>FAO 34.1.2</t>
  </si>
  <si>
    <t>FAO 34.1.3</t>
  </si>
  <si>
    <t>FAO 34.2</t>
  </si>
  <si>
    <t>FAO 34.3</t>
  </si>
  <si>
    <t>FAO 34.3.1</t>
  </si>
  <si>
    <t>FAO 34.3.2</t>
  </si>
  <si>
    <t>FAO 34.3.3</t>
  </si>
  <si>
    <t>FAO 34.3.4</t>
  </si>
  <si>
    <t>FAO 34.3.5</t>
  </si>
  <si>
    <t>FAO 34.3.6</t>
  </si>
  <si>
    <t>FAO 34.4</t>
  </si>
  <si>
    <t>FAO 34.4.1</t>
  </si>
  <si>
    <t>FAO 34.4.2</t>
  </si>
  <si>
    <t>FAO 37</t>
  </si>
  <si>
    <t>FAO 37.1</t>
  </si>
  <si>
    <t>FAO 37.1.1</t>
  </si>
  <si>
    <t>FAO 37.1.2</t>
  </si>
  <si>
    <t>FAO 37.1.3</t>
  </si>
  <si>
    <t>FAO 37.2</t>
  </si>
  <si>
    <t>FAO 37.2.1</t>
  </si>
  <si>
    <t>FAO 37.2.2</t>
  </si>
  <si>
    <t>FAO 37.3</t>
  </si>
  <si>
    <t>FAO 37.3.1</t>
  </si>
  <si>
    <t>FAO 37.3.2</t>
  </si>
  <si>
    <t>FAO 37.4</t>
  </si>
  <si>
    <t>FAO 37.4.1</t>
  </si>
  <si>
    <t>FAO 37.4.2</t>
  </si>
  <si>
    <t>FAO 37.4.3</t>
  </si>
  <si>
    <t>FAO 41</t>
  </si>
  <si>
    <t>FAO 41.1</t>
  </si>
  <si>
    <t>FAO 41.1.1</t>
  </si>
  <si>
    <t>FAO 41.1.2</t>
  </si>
  <si>
    <t>FAO 41.1.3</t>
  </si>
  <si>
    <t>FAO 41.1.4</t>
  </si>
  <si>
    <t>FAO 41.2</t>
  </si>
  <si>
    <t>FAO 41.2.1</t>
  </si>
  <si>
    <t>FAO 41.2.2</t>
  </si>
  <si>
    <t>FAO 41.2.3</t>
  </si>
  <si>
    <t>FAO 41.2.4</t>
  </si>
  <si>
    <t>FAO 41.3.1</t>
  </si>
  <si>
    <t>FAO 41.3.2</t>
  </si>
  <si>
    <t>FAO 41.3.3</t>
  </si>
  <si>
    <t>FAO 47.1</t>
  </si>
  <si>
    <t>FAO 47.1.1</t>
  </si>
  <si>
    <t>FAO 47.1.2</t>
  </si>
  <si>
    <t>FAO 47.1.3</t>
  </si>
  <si>
    <t>FAO 47.1.4</t>
  </si>
  <si>
    <t>FAO 47.1.5</t>
  </si>
  <si>
    <t>FAO 47.1.6</t>
  </si>
  <si>
    <t>FAO 47.2</t>
  </si>
  <si>
    <t>FAO 47.2.1</t>
  </si>
  <si>
    <t>FAO 47.2.2</t>
  </si>
  <si>
    <t>FAO 47.A</t>
  </si>
  <si>
    <t>FAO 47.A.0</t>
  </si>
  <si>
    <t>FAO 47.B.0</t>
  </si>
  <si>
    <t>FAO 47.B.1</t>
  </si>
  <si>
    <t>FAO 47.C</t>
  </si>
  <si>
    <t>FAO 47.C.0</t>
  </si>
  <si>
    <t>FAO 47.C.1</t>
  </si>
  <si>
    <t>FAO 47.D</t>
  </si>
  <si>
    <t>FAO 47.D.0</t>
  </si>
  <si>
    <t>FAO 47.D.1</t>
  </si>
  <si>
    <t>FAO 48</t>
  </si>
  <si>
    <t>FAO 48.1</t>
  </si>
  <si>
    <t>FAO 48.2</t>
  </si>
  <si>
    <t>FAO 48.3</t>
  </si>
  <si>
    <t>FAO 48.4</t>
  </si>
  <si>
    <t>FAO 48.5</t>
  </si>
  <si>
    <t>FAO 48.6</t>
  </si>
  <si>
    <t>FAO 51</t>
  </si>
  <si>
    <t>FAO 51.1</t>
  </si>
  <si>
    <t>FAO 51.2</t>
  </si>
  <si>
    <t>FAO 51.3</t>
  </si>
  <si>
    <t>FAO 51.4</t>
  </si>
  <si>
    <t>FAO 51.5</t>
  </si>
  <si>
    <t>FAO 51.6</t>
  </si>
  <si>
    <t>FAO 51.7</t>
  </si>
  <si>
    <t>FAO 51.8</t>
  </si>
  <si>
    <t>FAO 57</t>
  </si>
  <si>
    <t>FAO 57.1</t>
  </si>
  <si>
    <t>FAO 57.2</t>
  </si>
  <si>
    <t>FAO 57.3</t>
  </si>
  <si>
    <t>FAO 57.4</t>
  </si>
  <si>
    <t>FAO 57.5</t>
  </si>
  <si>
    <t>FAO 58</t>
  </si>
  <si>
    <t>FAO 58.4.1</t>
  </si>
  <si>
    <t>FAO 58.4.2</t>
  </si>
  <si>
    <t>FAO 58.4.3</t>
  </si>
  <si>
    <t>FAO 58.4.4</t>
  </si>
  <si>
    <t>FAO 58.5</t>
  </si>
  <si>
    <t>FAO 58.5.1</t>
  </si>
  <si>
    <t>FAO 58.5.2</t>
  </si>
  <si>
    <t>FAO 58.6</t>
  </si>
  <si>
    <t>FAO 58.7</t>
  </si>
  <si>
    <t>FAO 61</t>
  </si>
  <si>
    <t>FAO 67</t>
  </si>
  <si>
    <t>FAO 71</t>
  </si>
  <si>
    <t>FAO 77</t>
  </si>
  <si>
    <t>FAO 81</t>
  </si>
  <si>
    <t>FAO 87</t>
  </si>
  <si>
    <t>FAO 87.1</t>
  </si>
  <si>
    <t>FAO 87.1.1</t>
  </si>
  <si>
    <t>FAO 87.1.2</t>
  </si>
  <si>
    <t>FAO 87.1.3</t>
  </si>
  <si>
    <t>FAO 87.1.4</t>
  </si>
  <si>
    <t>FAO 87.2.1</t>
  </si>
  <si>
    <t>FAO 87.2.2</t>
  </si>
  <si>
    <t>FAO 87.2.3</t>
  </si>
  <si>
    <t>FAO 87.2.4</t>
  </si>
  <si>
    <t>FAO 87.2.5</t>
  </si>
  <si>
    <t>FAO 87.2.6</t>
  </si>
  <si>
    <t>FAO 87.3.1</t>
  </si>
  <si>
    <t>FAO 87.3.2</t>
  </si>
  <si>
    <t>FAO 87.3.3</t>
  </si>
  <si>
    <t>FAO 88</t>
  </si>
  <si>
    <t>FAO 88.1</t>
  </si>
  <si>
    <t>FAO 88.2</t>
  </si>
  <si>
    <t>FAO 88.3</t>
  </si>
  <si>
    <t>FAO 1</t>
  </si>
  <si>
    <t>FAO 2</t>
  </si>
  <si>
    <t>FAO 3</t>
  </si>
  <si>
    <t>FAO 4</t>
  </si>
  <si>
    <t>FAO 5</t>
  </si>
  <si>
    <t>FAO 6</t>
  </si>
  <si>
    <t>FAO 7</t>
  </si>
  <si>
    <t>FAO 8</t>
  </si>
  <si>
    <t>MNE</t>
  </si>
  <si>
    <t>Serbia</t>
  </si>
  <si>
    <t>Saint Vincent &amp; Grenadinene</t>
  </si>
  <si>
    <t>Saint Vincent &amp; the Grenadines</t>
  </si>
  <si>
    <r>
      <rPr>
        <b/>
        <sz val="11"/>
        <rFont val="Calibri"/>
        <family val="2"/>
        <scheme val="minor"/>
      </rPr>
      <t>Fangstområde</t>
    </r>
    <r>
      <rPr>
        <sz val="11"/>
        <rFont val="Calibri"/>
        <family val="2"/>
        <scheme val="minor"/>
      </rPr>
      <t xml:space="preserve"> (</t>
    </r>
    <r>
      <rPr>
        <sz val="11"/>
        <color theme="7"/>
        <rFont val="Calibri"/>
        <family val="2"/>
        <scheme val="minor"/>
      </rPr>
      <t>for fiskeri angiv FAO-områdenr. fx FAO 27</t>
    </r>
    <r>
      <rPr>
        <sz val="11"/>
        <rFont val="Calibri"/>
        <family val="2"/>
        <scheme val="minor"/>
      </rPr>
      <t>):</t>
    </r>
  </si>
  <si>
    <r>
      <t xml:space="preserve">Underområde </t>
    </r>
    <r>
      <rPr>
        <sz val="11"/>
        <rFont val="Calibri"/>
        <family val="2"/>
        <scheme val="minor"/>
      </rPr>
      <t>(</t>
    </r>
    <r>
      <rPr>
        <sz val="11"/>
        <color theme="7"/>
        <rFont val="Calibri"/>
        <family val="2"/>
        <scheme val="minor"/>
      </rPr>
      <t>fx FAO 27.1</t>
    </r>
    <r>
      <rPr>
        <sz val="11"/>
        <rFont val="Calibri"/>
        <family val="2"/>
        <scheme val="minor"/>
      </rPr>
      <t>)</t>
    </r>
  </si>
  <si>
    <r>
      <t xml:space="preserve">Afsnit </t>
    </r>
    <r>
      <rPr>
        <sz val="11"/>
        <rFont val="Calibri"/>
        <family val="2"/>
        <scheme val="minor"/>
      </rPr>
      <t>(</t>
    </r>
    <r>
      <rPr>
        <sz val="11"/>
        <color theme="7"/>
        <rFont val="Calibri"/>
        <family val="2"/>
        <scheme val="minor"/>
      </rPr>
      <t>fx FAO 27.1.a</t>
    </r>
    <r>
      <rPr>
        <sz val="11"/>
        <rFont val="Calibri"/>
        <family val="2"/>
        <scheme val="minor"/>
      </rPr>
      <t>):</t>
    </r>
  </si>
  <si>
    <t>Afsnit</t>
  </si>
  <si>
    <t>Angiv gruppe:</t>
  </si>
  <si>
    <t>Lande (NO)</t>
  </si>
  <si>
    <t>Lande (ENG)</t>
  </si>
  <si>
    <t>REMA 1000 varenummer:</t>
  </si>
  <si>
    <t>Dækker labels samlet mere end 60 % af emballagens overflade?</t>
  </si>
  <si>
    <t>Primær emballage: 60 % overflade</t>
  </si>
  <si>
    <t>In refrigerator at max. +5 °C</t>
  </si>
  <si>
    <t>I køleskab ved højst +5 °C</t>
  </si>
  <si>
    <t>Jeppe Løkke Henriksen</t>
  </si>
  <si>
    <t xml:space="preserve">Lone Holst Andersen </t>
  </si>
  <si>
    <t>Tina Jensen</t>
  </si>
  <si>
    <t>Film/folie</t>
  </si>
  <si>
    <t>Film/foil</t>
  </si>
  <si>
    <t>Genanvendt materiale</t>
  </si>
  <si>
    <r>
      <t xml:space="preserve">Indgår der over 5 % </t>
    </r>
    <r>
      <rPr>
        <b/>
        <sz val="11"/>
        <rFont val="Calibri"/>
        <family val="2"/>
        <scheme val="minor"/>
      </rPr>
      <t xml:space="preserve">soja </t>
    </r>
    <r>
      <rPr>
        <sz val="11"/>
        <rFont val="Calibri"/>
        <family val="2"/>
        <scheme val="minor"/>
      </rPr>
      <t>i varen:</t>
    </r>
  </si>
  <si>
    <r>
      <t>Er der anvendt</t>
    </r>
    <r>
      <rPr>
        <b/>
        <sz val="11"/>
        <color theme="1"/>
        <rFont val="Calibri"/>
        <family val="2"/>
        <scheme val="minor"/>
      </rPr>
      <t xml:space="preserve"> sammensatte stykker af kød/fisk</t>
    </r>
    <r>
      <rPr>
        <sz val="11"/>
        <color theme="1"/>
        <rFont val="Calibri"/>
        <family val="2"/>
        <scheme val="minor"/>
      </rPr>
      <t>?</t>
    </r>
  </si>
  <si>
    <r>
      <rPr>
        <b/>
        <sz val="12"/>
        <color rgb="FFFF0000"/>
        <rFont val="Calibri"/>
        <family val="2"/>
        <scheme val="minor"/>
      </rPr>
      <t xml:space="preserve">OBS: </t>
    </r>
    <r>
      <rPr>
        <sz val="12"/>
        <color rgb="FFFF0000"/>
        <rFont val="Calibri"/>
        <family val="2"/>
        <scheme val="minor"/>
      </rPr>
      <t>Der skal tages stilling til alle celler i del A af skemaet. Celler der ikke er udfyldt betragtes som et "nej"</t>
    </r>
  </si>
  <si>
    <t>REMA 1000 DANSK OKSE</t>
  </si>
  <si>
    <t>REMA 1000 DANSK GRIS</t>
  </si>
  <si>
    <t>REMA 1000 DANSK KALV</t>
  </si>
  <si>
    <t>REMA 1000 DANSK KYLLING</t>
  </si>
  <si>
    <t>REMA 1000 DANSK UNGKVÆG</t>
  </si>
  <si>
    <t>REMA 1000 DANSK FISK</t>
  </si>
  <si>
    <t>REMA 1000 FERSK FISK</t>
  </si>
  <si>
    <t>REMA 1000 FRILANDSGRIS</t>
  </si>
  <si>
    <t>REMA 1000 FRITGÅENDE KYLLINGER</t>
  </si>
  <si>
    <t>REMA 1000 FRITGÅENDE LAM</t>
  </si>
  <si>
    <t>REMA 1000 PERFEKT TIL GRILLEN</t>
  </si>
  <si>
    <t>REMA 1000 SÆSON VILDT</t>
  </si>
  <si>
    <t>REMA 1000 LÆKKERT &amp; NEMT</t>
  </si>
  <si>
    <t>REMA 1000 MÅLTID TIL ÉN</t>
  </si>
  <si>
    <t>REMA 1000 GLUTENFRI</t>
  </si>
  <si>
    <t>REMA 1000 READY TO GO</t>
  </si>
  <si>
    <t>REMA 1000 READY TO SERVE</t>
  </si>
  <si>
    <t>REMA 1000 READY TO COOK</t>
  </si>
  <si>
    <t>REMA 1000 MESTERPÅLÆG</t>
  </si>
  <si>
    <t>REMA 1000 INSPIRING FOOD</t>
  </si>
  <si>
    <t>REMA 1000 PLANTEKØKKENET</t>
  </si>
  <si>
    <t>REMA 1000 TEX MEX</t>
  </si>
  <si>
    <t>REMA 1000 DANSK MEL</t>
  </si>
  <si>
    <t>REMA 1000 ØKOLOGISK/ØKOLOGISKE</t>
  </si>
  <si>
    <t>REMA 1000 JULENS</t>
  </si>
  <si>
    <t>REMA 1000 PÅSKENS</t>
  </si>
  <si>
    <t>REMA 1000 SUPREME</t>
  </si>
  <si>
    <t>REMA 1000 DANFRUGT</t>
  </si>
  <si>
    <t>REMA 1000 PANE DI ITALIA</t>
  </si>
  <si>
    <t>REMA 1000 LORENZO DI ITALIA</t>
  </si>
  <si>
    <t>REMA 1000 BOLOGNA</t>
  </si>
  <si>
    <t>REMA 1000 MODENA</t>
  </si>
  <si>
    <t>Serienavne</t>
  </si>
  <si>
    <t>REMA 1000</t>
  </si>
  <si>
    <t>CUCINA</t>
  </si>
  <si>
    <t>REMA 1000 MEGET MERE GRILL</t>
  </si>
  <si>
    <t>REMA 1000 SÆSON FISK</t>
  </si>
  <si>
    <t>Serienavn:</t>
  </si>
  <si>
    <r>
      <t xml:space="preserve">Allergener i fødevaren og spormærkning </t>
    </r>
    <r>
      <rPr>
        <sz val="11"/>
        <rFont val="Calibri"/>
        <family val="2"/>
        <scheme val="minor"/>
      </rPr>
      <t xml:space="preserve"> - Venligst udfyld hvilke allergener, der er i fødevaren, og hvilke der kan være spor af. </t>
    </r>
  </si>
  <si>
    <t>Indgående mængde</t>
  </si>
  <si>
    <t>GRAM SLOT</t>
  </si>
  <si>
    <r>
      <t>Oprindelse</t>
    </r>
    <r>
      <rPr>
        <b/>
        <sz val="11"/>
        <rFont val="Calibri"/>
        <family val="2"/>
        <scheme val="minor"/>
      </rPr>
      <t xml:space="preserve"> 
</t>
    </r>
    <r>
      <rPr>
        <sz val="11"/>
        <color rgb="FFAD643A"/>
        <rFont val="Calibri"/>
        <family val="2"/>
        <scheme val="minor"/>
      </rPr>
      <t xml:space="preserve">Angiv venligst oprindelsen på landeniveau på alle </t>
    </r>
    <r>
      <rPr>
        <u/>
        <sz val="11"/>
        <color rgb="FFAD643A"/>
        <rFont val="Calibri"/>
        <family val="2"/>
        <scheme val="minor"/>
      </rPr>
      <t>primære ingredienser</t>
    </r>
    <r>
      <rPr>
        <sz val="11"/>
        <color rgb="FFAD643A"/>
        <rFont val="Calibri"/>
        <family val="2"/>
        <scheme val="minor"/>
      </rPr>
      <t xml:space="preserve"> og følgende </t>
    </r>
    <r>
      <rPr>
        <u/>
        <sz val="11"/>
        <color rgb="FFAD643A"/>
        <rFont val="Calibri"/>
        <family val="2"/>
        <scheme val="minor"/>
      </rPr>
      <t>risikoingredienser</t>
    </r>
    <r>
      <rPr>
        <sz val="11"/>
        <color rgb="FFAD643A"/>
        <rFont val="Calibri"/>
        <family val="2"/>
        <scheme val="minor"/>
      </rPr>
      <t xml:space="preserve">:  
kakao, soja, palmeolie, træ/papir, gummi, oksekød, kaffe, rejer, tun, te, ris, vanilje, hasselnødder, ananas, avokado, banan, citrusfrugter, bomuld.  
</t>
    </r>
    <r>
      <rPr>
        <b/>
        <sz val="11"/>
        <rFont val="Calibri"/>
        <family val="2"/>
        <scheme val="minor"/>
      </rPr>
      <t>NB!</t>
    </r>
    <r>
      <rPr>
        <sz val="11"/>
        <rFont val="Calibri"/>
        <family val="2"/>
        <scheme val="minor"/>
      </rPr>
      <t xml:space="preserve"> </t>
    </r>
    <r>
      <rPr>
        <sz val="11"/>
        <color rgb="FFAD643A"/>
        <rFont val="Calibri"/>
        <family val="2"/>
        <scheme val="minor"/>
      </rPr>
      <t xml:space="preserve">Fisk der indgår i varen med 5 % og derover: Angiv fangstområde (FAO) og afsnit/underområde eller opdrætsland.  </t>
    </r>
  </si>
  <si>
    <t>KRONEKILDE</t>
  </si>
  <si>
    <t>Steriliseret:</t>
  </si>
  <si>
    <t>Vand:</t>
  </si>
  <si>
    <t>0. Ingen gruppe</t>
  </si>
  <si>
    <t>0. No group</t>
  </si>
  <si>
    <t>*Kostfibre:</t>
  </si>
  <si>
    <t>*Skal angives i næringsdeklarationen jf. REMA 1000 krav.</t>
  </si>
  <si>
    <t>Licensnummer:</t>
  </si>
  <si>
    <t>MSC (Licensnummer)</t>
  </si>
  <si>
    <t>ASC (Licensnummer)</t>
  </si>
  <si>
    <t>REMA 1000 ønsker kun, at certificeret soja anvendes i deres varer</t>
  </si>
  <si>
    <t>Angiv navn på den virksomhed, der foretager slagtning eller forarbejdning af kødet/fisken:</t>
  </si>
  <si>
    <t xml:space="preserve"> Virksomhed der foretager slagtning</t>
  </si>
  <si>
    <t>PPWR</t>
  </si>
  <si>
    <t>Foreligger der teknisk dokumentation i overensstemmelse med bilag VII i forordning (EU) 2025/40, og er der på baggrund heraf udarbejdet en EU-overensstemmelseserklæring i henhold til artikel 39?</t>
  </si>
  <si>
    <t>Kan teknisk dokumentation og overensstemmelseserklæring(er)fremsendes på forlangende?</t>
  </si>
  <si>
    <t>Forordning (EU) 2025/40</t>
  </si>
  <si>
    <t>Forordning (EU) 2025/40 dokumentation</t>
  </si>
  <si>
    <t>Emballagedel 1: FSC licensnummer</t>
  </si>
  <si>
    <t>Emballagedel 2: FSC licensnummer</t>
  </si>
  <si>
    <t>Emballagedel 3: FSC licensnummer</t>
  </si>
  <si>
    <t>Emballagedel 4: FSC licensnummer</t>
  </si>
  <si>
    <t>Emballagedel 5: FSC licensnummer</t>
  </si>
  <si>
    <t>Emballagedel 6: FSC licensnummer</t>
  </si>
  <si>
    <t>Emballagedel 7: FSC licensnummer</t>
  </si>
  <si>
    <t>Emballagedel 8: FSC licensnummer</t>
  </si>
  <si>
    <t>Emballagedel 9: FSC licensnummer</t>
  </si>
  <si>
    <t>Emballagedel 10: FSC licensnummer</t>
  </si>
  <si>
    <t>Certificeret papir/pap/træ</t>
  </si>
  <si>
    <t>Pakkevirksomhedens adresse:</t>
  </si>
  <si>
    <t>Produktnavn:</t>
  </si>
  <si>
    <t>Hvis nettoindholdet/vægten tiltrykkes, hvor på emballagen tiltrykkes den?</t>
  </si>
  <si>
    <r>
      <t xml:space="preserve">Er nogle af tilsætningsstofferne anvendt som </t>
    </r>
    <r>
      <rPr>
        <b/>
        <sz val="11"/>
        <rFont val="Calibri"/>
        <family val="2"/>
        <scheme val="minor"/>
      </rPr>
      <t>carry-overs</t>
    </r>
    <r>
      <rPr>
        <sz val="11"/>
        <rFont val="Calibri"/>
        <family val="2"/>
        <scheme val="minor"/>
      </rPr>
      <t>?:</t>
    </r>
  </si>
  <si>
    <r>
      <t xml:space="preserve">Er nogle af tilsætningsstofferne anvendt som </t>
    </r>
    <r>
      <rPr>
        <b/>
        <sz val="11"/>
        <rFont val="Calibri"/>
        <family val="2"/>
        <scheme val="minor"/>
      </rPr>
      <t>tekniske hjælpestoffer</t>
    </r>
    <r>
      <rPr>
        <sz val="11"/>
        <rFont val="Calibri"/>
        <family val="2"/>
        <scheme val="minor"/>
      </rPr>
      <t>?:</t>
    </r>
  </si>
  <si>
    <t>Dato for udfyldelse af skema:</t>
  </si>
  <si>
    <t>DDMMYY</t>
  </si>
  <si>
    <t>Tekniske carryovers</t>
  </si>
  <si>
    <t>Tekniske hjælpestoffer</t>
  </si>
  <si>
    <t>Ved anprisning af omega-3-fedtsyrer: Angiv indholdet af ALA eller EPA + DHA pr. 100 g og pr. 100 kcal.</t>
  </si>
  <si>
    <t>Næringsstof ALA eller EPA + DHA</t>
  </si>
  <si>
    <t>Oprindelse på soja i varen Land 1</t>
  </si>
  <si>
    <r>
      <t xml:space="preserve">Emballage </t>
    </r>
    <r>
      <rPr>
        <sz val="11"/>
        <rFont val="Calibri"/>
        <family val="2"/>
        <scheme val="minor"/>
      </rPr>
      <t>(</t>
    </r>
    <r>
      <rPr>
        <sz val="11"/>
        <color rgb="FFAD643A"/>
        <rFont val="Calibri"/>
        <family val="2"/>
        <scheme val="minor"/>
      </rPr>
      <t>udfyldes af Varefakta</t>
    </r>
    <r>
      <rPr>
        <sz val="11"/>
        <rFont val="Calibri"/>
        <family val="2"/>
        <scheme val="minor"/>
      </rPr>
      <t>)</t>
    </r>
  </si>
  <si>
    <t>Oprindelse på soja i varen Land 2</t>
  </si>
  <si>
    <t>Oprindelse på soja i varen Land 3</t>
  </si>
  <si>
    <t>Oprindelse på soja i varen Land 4</t>
  </si>
  <si>
    <t>Oprindelse på soja i varen Land 5</t>
  </si>
  <si>
    <t>FSC licensnummer</t>
  </si>
  <si>
    <r>
      <t xml:space="preserve">  </t>
    </r>
    <r>
      <rPr>
        <sz val="11"/>
        <color rgb="FFA2AA93"/>
        <rFont val="Calibri"/>
        <family val="2"/>
        <scheme val="minor"/>
      </rPr>
      <t xml:space="preserve"> </t>
    </r>
    <r>
      <rPr>
        <sz val="11"/>
        <rFont val="Calibri"/>
        <family val="2"/>
        <scheme val="minor"/>
      </rPr>
      <t>*Enkeltumættede fedtsyrer (</t>
    </r>
    <r>
      <rPr>
        <sz val="11"/>
        <color theme="7"/>
        <rFont val="Calibri"/>
        <family val="2"/>
        <scheme val="minor"/>
      </rPr>
      <t>korrigeret for glycerol</t>
    </r>
    <r>
      <rPr>
        <sz val="11"/>
        <rFont val="Calibri"/>
        <family val="2"/>
        <scheme val="minor"/>
      </rPr>
      <t>):</t>
    </r>
  </si>
  <si>
    <r>
      <t xml:space="preserve">   *Flerumættede fedtsyrer (</t>
    </r>
    <r>
      <rPr>
        <sz val="11"/>
        <color theme="7"/>
        <rFont val="Calibri"/>
        <family val="2"/>
        <scheme val="minor"/>
      </rPr>
      <t>korrigeret for glycerol</t>
    </r>
    <r>
      <rPr>
        <sz val="11"/>
        <rFont val="Calibri"/>
        <family val="2"/>
        <scheme val="minor"/>
      </rPr>
      <t>):</t>
    </r>
  </si>
  <si>
    <t>For fiske-/kødprodukter der indeholder mere end 40% animalske ingredienser: Er der benyttet soja i dyrenes foder eller i produktionen af varen?</t>
  </si>
  <si>
    <t>Oprindelse på soja i foder Land 1</t>
  </si>
  <si>
    <t>Oprindelse på soja i foder Land 2</t>
  </si>
  <si>
    <t>Oprindelse på soja i foder Land 3</t>
  </si>
  <si>
    <t>Oprindelse på soja i foder Land 4</t>
  </si>
  <si>
    <t>Oprindelse på soja i foder Land 5</t>
  </si>
  <si>
    <r>
      <t xml:space="preserve">   *Enkeltumættede fedtsyrer (</t>
    </r>
    <r>
      <rPr>
        <sz val="11"/>
        <color theme="7"/>
        <rFont val="Calibri"/>
        <family val="2"/>
        <scheme val="minor"/>
      </rPr>
      <t>korrigeret for glycerol</t>
    </r>
    <r>
      <rPr>
        <sz val="11"/>
        <rFont val="Calibri"/>
        <family val="2"/>
        <scheme val="minor"/>
      </rPr>
      <t>):</t>
    </r>
  </si>
  <si>
    <t>FSC (Forest Stewardship Council) Mix</t>
  </si>
  <si>
    <t>Forest Stewardship Council Mix</t>
  </si>
  <si>
    <t>FOREST_STEWARDSHIP_COUNCIL_MIX</t>
  </si>
  <si>
    <t>FSC (Forest Stewardship Council) Recycled</t>
  </si>
  <si>
    <t>Forest Stewardship Council Recycled</t>
  </si>
  <si>
    <t>FOREST_STEWARDSHIP_COUNCIL_RECYCLED</t>
  </si>
  <si>
    <t>FSC (Forest Stewardship Council) 100 %</t>
  </si>
  <si>
    <t>Forest Stewardship Council 100 %</t>
  </si>
  <si>
    <t>FOREST_STEWARDSHIP_COUNCIL_100_PERCE</t>
  </si>
  <si>
    <t>Varies by profile</t>
  </si>
  <si>
    <t>DANSKE KLASSIKERE</t>
  </si>
  <si>
    <r>
      <t>Andet (</t>
    </r>
    <r>
      <rPr>
        <sz val="11"/>
        <color theme="7"/>
        <rFont val="Calibri"/>
        <family val="2"/>
        <scheme val="minor"/>
      </rPr>
      <t>fx frugtnektar eller dehydreret frugtsaft</t>
    </r>
    <r>
      <rPr>
        <sz val="11"/>
        <rFont val="Calibri"/>
        <family val="2"/>
        <scheme val="minor"/>
      </rPr>
      <t>):</t>
    </r>
  </si>
  <si>
    <r>
      <t xml:space="preserve">Emballagevægt </t>
    </r>
    <r>
      <rPr>
        <sz val="11"/>
        <color theme="0"/>
        <rFont val="Calibri"/>
        <family val="2"/>
        <scheme val="minor"/>
      </rPr>
      <t>(g)</t>
    </r>
  </si>
  <si>
    <r>
      <t xml:space="preserve">Fordeling </t>
    </r>
    <r>
      <rPr>
        <sz val="11"/>
        <color theme="0"/>
        <rFont val="Calibri"/>
        <family val="2"/>
        <scheme val="minor"/>
      </rPr>
      <t>(%)</t>
    </r>
  </si>
  <si>
    <r>
      <t xml:space="preserve">For plastposer og film/folie angiv tykkelse </t>
    </r>
    <r>
      <rPr>
        <sz val="11"/>
        <color theme="0"/>
        <rFont val="Calibri"/>
        <family val="2"/>
        <scheme val="minor"/>
      </rPr>
      <t>(µm)</t>
    </r>
  </si>
  <si>
    <r>
      <t xml:space="preserve">Råmateriale </t>
    </r>
    <r>
      <rPr>
        <sz val="11"/>
        <color theme="0"/>
        <rFont val="Calibri"/>
        <family val="2"/>
        <scheme val="minor"/>
      </rPr>
      <t>(kun for plast)</t>
    </r>
  </si>
  <si>
    <r>
      <t xml:space="preserve">Angiv hvor stor en andel materialet udgør af emballagedelen </t>
    </r>
    <r>
      <rPr>
        <sz val="11"/>
        <color theme="0"/>
        <rFont val="Calibri"/>
        <family val="2"/>
        <scheme val="minor"/>
      </rPr>
      <t>(%)</t>
    </r>
  </si>
  <si>
    <r>
      <t xml:space="preserve">Angiv farve </t>
    </r>
    <r>
      <rPr>
        <sz val="11"/>
        <color theme="0"/>
        <rFont val="Calibri"/>
        <family val="2"/>
        <scheme val="minor"/>
      </rPr>
      <t>(kun plast og glas)</t>
    </r>
  </si>
  <si>
    <t>Sekundær emballage (multipak-, kolli-emballage)</t>
  </si>
  <si>
    <r>
      <t xml:space="preserve">Er det et genanvendt materiale? </t>
    </r>
    <r>
      <rPr>
        <sz val="11"/>
        <color theme="0"/>
        <rFont val="Calibri"/>
        <family val="2"/>
        <scheme val="minor"/>
      </rPr>
      <t>(For plast: Stammer det genanvendte plastmateriale fra plastaffald fra forbrugsleddet (post-consumer plast))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</si>
</sst>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1"/>
      <color theme="4" tint="0.59999389629810485"/>
      <name val="Calibri"/>
      <family val="2"/>
      <scheme val="minor"/>
    </font>
    <font>
      <sz val="11"/>
      <name val="Calibri"/>
      <family val="2"/>
      <scheme val="minor"/>
    </font>
    <font>
      <b/>
      <sz val="18"/>
      <name val="Tw Cen MT Condensed"/>
      <family val="2"/>
    </font>
    <font>
      <b/>
      <sz val="16"/>
      <name val="Tw Cen MT Condensed"/>
      <family val="2"/>
    </font>
    <font>
      <b/>
      <sz val="11"/>
      <name val="Calibri"/>
      <family val="2"/>
      <scheme val="minor"/>
    </font>
    <font>
      <b/>
      <u/>
      <sz val="11"/>
      <name val="Calibri"/>
      <family val="2"/>
      <scheme val="minor"/>
    </font>
    <font>
      <sz val="8"/>
      <color theme="3" tint="0.249977111117893"/>
      <name val="Calibri Light"/>
      <family val="2"/>
      <scheme val="major"/>
    </font>
    <font>
      <u/>
      <sz val="11"/>
      <color theme="10"/>
      <name val="Calibri"/>
      <family val="2"/>
      <scheme val="minor"/>
    </font>
    <font>
      <b/>
      <u/>
      <sz val="11"/>
      <color theme="1"/>
      <name val="Calibri"/>
      <family val="2"/>
      <scheme val="minor"/>
    </font>
    <font>
      <b/>
      <u/>
      <sz val="16"/>
      <color theme="1"/>
      <name val="Calibri"/>
      <family val="2"/>
      <scheme val="minor"/>
    </font>
    <font>
      <b/>
      <sz val="11"/>
      <color rgb="FFFF0000"/>
      <name val="Calibri"/>
      <family val="2"/>
      <scheme val="minor"/>
    </font>
    <font>
      <sz val="11"/>
      <color rgb="FF000000"/>
      <name val="Calibri"/>
      <family val="2"/>
      <scheme val="minor"/>
    </font>
    <font>
      <b/>
      <sz val="20"/>
      <name val="Calibri"/>
      <family val="2"/>
      <scheme val="minor"/>
    </font>
    <font>
      <sz val="11"/>
      <name val="Calibri"/>
      <family val="2"/>
    </font>
    <font>
      <sz val="24"/>
      <color theme="10"/>
      <name val="Calibri"/>
      <family val="2"/>
      <scheme val="minor"/>
    </font>
    <font>
      <b/>
      <sz val="20"/>
      <color theme="1"/>
      <name val="Calibri"/>
      <family val="2"/>
      <scheme val="minor"/>
    </font>
    <font>
      <u/>
      <sz val="11"/>
      <name val="Calibri"/>
      <family val="2"/>
      <scheme val="minor"/>
    </font>
    <font>
      <sz val="11"/>
      <color theme="7"/>
      <name val="Calibri"/>
      <family val="2"/>
      <scheme val="minor"/>
    </font>
    <font>
      <sz val="8"/>
      <name val="Calibri"/>
      <family val="2"/>
      <scheme val="minor"/>
    </font>
    <font>
      <b/>
      <sz val="11"/>
      <color theme="1"/>
      <name val="Calibri"/>
      <family val="2"/>
      <scheme val="minor"/>
    </font>
    <font>
      <sz val="11"/>
      <color theme="1"/>
      <name val="Calibri"/>
      <family val="2"/>
    </font>
    <font>
      <sz val="11"/>
      <color rgb="FFFF0000"/>
      <name val="Calibri"/>
      <family val="2"/>
      <scheme val="minor"/>
    </font>
    <font>
      <b/>
      <sz val="14"/>
      <color theme="1"/>
      <name val="Calibri"/>
      <family val="2"/>
      <scheme val="minor"/>
    </font>
    <font>
      <sz val="20"/>
      <color theme="1"/>
      <name val="Calibri"/>
      <family val="2"/>
      <scheme val="minor"/>
    </font>
    <font>
      <b/>
      <sz val="24"/>
      <color theme="7"/>
      <name val="Calibri"/>
      <family val="2"/>
      <scheme val="minor"/>
    </font>
    <font>
      <sz val="11"/>
      <color theme="1"/>
      <name val="Calibri"/>
      <family val="2"/>
      <scheme val="minor"/>
    </font>
    <font>
      <sz val="20"/>
      <name val="Calibri"/>
      <family val="2"/>
      <scheme val="minor"/>
    </font>
    <font>
      <vertAlign val="subscript"/>
      <sz val="11"/>
      <name val="Calibri"/>
      <family val="2"/>
      <scheme val="minor"/>
    </font>
    <font>
      <b/>
      <sz val="11"/>
      <color theme="1"/>
      <name val="Calibri"/>
      <family val="2"/>
    </font>
    <font>
      <sz val="10"/>
      <color theme="1"/>
      <name val="Calibri"/>
      <family val="2"/>
      <scheme val="minor"/>
    </font>
    <font>
      <b/>
      <sz val="18"/>
      <name val="Tw Cen MT"/>
      <family val="2"/>
    </font>
    <font>
      <sz val="24"/>
      <color theme="7"/>
      <name val="Calibri"/>
      <family val="2"/>
      <scheme val="minor"/>
    </font>
    <font>
      <b/>
      <sz val="11"/>
      <name val="Calibri"/>
      <family val="2"/>
    </font>
    <font>
      <sz val="11"/>
      <color rgb="FFAD643A"/>
      <name val="Calibri"/>
      <family val="2"/>
      <scheme val="minor"/>
    </font>
    <font>
      <sz val="12"/>
      <color rgb="FFFF0000"/>
      <name val="Calibri"/>
      <family val="2"/>
      <scheme val="minor"/>
    </font>
    <font>
      <b/>
      <sz val="12"/>
      <color rgb="FFFF0000"/>
      <name val="Calibri"/>
      <family val="2"/>
      <scheme val="minor"/>
    </font>
    <font>
      <sz val="24"/>
      <color rgb="FFAD643A"/>
      <name val="Calibri"/>
      <family val="2"/>
      <scheme val="minor"/>
    </font>
    <font>
      <u/>
      <sz val="11"/>
      <color rgb="FFAD643A"/>
      <name val="Calibri"/>
      <family val="2"/>
      <scheme val="minor"/>
    </font>
    <font>
      <sz val="9"/>
      <color theme="1"/>
      <name val="Segoe UI"/>
      <family val="2"/>
    </font>
    <font>
      <sz val="11"/>
      <color rgb="FFA2AA93"/>
      <name val="Calibri"/>
      <family val="2"/>
      <scheme val="minor"/>
    </font>
    <font>
      <b/>
      <sz val="14"/>
      <name val="Calibri"/>
      <family val="2"/>
      <scheme val="minor"/>
    </font>
    <font>
      <b/>
      <sz val="11"/>
      <color theme="0"/>
      <name val="Calibri"/>
      <family val="2"/>
      <scheme val="minor"/>
    </font>
    <font>
      <sz val="11"/>
      <color theme="0"/>
      <name val="Calibri"/>
      <family val="2"/>
      <scheme val="minor"/>
    </font>
    <font>
      <sz val="24"/>
      <color theme="8"/>
      <name val="Calibri"/>
      <family val="2"/>
      <scheme val="minor"/>
    </font>
    <font>
      <b/>
      <sz val="22"/>
      <name val="Tw Cen MT Condensed"/>
      <family val="2"/>
    </font>
  </fonts>
  <fills count="31">
    <fill>
      <patternFill patternType="none"/>
    </fill>
    <fill>
      <patternFill patternType="gray125"/>
    </fill>
    <fill>
      <patternFill patternType="solid">
        <fgColor theme="4" tint="0.59999389629810485"/>
        <bgColor indexed="64"/>
      </patternFill>
    </fill>
    <fill>
      <patternFill patternType="solid">
        <fgColor theme="9"/>
        <bgColor indexed="64"/>
      </patternFill>
    </fill>
    <fill>
      <patternFill patternType="solid">
        <fgColor theme="0"/>
        <bgColor indexed="64"/>
      </patternFill>
    </fill>
    <fill>
      <patternFill patternType="gray0625">
        <bgColor theme="0"/>
      </patternFill>
    </fill>
    <fill>
      <patternFill patternType="solid">
        <fgColor theme="2" tint="-0.14999847407452621"/>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FFFF00"/>
        <bgColor indexed="64"/>
      </patternFill>
    </fill>
    <fill>
      <patternFill patternType="solid">
        <fgColor theme="5" tint="0.39997558519241921"/>
        <bgColor indexed="64"/>
      </patternFill>
    </fill>
    <fill>
      <patternFill patternType="solid">
        <fgColor theme="6"/>
        <bgColor indexed="64"/>
      </patternFill>
    </fill>
    <fill>
      <patternFill patternType="solid">
        <fgColor rgb="FFFFC000"/>
        <bgColor indexed="64"/>
      </patternFill>
    </fill>
    <fill>
      <patternFill patternType="solid">
        <fgColor theme="8" tint="0.39997558519241921"/>
        <bgColor indexed="64"/>
      </patternFill>
    </fill>
    <fill>
      <patternFill patternType="solid">
        <fgColor rgb="FF00B0F0"/>
        <bgColor indexed="64"/>
      </patternFill>
    </fill>
    <fill>
      <patternFill patternType="solid">
        <fgColor theme="2" tint="-0.499984740745262"/>
        <bgColor indexed="64"/>
      </patternFill>
    </fill>
    <fill>
      <patternFill patternType="solid">
        <fgColor theme="0" tint="-0.34998626667073579"/>
        <bgColor indexed="64"/>
      </patternFill>
    </fill>
    <fill>
      <patternFill patternType="solid">
        <fgColor rgb="FF7030A0"/>
        <bgColor indexed="64"/>
      </patternFill>
    </fill>
    <fill>
      <patternFill patternType="solid">
        <fgColor rgb="FFC00000"/>
        <bgColor indexed="64"/>
      </patternFill>
    </fill>
    <fill>
      <patternFill patternType="solid">
        <fgColor rgb="FF92D050"/>
        <bgColor indexed="64"/>
      </patternFill>
    </fill>
    <fill>
      <patternFill patternType="solid">
        <fgColor rgb="FF3399FF"/>
        <bgColor indexed="64"/>
      </patternFill>
    </fill>
    <fill>
      <patternFill patternType="solid">
        <fgColor rgb="FFCC9900"/>
        <bgColor indexed="64"/>
      </patternFill>
    </fill>
    <fill>
      <patternFill patternType="solid">
        <fgColor rgb="FFCC99FF"/>
        <bgColor indexed="64"/>
      </patternFill>
    </fill>
    <fill>
      <patternFill patternType="solid">
        <fgColor rgb="FFFFCCFF"/>
        <bgColor indexed="64"/>
      </patternFill>
    </fill>
    <fill>
      <patternFill patternType="solid">
        <fgColor rgb="FF00B050"/>
        <bgColor indexed="64"/>
      </patternFill>
    </fill>
    <fill>
      <patternFill patternType="solid">
        <fgColor theme="1"/>
        <bgColor indexed="64"/>
      </patternFill>
    </fill>
    <fill>
      <patternFill patternType="solid">
        <fgColor theme="6" tint="0.59999389629810485"/>
        <bgColor indexed="64"/>
      </patternFill>
    </fill>
    <fill>
      <patternFill patternType="solid">
        <fgColor theme="4" tint="0.79998168889431442"/>
        <bgColor theme="4" tint="0.79998168889431442"/>
      </patternFill>
    </fill>
    <fill>
      <patternFill patternType="solid">
        <fgColor theme="9" tint="0.39997558519241921"/>
        <bgColor indexed="64"/>
      </patternFill>
    </fill>
    <fill>
      <patternFill patternType="solid">
        <fgColor rgb="FFD9E0E4"/>
        <bgColor indexed="64"/>
      </patternFill>
    </fill>
    <fill>
      <patternFill patternType="solid">
        <fgColor theme="8"/>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ck">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theme="0"/>
      </right>
      <top/>
      <bottom/>
      <diagonal/>
    </border>
    <border>
      <left style="thin">
        <color theme="0"/>
      </left>
      <right/>
      <top style="thin">
        <color indexed="64"/>
      </top>
      <bottom style="thin">
        <color indexed="64"/>
      </bottom>
      <diagonal/>
    </border>
    <border>
      <left style="thin">
        <color theme="0"/>
      </left>
      <right style="thin">
        <color theme="0"/>
      </right>
      <top style="thin">
        <color indexed="64"/>
      </top>
      <bottom style="thin">
        <color indexed="64"/>
      </bottom>
      <diagonal/>
    </border>
    <border>
      <left style="thin">
        <color theme="0"/>
      </left>
      <right style="thin">
        <color indexed="64"/>
      </right>
      <top/>
      <bottom/>
      <diagonal/>
    </border>
    <border>
      <left style="thin">
        <color theme="4" tint="0.39997558519241921"/>
      </left>
      <right/>
      <top style="thin">
        <color theme="4" tint="0.39997558519241921"/>
      </top>
      <bottom style="thin">
        <color theme="4" tint="0.39997558519241921"/>
      </bottom>
      <diagonal/>
    </border>
    <border>
      <left style="thin">
        <color theme="4" tint="0.39997558519241921"/>
      </left>
      <right/>
      <top style="thin">
        <color theme="4" tint="0.39997558519241921"/>
      </top>
      <bottom/>
      <diagonal/>
    </border>
  </borders>
  <cellStyleXfs count="3">
    <xf numFmtId="0" fontId="0" fillId="0" borderId="0"/>
    <xf numFmtId="0" fontId="8" fillId="0" borderId="0" applyNumberFormat="0" applyFill="0" applyBorder="0" applyAlignment="0" applyProtection="0"/>
    <xf numFmtId="9" fontId="26" fillId="0" borderId="0" applyFont="0" applyFill="0" applyBorder="0" applyAlignment="0" applyProtection="0"/>
  </cellStyleXfs>
  <cellXfs count="357">
    <xf numFmtId="0" fontId="0" fillId="0" borderId="0" xfId="0"/>
    <xf numFmtId="0" fontId="1" fillId="2" borderId="0" xfId="0" applyFont="1" applyFill="1"/>
    <xf numFmtId="0" fontId="1" fillId="3" borderId="4" xfId="0" applyFont="1" applyFill="1" applyBorder="1"/>
    <xf numFmtId="0" fontId="1" fillId="3" borderId="2" xfId="0" applyFont="1" applyFill="1" applyBorder="1"/>
    <xf numFmtId="0" fontId="1" fillId="3" borderId="3" xfId="0" applyFont="1" applyFill="1" applyBorder="1"/>
    <xf numFmtId="0" fontId="2" fillId="4" borderId="2" xfId="0" applyFont="1" applyFill="1" applyBorder="1"/>
    <xf numFmtId="0" fontId="2" fillId="4" borderId="0" xfId="0" applyFont="1" applyFill="1"/>
    <xf numFmtId="0" fontId="2" fillId="4" borderId="3" xfId="0" applyFont="1" applyFill="1" applyBorder="1"/>
    <xf numFmtId="0" fontId="3" fillId="4" borderId="0" xfId="0" applyFont="1" applyFill="1"/>
    <xf numFmtId="0" fontId="4" fillId="4" borderId="0" xfId="0" applyFont="1" applyFill="1"/>
    <xf numFmtId="0" fontId="6" fillId="4" borderId="0" xfId="0" applyFont="1" applyFill="1"/>
    <xf numFmtId="0" fontId="7" fillId="3" borderId="4" xfId="0" applyFont="1" applyFill="1" applyBorder="1" applyAlignment="1">
      <alignment vertical="center" wrapText="1"/>
    </xf>
    <xf numFmtId="0" fontId="6" fillId="4" borderId="5" xfId="0" applyFont="1" applyFill="1" applyBorder="1"/>
    <xf numFmtId="0" fontId="2" fillId="4" borderId="1" xfId="0" applyFont="1" applyFill="1" applyBorder="1"/>
    <xf numFmtId="0" fontId="9" fillId="0" borderId="0" xfId="0" applyFont="1"/>
    <xf numFmtId="0" fontId="10" fillId="0" borderId="0" xfId="0" applyFont="1"/>
    <xf numFmtId="0" fontId="12" fillId="0" borderId="0" xfId="0" applyFont="1"/>
    <xf numFmtId="0" fontId="5" fillId="4" borderId="1" xfId="0" applyFont="1" applyFill="1" applyBorder="1"/>
    <xf numFmtId="0" fontId="2" fillId="3" borderId="4" xfId="0" applyFont="1" applyFill="1" applyBorder="1"/>
    <xf numFmtId="0" fontId="1" fillId="3" borderId="12" xfId="0" applyFont="1" applyFill="1" applyBorder="1"/>
    <xf numFmtId="0" fontId="2" fillId="4" borderId="11" xfId="0" applyFont="1" applyFill="1" applyBorder="1"/>
    <xf numFmtId="0" fontId="2" fillId="4" borderId="4" xfId="0" applyFont="1" applyFill="1" applyBorder="1"/>
    <xf numFmtId="0" fontId="2" fillId="4" borderId="12" xfId="0" applyFont="1" applyFill="1" applyBorder="1"/>
    <xf numFmtId="0" fontId="2" fillId="6" borderId="1" xfId="0" applyFont="1" applyFill="1" applyBorder="1" applyProtection="1">
      <protection locked="0"/>
    </xf>
    <xf numFmtId="0" fontId="2" fillId="4" borderId="0" xfId="0" applyFont="1" applyFill="1" applyAlignment="1">
      <alignment wrapText="1"/>
    </xf>
    <xf numFmtId="0" fontId="5" fillId="4" borderId="0" xfId="0" applyFont="1" applyFill="1" applyAlignment="1" applyProtection="1">
      <alignment horizontal="left" vertical="top"/>
      <protection locked="0"/>
    </xf>
    <xf numFmtId="0" fontId="17" fillId="4" borderId="0" xfId="0" applyFont="1" applyFill="1"/>
    <xf numFmtId="0" fontId="2" fillId="4" borderId="0" xfId="0" applyFont="1" applyFill="1" applyAlignment="1">
      <alignment horizontal="left" vertical="top"/>
    </xf>
    <xf numFmtId="0" fontId="6" fillId="4" borderId="0" xfId="0" applyFont="1" applyFill="1" applyAlignment="1">
      <alignment vertical="top"/>
    </xf>
    <xf numFmtId="0" fontId="2" fillId="4" borderId="1" xfId="0" applyFont="1" applyFill="1" applyBorder="1" applyAlignment="1">
      <alignment vertical="top"/>
    </xf>
    <xf numFmtId="0" fontId="0" fillId="3" borderId="4" xfId="0" applyFill="1" applyBorder="1"/>
    <xf numFmtId="0" fontId="0" fillId="3" borderId="12" xfId="0" applyFill="1" applyBorder="1"/>
    <xf numFmtId="0" fontId="0" fillId="2" borderId="0" xfId="0" applyFill="1"/>
    <xf numFmtId="0" fontId="15" fillId="4" borderId="0" xfId="1" applyFont="1" applyFill="1" applyBorder="1" applyAlignment="1">
      <alignment vertical="center"/>
    </xf>
    <xf numFmtId="0" fontId="5" fillId="4" borderId="0" xfId="0" applyFont="1" applyFill="1"/>
    <xf numFmtId="0" fontId="6" fillId="4" borderId="4" xfId="0" applyFont="1" applyFill="1" applyBorder="1"/>
    <xf numFmtId="0" fontId="5" fillId="6" borderId="1" xfId="0" applyFont="1" applyFill="1" applyBorder="1" applyAlignment="1" applyProtection="1">
      <alignment wrapText="1"/>
      <protection locked="0"/>
    </xf>
    <xf numFmtId="0" fontId="0" fillId="0" borderId="1" xfId="0" applyBorder="1"/>
    <xf numFmtId="0" fontId="0" fillId="3" borderId="3" xfId="0" applyFill="1" applyBorder="1"/>
    <xf numFmtId="0" fontId="0" fillId="4" borderId="11" xfId="0" applyFill="1" applyBorder="1"/>
    <xf numFmtId="0" fontId="0" fillId="4" borderId="4" xfId="0" applyFill="1" applyBorder="1"/>
    <xf numFmtId="0" fontId="0" fillId="4" borderId="12" xfId="0" applyFill="1" applyBorder="1"/>
    <xf numFmtId="0" fontId="0" fillId="2" borderId="2" xfId="0" applyFill="1" applyBorder="1"/>
    <xf numFmtId="0" fontId="21" fillId="0" borderId="0" xfId="0" applyFont="1"/>
    <xf numFmtId="0" fontId="5" fillId="4" borderId="1" xfId="0" applyFont="1" applyFill="1" applyBorder="1" applyAlignment="1">
      <alignment vertical="top"/>
    </xf>
    <xf numFmtId="0" fontId="2" fillId="4" borderId="0" xfId="0" applyFont="1" applyFill="1" applyAlignment="1">
      <alignment horizontal="left" vertical="top" wrapText="1"/>
    </xf>
    <xf numFmtId="0" fontId="2" fillId="4" borderId="18" xfId="0" applyFont="1" applyFill="1" applyBorder="1"/>
    <xf numFmtId="0" fontId="0" fillId="4" borderId="0" xfId="0" applyFill="1"/>
    <xf numFmtId="0" fontId="20" fillId="0" borderId="1" xfId="0" applyFont="1" applyBorder="1"/>
    <xf numFmtId="0" fontId="1" fillId="3" borderId="11" xfId="0" applyFont="1" applyFill="1" applyBorder="1"/>
    <xf numFmtId="0" fontId="2" fillId="3" borderId="9" xfId="0" applyFont="1" applyFill="1" applyBorder="1"/>
    <xf numFmtId="0" fontId="5" fillId="4" borderId="16" xfId="0" applyFont="1" applyFill="1" applyBorder="1"/>
    <xf numFmtId="0" fontId="2" fillId="4" borderId="17" xfId="0" applyFont="1" applyFill="1" applyBorder="1"/>
    <xf numFmtId="0" fontId="5" fillId="4" borderId="1" xfId="0" applyFont="1" applyFill="1" applyBorder="1" applyAlignment="1">
      <alignment wrapText="1"/>
    </xf>
    <xf numFmtId="0" fontId="2" fillId="4" borderId="1" xfId="0" applyFont="1" applyFill="1" applyBorder="1" applyAlignment="1" applyProtection="1">
      <alignment wrapText="1"/>
      <protection locked="0"/>
    </xf>
    <xf numFmtId="0" fontId="5" fillId="6" borderId="1" xfId="0" applyFont="1" applyFill="1" applyBorder="1" applyProtection="1">
      <protection locked="0"/>
    </xf>
    <xf numFmtId="0" fontId="2" fillId="4" borderId="4" xfId="0" applyFont="1" applyFill="1" applyBorder="1" applyProtection="1">
      <protection locked="0"/>
    </xf>
    <xf numFmtId="0" fontId="2" fillId="4" borderId="1" xfId="0" applyFont="1" applyFill="1" applyBorder="1" applyAlignment="1">
      <alignment horizontal="left" vertical="top" wrapText="1"/>
    </xf>
    <xf numFmtId="0" fontId="7" fillId="3" borderId="4" xfId="0" applyFont="1" applyFill="1" applyBorder="1" applyAlignment="1">
      <alignment horizontal="left" vertical="center" wrapText="1"/>
    </xf>
    <xf numFmtId="0" fontId="20" fillId="4" borderId="14" xfId="0" applyFont="1" applyFill="1" applyBorder="1" applyAlignment="1">
      <alignment horizontal="right"/>
    </xf>
    <xf numFmtId="0" fontId="20" fillId="4" borderId="0" xfId="0" applyFont="1" applyFill="1" applyAlignment="1">
      <alignment horizontal="right"/>
    </xf>
    <xf numFmtId="0" fontId="20" fillId="4" borderId="0" xfId="0" applyFont="1" applyFill="1"/>
    <xf numFmtId="0" fontId="20" fillId="4" borderId="0" xfId="0" applyFont="1" applyFill="1" applyAlignment="1">
      <alignment horizontal="left"/>
    </xf>
    <xf numFmtId="0" fontId="2" fillId="4" borderId="19" xfId="0" applyFont="1" applyFill="1" applyBorder="1"/>
    <xf numFmtId="0" fontId="5" fillId="6" borderId="1" xfId="0" applyFont="1" applyFill="1" applyBorder="1"/>
    <xf numFmtId="0" fontId="0" fillId="4" borderId="1" xfId="0" applyFill="1" applyBorder="1"/>
    <xf numFmtId="0" fontId="20" fillId="4" borderId="1" xfId="0" applyFont="1" applyFill="1" applyBorder="1"/>
    <xf numFmtId="0" fontId="0" fillId="0" borderId="0" xfId="0" applyAlignment="1">
      <alignment horizontal="left"/>
    </xf>
    <xf numFmtId="0" fontId="0" fillId="0" borderId="13" xfId="0" applyBorder="1"/>
    <xf numFmtId="0" fontId="0" fillId="0" borderId="14" xfId="0" applyBorder="1"/>
    <xf numFmtId="0" fontId="0" fillId="0" borderId="15" xfId="0" applyBorder="1"/>
    <xf numFmtId="0" fontId="0" fillId="0" borderId="2" xfId="0" applyBorder="1"/>
    <xf numFmtId="0" fontId="0" fillId="0" borderId="3" xfId="0" applyBorder="1"/>
    <xf numFmtId="0" fontId="0" fillId="0" borderId="11" xfId="0" applyBorder="1"/>
    <xf numFmtId="0" fontId="0" fillId="0" borderId="4" xfId="0" applyBorder="1"/>
    <xf numFmtId="0" fontId="0" fillId="0" borderId="12" xfId="0" applyBorder="1"/>
    <xf numFmtId="0" fontId="0" fillId="0" borderId="14" xfId="0" applyBorder="1" applyAlignment="1">
      <alignment horizontal="right"/>
    </xf>
    <xf numFmtId="0" fontId="0" fillId="0" borderId="15" xfId="0" applyBorder="1" applyAlignment="1">
      <alignment horizontal="right"/>
    </xf>
    <xf numFmtId="0" fontId="0" fillId="0" borderId="0" xfId="0" applyProtection="1">
      <protection hidden="1"/>
    </xf>
    <xf numFmtId="0" fontId="13" fillId="3" borderId="0" xfId="0" applyFont="1" applyFill="1" applyAlignment="1" applyProtection="1">
      <alignment horizontal="centerContinuous"/>
      <protection hidden="1"/>
    </xf>
    <xf numFmtId="0" fontId="2" fillId="3" borderId="0" xfId="0" applyFont="1" applyFill="1" applyAlignment="1" applyProtection="1">
      <alignment horizontal="centerContinuous"/>
      <protection hidden="1"/>
    </xf>
    <xf numFmtId="0" fontId="16" fillId="7" borderId="0" xfId="0" applyFont="1" applyFill="1" applyAlignment="1" applyProtection="1">
      <alignment horizontal="centerContinuous"/>
      <protection hidden="1"/>
    </xf>
    <xf numFmtId="0" fontId="0" fillId="7" borderId="0" xfId="0" applyFill="1" applyAlignment="1" applyProtection="1">
      <alignment horizontal="centerContinuous"/>
      <protection hidden="1"/>
    </xf>
    <xf numFmtId="0" fontId="16" fillId="8" borderId="0" xfId="0" applyFont="1" applyFill="1" applyAlignment="1" applyProtection="1">
      <alignment horizontal="centerContinuous"/>
      <protection hidden="1"/>
    </xf>
    <xf numFmtId="0" fontId="0" fillId="8" borderId="0" xfId="0" applyFill="1" applyAlignment="1" applyProtection="1">
      <alignment horizontal="centerContinuous"/>
      <protection hidden="1"/>
    </xf>
    <xf numFmtId="0" fontId="16" fillId="11" borderId="0" xfId="0" applyFont="1" applyFill="1" applyAlignment="1" applyProtection="1">
      <alignment horizontal="centerContinuous"/>
      <protection hidden="1"/>
    </xf>
    <xf numFmtId="0" fontId="0" fillId="11" borderId="0" xfId="0" applyFill="1" applyAlignment="1" applyProtection="1">
      <alignment horizontal="centerContinuous"/>
      <protection hidden="1"/>
    </xf>
    <xf numFmtId="0" fontId="16" fillId="10" borderId="0" xfId="0" applyFont="1" applyFill="1" applyAlignment="1" applyProtection="1">
      <alignment horizontal="centerContinuous"/>
      <protection hidden="1"/>
    </xf>
    <xf numFmtId="0" fontId="0" fillId="10" borderId="0" xfId="0" applyFill="1" applyAlignment="1" applyProtection="1">
      <alignment horizontal="centerContinuous"/>
      <protection hidden="1"/>
    </xf>
    <xf numFmtId="0" fontId="0" fillId="3" borderId="0" xfId="0" applyFill="1" applyAlignment="1" applyProtection="1">
      <alignment horizontal="centerContinuous"/>
      <protection hidden="1"/>
    </xf>
    <xf numFmtId="0" fontId="0" fillId="3" borderId="0" xfId="0" applyFill="1" applyProtection="1">
      <protection hidden="1"/>
    </xf>
    <xf numFmtId="0" fontId="16" fillId="12" borderId="0" xfId="0" applyFont="1" applyFill="1" applyAlignment="1" applyProtection="1">
      <alignment horizontal="centerContinuous"/>
      <protection hidden="1"/>
    </xf>
    <xf numFmtId="0" fontId="0" fillId="12" borderId="0" xfId="0" applyFill="1" applyAlignment="1" applyProtection="1">
      <alignment horizontal="centerContinuous"/>
      <protection hidden="1"/>
    </xf>
    <xf numFmtId="0" fontId="16" fillId="13" borderId="0" xfId="0" applyFont="1" applyFill="1" applyAlignment="1" applyProtection="1">
      <alignment horizontal="centerContinuous"/>
      <protection hidden="1"/>
    </xf>
    <xf numFmtId="0" fontId="0" fillId="13" borderId="0" xfId="0" applyFill="1" applyAlignment="1" applyProtection="1">
      <alignment horizontal="centerContinuous"/>
      <protection hidden="1"/>
    </xf>
    <xf numFmtId="0" fontId="16" fillId="14" borderId="0" xfId="0" applyFont="1" applyFill="1" applyAlignment="1" applyProtection="1">
      <alignment horizontal="centerContinuous"/>
      <protection hidden="1"/>
    </xf>
    <xf numFmtId="0" fontId="0" fillId="14" borderId="0" xfId="0" applyFill="1" applyAlignment="1" applyProtection="1">
      <alignment horizontal="centerContinuous"/>
      <protection hidden="1"/>
    </xf>
    <xf numFmtId="0" fontId="23" fillId="15" borderId="0" xfId="0" applyFont="1" applyFill="1" applyAlignment="1" applyProtection="1">
      <alignment horizontal="centerContinuous"/>
      <protection hidden="1"/>
    </xf>
    <xf numFmtId="0" fontId="0" fillId="15" borderId="0" xfId="0" applyFill="1" applyAlignment="1" applyProtection="1">
      <alignment horizontal="centerContinuous"/>
      <protection hidden="1"/>
    </xf>
    <xf numFmtId="0" fontId="16" fillId="17" borderId="0" xfId="0" applyFont="1" applyFill="1" applyAlignment="1" applyProtection="1">
      <alignment horizontal="centerContinuous"/>
      <protection hidden="1"/>
    </xf>
    <xf numFmtId="0" fontId="0" fillId="17" borderId="0" xfId="0" applyFill="1" applyAlignment="1" applyProtection="1">
      <alignment horizontal="centerContinuous"/>
      <protection hidden="1"/>
    </xf>
    <xf numFmtId="0" fontId="16" fillId="16" borderId="0" xfId="0" applyFont="1" applyFill="1" applyAlignment="1" applyProtection="1">
      <alignment horizontal="centerContinuous"/>
      <protection hidden="1"/>
    </xf>
    <xf numFmtId="0" fontId="0" fillId="16" borderId="0" xfId="0" applyFill="1" applyAlignment="1" applyProtection="1">
      <alignment horizontal="centerContinuous"/>
      <protection hidden="1"/>
    </xf>
    <xf numFmtId="0" fontId="13" fillId="18" borderId="0" xfId="0" applyFont="1" applyFill="1" applyAlignment="1" applyProtection="1">
      <alignment horizontal="centerContinuous"/>
      <protection hidden="1"/>
    </xf>
    <xf numFmtId="0" fontId="22" fillId="18" borderId="0" xfId="0" applyFont="1" applyFill="1" applyAlignment="1" applyProtection="1">
      <alignment horizontal="centerContinuous"/>
      <protection hidden="1"/>
    </xf>
    <xf numFmtId="0" fontId="16" fillId="19" borderId="0" xfId="0" applyFont="1" applyFill="1" applyAlignment="1" applyProtection="1">
      <alignment horizontal="centerContinuous"/>
      <protection hidden="1"/>
    </xf>
    <xf numFmtId="0" fontId="0" fillId="19" borderId="0" xfId="0" applyFill="1" applyAlignment="1" applyProtection="1">
      <alignment horizontal="centerContinuous"/>
      <protection hidden="1"/>
    </xf>
    <xf numFmtId="0" fontId="16" fillId="4" borderId="0" xfId="0" applyFont="1" applyFill="1" applyAlignment="1" applyProtection="1">
      <alignment horizontal="centerContinuous"/>
      <protection hidden="1"/>
    </xf>
    <xf numFmtId="0" fontId="24" fillId="4" borderId="0" xfId="0" applyFont="1" applyFill="1" applyAlignment="1" applyProtection="1">
      <alignment horizontal="centerContinuous"/>
      <protection hidden="1"/>
    </xf>
    <xf numFmtId="0" fontId="0" fillId="4" borderId="0" xfId="0" applyFill="1" applyAlignment="1" applyProtection="1">
      <alignment horizontal="centerContinuous"/>
      <protection hidden="1"/>
    </xf>
    <xf numFmtId="0" fontId="2" fillId="4" borderId="0" xfId="0" applyFont="1" applyFill="1" applyAlignment="1" applyProtection="1">
      <alignment horizontal="centerContinuous"/>
      <protection hidden="1"/>
    </xf>
    <xf numFmtId="0" fontId="13" fillId="9" borderId="0" xfId="0" applyFont="1" applyFill="1" applyAlignment="1" applyProtection="1">
      <alignment horizontal="centerContinuous"/>
      <protection hidden="1"/>
    </xf>
    <xf numFmtId="0" fontId="13" fillId="20" borderId="0" xfId="0" applyFont="1" applyFill="1" applyAlignment="1" applyProtection="1">
      <alignment horizontal="centerContinuous"/>
      <protection hidden="1"/>
    </xf>
    <xf numFmtId="0" fontId="2" fillId="20" borderId="0" xfId="0" applyFont="1" applyFill="1" applyAlignment="1" applyProtection="1">
      <alignment horizontal="centerContinuous"/>
      <protection hidden="1"/>
    </xf>
    <xf numFmtId="0" fontId="13" fillId="21" borderId="0" xfId="0" applyFont="1" applyFill="1" applyAlignment="1" applyProtection="1">
      <alignment horizontal="centerContinuous"/>
      <protection hidden="1"/>
    </xf>
    <xf numFmtId="0" fontId="0" fillId="21" borderId="0" xfId="0" applyFill="1" applyAlignment="1" applyProtection="1">
      <alignment horizontal="centerContinuous"/>
      <protection hidden="1"/>
    </xf>
    <xf numFmtId="0" fontId="16" fillId="22" borderId="0" xfId="0" applyFont="1" applyFill="1" applyAlignment="1" applyProtection="1">
      <alignment horizontal="centerContinuous"/>
      <protection hidden="1"/>
    </xf>
    <xf numFmtId="0" fontId="0" fillId="22" borderId="0" xfId="0" applyFill="1" applyAlignment="1" applyProtection="1">
      <alignment horizontal="centerContinuous"/>
      <protection hidden="1"/>
    </xf>
    <xf numFmtId="0" fontId="16" fillId="23" borderId="0" xfId="0" applyFont="1" applyFill="1" applyAlignment="1" applyProtection="1">
      <alignment horizontal="centerContinuous"/>
      <protection hidden="1"/>
    </xf>
    <xf numFmtId="0" fontId="0" fillId="23" borderId="0" xfId="0" applyFill="1" applyAlignment="1" applyProtection="1">
      <alignment horizontal="centerContinuous"/>
      <protection hidden="1"/>
    </xf>
    <xf numFmtId="9" fontId="0" fillId="0" borderId="0" xfId="2" applyFont="1" applyProtection="1">
      <protection hidden="1"/>
    </xf>
    <xf numFmtId="0" fontId="2" fillId="4" borderId="20" xfId="0" applyFont="1" applyFill="1" applyBorder="1"/>
    <xf numFmtId="0" fontId="2" fillId="4" borderId="22" xfId="0" applyFont="1" applyFill="1" applyBorder="1"/>
    <xf numFmtId="0" fontId="5" fillId="4" borderId="25" xfId="0" applyFont="1" applyFill="1" applyBorder="1"/>
    <xf numFmtId="0" fontId="2" fillId="4" borderId="26" xfId="0" applyFont="1" applyFill="1" applyBorder="1"/>
    <xf numFmtId="0" fontId="2" fillId="4" borderId="27" xfId="0" applyFont="1" applyFill="1" applyBorder="1"/>
    <xf numFmtId="0" fontId="2" fillId="4" borderId="1" xfId="0" applyFont="1" applyFill="1" applyBorder="1" applyAlignment="1">
      <alignment wrapText="1"/>
    </xf>
    <xf numFmtId="0" fontId="2" fillId="6" borderId="1" xfId="0" applyFont="1" applyFill="1" applyBorder="1"/>
    <xf numFmtId="0" fontId="5" fillId="4" borderId="4" xfId="0" applyFont="1" applyFill="1" applyBorder="1"/>
    <xf numFmtId="0" fontId="2" fillId="4" borderId="16" xfId="0" applyFont="1" applyFill="1" applyBorder="1" applyAlignment="1">
      <alignment horizontal="left" wrapText="1"/>
    </xf>
    <xf numFmtId="0" fontId="0" fillId="0" borderId="0" xfId="0" quotePrefix="1"/>
    <xf numFmtId="0" fontId="2" fillId="4" borderId="15" xfId="0" applyFont="1" applyFill="1" applyBorder="1" applyAlignment="1">
      <alignment horizontal="left" wrapText="1"/>
    </xf>
    <xf numFmtId="0" fontId="0" fillId="25" borderId="0" xfId="0" applyFill="1" applyProtection="1">
      <protection hidden="1"/>
    </xf>
    <xf numFmtId="0" fontId="30" fillId="0" borderId="0" xfId="0" applyFont="1" applyAlignment="1" applyProtection="1">
      <alignment horizontal="left"/>
      <protection hidden="1"/>
    </xf>
    <xf numFmtId="0" fontId="30" fillId="0" borderId="0" xfId="0" applyFont="1" applyAlignment="1">
      <alignment horizontal="left"/>
    </xf>
    <xf numFmtId="0" fontId="30" fillId="0" borderId="4" xfId="0" applyFont="1" applyBorder="1" applyAlignment="1" applyProtection="1">
      <alignment horizontal="left"/>
      <protection hidden="1"/>
    </xf>
    <xf numFmtId="0" fontId="30" fillId="0" borderId="4" xfId="0" applyFont="1" applyBorder="1" applyAlignment="1">
      <alignment horizontal="left"/>
    </xf>
    <xf numFmtId="0" fontId="20" fillId="26" borderId="4" xfId="0" applyFont="1" applyFill="1" applyBorder="1" applyAlignment="1" applyProtection="1">
      <alignment horizontal="left"/>
      <protection hidden="1"/>
    </xf>
    <xf numFmtId="0" fontId="20" fillId="26" borderId="4" xfId="0" applyFont="1" applyFill="1" applyBorder="1" applyAlignment="1">
      <alignment horizontal="left"/>
    </xf>
    <xf numFmtId="0" fontId="2" fillId="6" borderId="1" xfId="0" applyFont="1" applyFill="1" applyBorder="1" applyAlignment="1" applyProtection="1">
      <alignment wrapText="1"/>
      <protection locked="0"/>
    </xf>
    <xf numFmtId="9" fontId="22" fillId="4" borderId="1" xfId="2" applyFont="1" applyFill="1" applyBorder="1" applyAlignment="1" applyProtection="1">
      <alignment wrapText="1"/>
      <protection hidden="1"/>
    </xf>
    <xf numFmtId="0" fontId="2" fillId="6" borderId="1" xfId="0" applyFont="1" applyFill="1" applyBorder="1" applyAlignment="1" applyProtection="1">
      <alignment horizontal="center" wrapText="1"/>
      <protection locked="0"/>
    </xf>
    <xf numFmtId="0" fontId="5" fillId="4" borderId="4" xfId="0" applyFont="1" applyFill="1" applyBorder="1" applyAlignment="1">
      <alignment horizontal="left" wrapText="1"/>
    </xf>
    <xf numFmtId="0" fontId="5" fillId="4" borderId="0" xfId="0" applyFont="1" applyFill="1" applyAlignment="1">
      <alignment horizontal="left" wrapText="1"/>
    </xf>
    <xf numFmtId="0" fontId="2" fillId="4" borderId="28" xfId="0" applyFont="1" applyFill="1" applyBorder="1"/>
    <xf numFmtId="0" fontId="5" fillId="4" borderId="29" xfId="0" applyFont="1" applyFill="1" applyBorder="1" applyAlignment="1">
      <alignment horizontal="left" wrapText="1"/>
    </xf>
    <xf numFmtId="0" fontId="5" fillId="4" borderId="30" xfId="0" applyFont="1" applyFill="1" applyBorder="1" applyAlignment="1">
      <alignment horizontal="left" wrapText="1"/>
    </xf>
    <xf numFmtId="0" fontId="2" fillId="4" borderId="31" xfId="0" applyFont="1" applyFill="1" applyBorder="1"/>
    <xf numFmtId="0" fontId="2" fillId="4" borderId="1" xfId="0" applyFont="1" applyFill="1" applyBorder="1" applyAlignment="1">
      <alignment horizontal="left" wrapText="1"/>
    </xf>
    <xf numFmtId="0" fontId="2" fillId="4" borderId="14" xfId="0" applyFont="1" applyFill="1" applyBorder="1" applyAlignment="1">
      <alignment horizontal="left" wrapText="1"/>
    </xf>
    <xf numFmtId="0" fontId="20" fillId="0" borderId="0" xfId="0" applyFont="1"/>
    <xf numFmtId="0" fontId="2" fillId="4" borderId="3" xfId="0" applyFont="1" applyFill="1" applyBorder="1" applyProtection="1">
      <protection hidden="1"/>
    </xf>
    <xf numFmtId="0" fontId="1" fillId="3" borderId="2" xfId="0" applyFont="1" applyFill="1" applyBorder="1" applyProtection="1">
      <protection hidden="1"/>
    </xf>
    <xf numFmtId="0" fontId="2" fillId="4" borderId="1" xfId="0" applyFont="1" applyFill="1" applyBorder="1" applyAlignment="1">
      <alignment horizontal="left"/>
    </xf>
    <xf numFmtId="0" fontId="15" fillId="4" borderId="0" xfId="1" applyFont="1" applyFill="1" applyBorder="1" applyAlignment="1">
      <alignment horizontal="left" vertical="center"/>
    </xf>
    <xf numFmtId="0" fontId="2" fillId="4" borderId="6" xfId="1" applyFont="1" applyFill="1" applyBorder="1"/>
    <xf numFmtId="0" fontId="2" fillId="4" borderId="7" xfId="1" applyFont="1" applyFill="1" applyBorder="1"/>
    <xf numFmtId="0" fontId="5" fillId="5" borderId="7" xfId="1" applyFont="1" applyFill="1" applyBorder="1"/>
    <xf numFmtId="0" fontId="5" fillId="5" borderId="6" xfId="1" applyFont="1" applyFill="1" applyBorder="1"/>
    <xf numFmtId="0" fontId="0" fillId="27" borderId="32" xfId="0" applyFill="1" applyBorder="1"/>
    <xf numFmtId="0" fontId="0" fillId="0" borderId="32" xfId="0" applyBorder="1"/>
    <xf numFmtId="0" fontId="0" fillId="27" borderId="33" xfId="0" applyFill="1" applyBorder="1"/>
    <xf numFmtId="0" fontId="2" fillId="4" borderId="16" xfId="0" applyFont="1" applyFill="1" applyBorder="1" applyAlignment="1">
      <alignment horizontal="left" vertical="top" wrapText="1"/>
    </xf>
    <xf numFmtId="49" fontId="2" fillId="4" borderId="1" xfId="0" applyNumberFormat="1" applyFont="1" applyFill="1" applyBorder="1" applyAlignment="1" applyProtection="1">
      <alignment wrapText="1"/>
      <protection locked="0"/>
    </xf>
    <xf numFmtId="49" fontId="2" fillId="4" borderId="1" xfId="0" applyNumberFormat="1" applyFont="1" applyFill="1" applyBorder="1" applyAlignment="1">
      <alignment wrapText="1"/>
    </xf>
    <xf numFmtId="0" fontId="5" fillId="6" borderId="1" xfId="0" applyFont="1" applyFill="1" applyBorder="1" applyAlignment="1" applyProtection="1">
      <alignment horizontal="left" wrapText="1"/>
      <protection locked="0"/>
    </xf>
    <xf numFmtId="0" fontId="0" fillId="0" borderId="0" xfId="0" quotePrefix="1" applyProtection="1">
      <protection hidden="1"/>
    </xf>
    <xf numFmtId="0" fontId="15" fillId="4" borderId="0" xfId="1" applyFont="1" applyFill="1" applyBorder="1" applyAlignment="1">
      <alignment horizontal="right" vertical="center"/>
    </xf>
    <xf numFmtId="0" fontId="5" fillId="4" borderId="14" xfId="0" applyFont="1" applyFill="1" applyBorder="1" applyAlignment="1">
      <alignment horizontal="left" wrapText="1"/>
    </xf>
    <xf numFmtId="0" fontId="39" fillId="0" borderId="0" xfId="0" applyFont="1"/>
    <xf numFmtId="0" fontId="41" fillId="4" borderId="0" xfId="0" applyFont="1" applyFill="1"/>
    <xf numFmtId="0" fontId="0" fillId="28" borderId="0" xfId="0" applyFill="1" applyAlignment="1" applyProtection="1">
      <alignment horizontal="centerContinuous"/>
      <protection hidden="1"/>
    </xf>
    <xf numFmtId="0" fontId="0" fillId="26" borderId="4" xfId="0" applyFill="1" applyBorder="1" applyAlignment="1" applyProtection="1">
      <alignment horizontal="left"/>
      <protection hidden="1"/>
    </xf>
    <xf numFmtId="0" fontId="2" fillId="4" borderId="14" xfId="0" applyFont="1" applyFill="1" applyBorder="1"/>
    <xf numFmtId="0" fontId="2" fillId="4" borderId="17" xfId="0" applyFont="1" applyFill="1" applyBorder="1" applyAlignment="1">
      <alignment horizontal="left" vertical="top" wrapText="1"/>
    </xf>
    <xf numFmtId="0" fontId="35" fillId="4" borderId="0" xfId="0" applyFont="1" applyFill="1" applyAlignment="1">
      <alignment horizontal="left" vertical="center" wrapText="1"/>
    </xf>
    <xf numFmtId="14" fontId="6" fillId="4" borderId="0" xfId="0" applyNumberFormat="1" applyFont="1" applyFill="1"/>
    <xf numFmtId="14" fontId="1" fillId="2" borderId="0" xfId="0" applyNumberFormat="1" applyFont="1" applyFill="1"/>
    <xf numFmtId="0" fontId="2" fillId="4" borderId="1" xfId="0" applyFont="1" applyFill="1" applyBorder="1" applyAlignment="1">
      <alignment vertical="top" wrapText="1"/>
    </xf>
    <xf numFmtId="0" fontId="5" fillId="4" borderId="0" xfId="0" applyFont="1" applyFill="1" applyAlignment="1">
      <alignment vertical="top"/>
    </xf>
    <xf numFmtId="0" fontId="5" fillId="4" borderId="1" xfId="0" applyFont="1" applyFill="1" applyBorder="1" applyAlignment="1">
      <alignment horizontal="left" vertical="top"/>
    </xf>
    <xf numFmtId="0" fontId="1" fillId="29" borderId="2" xfId="0" applyFont="1" applyFill="1" applyBorder="1"/>
    <xf numFmtId="0" fontId="7" fillId="29" borderId="4" xfId="0" applyFont="1" applyFill="1" applyBorder="1" applyAlignment="1">
      <alignment horizontal="left" vertical="center" wrapText="1"/>
    </xf>
    <xf numFmtId="0" fontId="7" fillId="29" borderId="4" xfId="0" applyFont="1" applyFill="1" applyBorder="1" applyAlignment="1">
      <alignment vertical="center" wrapText="1"/>
    </xf>
    <xf numFmtId="0" fontId="1" fillId="29" borderId="4" xfId="0" applyFont="1" applyFill="1" applyBorder="1"/>
    <xf numFmtId="0" fontId="1" fillId="29" borderId="3" xfId="0" applyFont="1" applyFill="1" applyBorder="1"/>
    <xf numFmtId="0" fontId="0" fillId="29" borderId="4" xfId="0" applyFill="1" applyBorder="1"/>
    <xf numFmtId="0" fontId="0" fillId="29" borderId="12" xfId="0" applyFill="1" applyBorder="1"/>
    <xf numFmtId="0" fontId="45" fillId="4" borderId="0" xfId="0" applyFont="1" applyFill="1"/>
    <xf numFmtId="0" fontId="2" fillId="29" borderId="1" xfId="0" applyFont="1" applyFill="1" applyBorder="1" applyAlignment="1">
      <alignment horizontal="left" vertical="top" wrapText="1"/>
    </xf>
    <xf numFmtId="9" fontId="27" fillId="29" borderId="1" xfId="2" applyFont="1" applyFill="1" applyBorder="1" applyAlignment="1" applyProtection="1">
      <alignment horizontal="center"/>
      <protection hidden="1"/>
    </xf>
    <xf numFmtId="0" fontId="5" fillId="29" borderId="1" xfId="0" applyFont="1" applyFill="1" applyBorder="1" applyProtection="1">
      <protection hidden="1"/>
    </xf>
    <xf numFmtId="0" fontId="20" fillId="29" borderId="1" xfId="0" applyFont="1" applyFill="1" applyBorder="1" applyProtection="1">
      <protection hidden="1"/>
    </xf>
    <xf numFmtId="0" fontId="23" fillId="4" borderId="0" xfId="0" applyFont="1" applyFill="1" applyAlignment="1">
      <alignment horizontal="left"/>
    </xf>
    <xf numFmtId="0" fontId="2" fillId="6" borderId="8" xfId="0" applyFont="1" applyFill="1" applyBorder="1" applyAlignment="1" applyProtection="1">
      <alignment horizontal="right" wrapText="1"/>
      <protection locked="0"/>
    </xf>
    <xf numFmtId="0" fontId="2" fillId="6" borderId="9" xfId="0" applyFont="1" applyFill="1" applyBorder="1" applyAlignment="1" applyProtection="1">
      <alignment horizontal="right" wrapText="1"/>
      <protection locked="0"/>
    </xf>
    <xf numFmtId="0" fontId="2" fillId="6" borderId="10" xfId="0" applyFont="1" applyFill="1" applyBorder="1" applyAlignment="1" applyProtection="1">
      <alignment horizontal="right" wrapText="1"/>
      <protection locked="0"/>
    </xf>
    <xf numFmtId="0" fontId="20" fillId="24" borderId="1" xfId="0" applyFont="1" applyFill="1" applyBorder="1" applyAlignment="1">
      <alignment horizontal="right"/>
    </xf>
    <xf numFmtId="0" fontId="42" fillId="30" borderId="16" xfId="0" applyFont="1" applyFill="1" applyBorder="1" applyAlignment="1">
      <alignment horizontal="center" textRotation="90"/>
    </xf>
    <xf numFmtId="0" fontId="42" fillId="30" borderId="18" xfId="0" applyFont="1" applyFill="1" applyBorder="1" applyAlignment="1">
      <alignment horizontal="center" textRotation="90"/>
    </xf>
    <xf numFmtId="0" fontId="42" fillId="30" borderId="17" xfId="0" applyFont="1" applyFill="1" applyBorder="1" applyAlignment="1">
      <alignment horizontal="center" textRotation="90"/>
    </xf>
    <xf numFmtId="0" fontId="20" fillId="24" borderId="8" xfId="0" applyFont="1" applyFill="1" applyBorder="1" applyAlignment="1">
      <alignment horizontal="right"/>
    </xf>
    <xf numFmtId="0" fontId="20" fillId="24" borderId="9" xfId="0" applyFont="1" applyFill="1" applyBorder="1" applyAlignment="1">
      <alignment horizontal="right"/>
    </xf>
    <xf numFmtId="0" fontId="20" fillId="24" borderId="10" xfId="0" applyFont="1" applyFill="1" applyBorder="1" applyAlignment="1">
      <alignment horizontal="right"/>
    </xf>
    <xf numFmtId="0" fontId="5" fillId="5" borderId="16" xfId="0" applyFont="1" applyFill="1" applyBorder="1" applyAlignment="1">
      <alignment horizontal="center" vertical="center" wrapText="1"/>
    </xf>
    <xf numFmtId="0" fontId="5" fillId="5" borderId="18" xfId="0" applyFont="1" applyFill="1" applyBorder="1" applyAlignment="1">
      <alignment horizontal="center" vertical="center" wrapText="1"/>
    </xf>
    <xf numFmtId="0" fontId="5" fillId="5" borderId="17" xfId="0" applyFont="1" applyFill="1" applyBorder="1" applyAlignment="1">
      <alignment horizontal="center" vertical="center" wrapText="1"/>
    </xf>
    <xf numFmtId="0" fontId="44" fillId="4" borderId="0" xfId="1" applyFont="1" applyFill="1" applyBorder="1" applyAlignment="1">
      <alignment horizontal="left" vertical="center"/>
    </xf>
    <xf numFmtId="0" fontId="44" fillId="4" borderId="0" xfId="1" applyFont="1" applyFill="1" applyBorder="1" applyAlignment="1">
      <alignment horizontal="right" vertical="center"/>
    </xf>
    <xf numFmtId="0" fontId="42" fillId="30" borderId="16" xfId="0" applyFont="1" applyFill="1" applyBorder="1" applyAlignment="1">
      <alignment horizontal="left" wrapText="1"/>
    </xf>
    <xf numFmtId="0" fontId="42" fillId="30" borderId="18" xfId="0" applyFont="1" applyFill="1" applyBorder="1" applyAlignment="1">
      <alignment horizontal="left" wrapText="1"/>
    </xf>
    <xf numFmtId="0" fontId="42" fillId="30" borderId="17" xfId="0" applyFont="1" applyFill="1" applyBorder="1" applyAlignment="1">
      <alignment horizontal="left" wrapText="1"/>
    </xf>
    <xf numFmtId="0" fontId="2" fillId="4" borderId="16" xfId="0" applyFont="1" applyFill="1" applyBorder="1" applyAlignment="1">
      <alignment horizontal="left" wrapText="1"/>
    </xf>
    <xf numFmtId="0" fontId="2" fillId="4" borderId="18" xfId="0" applyFont="1" applyFill="1" applyBorder="1" applyAlignment="1">
      <alignment horizontal="left" wrapText="1"/>
    </xf>
    <xf numFmtId="0" fontId="42" fillId="30" borderId="13" xfId="0" applyFont="1" applyFill="1" applyBorder="1" applyAlignment="1">
      <alignment horizontal="left" wrapText="1"/>
    </xf>
    <xf numFmtId="0" fontId="42" fillId="30" borderId="14" xfId="0" applyFont="1" applyFill="1" applyBorder="1" applyAlignment="1">
      <alignment horizontal="left" wrapText="1"/>
    </xf>
    <xf numFmtId="0" fontId="42" fillId="30" borderId="15" xfId="0" applyFont="1" applyFill="1" applyBorder="1" applyAlignment="1">
      <alignment horizontal="left" wrapText="1"/>
    </xf>
    <xf numFmtId="0" fontId="42" fillId="30" borderId="2" xfId="0" applyFont="1" applyFill="1" applyBorder="1" applyAlignment="1">
      <alignment horizontal="left" wrapText="1"/>
    </xf>
    <xf numFmtId="0" fontId="42" fillId="30" borderId="0" xfId="0" applyFont="1" applyFill="1" applyAlignment="1">
      <alignment horizontal="left" wrapText="1"/>
    </xf>
    <xf numFmtId="0" fontId="42" fillId="30" borderId="3" xfId="0" applyFont="1" applyFill="1" applyBorder="1" applyAlignment="1">
      <alignment horizontal="left" wrapText="1"/>
    </xf>
    <xf numFmtId="0" fontId="42" fillId="30" borderId="11" xfId="0" applyFont="1" applyFill="1" applyBorder="1" applyAlignment="1">
      <alignment horizontal="left" wrapText="1"/>
    </xf>
    <xf numFmtId="0" fontId="42" fillId="30" borderId="4" xfId="0" applyFont="1" applyFill="1" applyBorder="1" applyAlignment="1">
      <alignment horizontal="left" wrapText="1"/>
    </xf>
    <xf numFmtId="0" fontId="42" fillId="30" borderId="12" xfId="0" applyFont="1" applyFill="1" applyBorder="1" applyAlignment="1">
      <alignment horizontal="left" wrapText="1"/>
    </xf>
    <xf numFmtId="0" fontId="7" fillId="29" borderId="4" xfId="0" applyFont="1" applyFill="1" applyBorder="1" applyAlignment="1">
      <alignment horizontal="left" vertical="center" wrapText="1"/>
    </xf>
    <xf numFmtId="0" fontId="42" fillId="30" borderId="1" xfId="0" applyFont="1" applyFill="1" applyBorder="1" applyAlignment="1">
      <alignment horizontal="left" wrapText="1"/>
    </xf>
    <xf numFmtId="0" fontId="42" fillId="30" borderId="8" xfId="0" applyFont="1" applyFill="1" applyBorder="1" applyAlignment="1">
      <alignment horizontal="left" wrapText="1"/>
    </xf>
    <xf numFmtId="0" fontId="45" fillId="4" borderId="0" xfId="0" applyFont="1" applyFill="1" applyAlignment="1">
      <alignment horizontal="left"/>
    </xf>
    <xf numFmtId="0" fontId="0" fillId="4" borderId="1" xfId="0" applyFill="1" applyBorder="1" applyAlignment="1">
      <alignment horizontal="left" vertical="top" wrapText="1"/>
    </xf>
    <xf numFmtId="0" fontId="2" fillId="6" borderId="1" xfId="0" applyFont="1" applyFill="1" applyBorder="1" applyAlignment="1" applyProtection="1">
      <alignment horizontal="left" vertical="top"/>
      <protection locked="0"/>
    </xf>
    <xf numFmtId="0" fontId="2" fillId="6" borderId="16" xfId="0" applyFont="1" applyFill="1" applyBorder="1" applyAlignment="1" applyProtection="1">
      <alignment horizontal="left" vertical="top"/>
      <protection locked="0"/>
    </xf>
    <xf numFmtId="0" fontId="2" fillId="4" borderId="1" xfId="0" applyFont="1" applyFill="1" applyBorder="1" applyAlignment="1">
      <alignment horizontal="left" wrapText="1"/>
    </xf>
    <xf numFmtId="0" fontId="0" fillId="4" borderId="8" xfId="0" applyFill="1" applyBorder="1" applyAlignment="1">
      <alignment horizontal="left" vertical="top" wrapText="1"/>
    </xf>
    <xf numFmtId="0" fontId="42" fillId="30" borderId="10" xfId="0" applyFont="1" applyFill="1" applyBorder="1" applyAlignment="1">
      <alignment horizontal="left" wrapText="1"/>
    </xf>
    <xf numFmtId="0" fontId="2" fillId="6" borderId="8" xfId="0" applyFont="1" applyFill="1" applyBorder="1" applyAlignment="1" applyProtection="1">
      <alignment horizontal="left" vertical="top" wrapText="1"/>
      <protection locked="0"/>
    </xf>
    <xf numFmtId="0" fontId="2" fillId="6" borderId="10" xfId="0" applyFont="1" applyFill="1" applyBorder="1" applyAlignment="1" applyProtection="1">
      <alignment horizontal="left" vertical="top" wrapText="1"/>
      <protection locked="0"/>
    </xf>
    <xf numFmtId="0" fontId="2" fillId="6" borderId="8" xfId="0" applyFont="1" applyFill="1" applyBorder="1" applyAlignment="1" applyProtection="1">
      <alignment horizontal="left" vertical="top"/>
      <protection locked="0"/>
    </xf>
    <xf numFmtId="0" fontId="5" fillId="6" borderId="8" xfId="0" applyFont="1" applyFill="1" applyBorder="1" applyAlignment="1" applyProtection="1">
      <alignment horizontal="left" vertical="top"/>
      <protection locked="0"/>
    </xf>
    <xf numFmtId="0" fontId="5" fillId="6" borderId="9" xfId="0" applyFont="1" applyFill="1" applyBorder="1" applyAlignment="1" applyProtection="1">
      <alignment horizontal="left" vertical="top"/>
      <protection locked="0"/>
    </xf>
    <xf numFmtId="0" fontId="5" fillId="6" borderId="10" xfId="0" applyFont="1" applyFill="1" applyBorder="1" applyAlignment="1" applyProtection="1">
      <alignment horizontal="left" vertical="top"/>
      <protection locked="0"/>
    </xf>
    <xf numFmtId="0" fontId="31" fillId="4" borderId="0" xfId="1" applyFont="1" applyFill="1" applyBorder="1" applyAlignment="1">
      <alignment horizontal="center" vertical="center"/>
    </xf>
    <xf numFmtId="0" fontId="2" fillId="4" borderId="8" xfId="0" applyFont="1" applyFill="1" applyBorder="1" applyAlignment="1">
      <alignment horizontal="left" vertical="top" wrapText="1"/>
    </xf>
    <xf numFmtId="0" fontId="2" fillId="4" borderId="9" xfId="0" applyFont="1" applyFill="1" applyBorder="1" applyAlignment="1">
      <alignment horizontal="left" vertical="top" wrapText="1"/>
    </xf>
    <xf numFmtId="0" fontId="2" fillId="4" borderId="10" xfId="0" applyFont="1" applyFill="1" applyBorder="1" applyAlignment="1">
      <alignment horizontal="left" vertical="top" wrapText="1"/>
    </xf>
    <xf numFmtId="0" fontId="2" fillId="6" borderId="9" xfId="0" applyFont="1" applyFill="1" applyBorder="1" applyAlignment="1" applyProtection="1">
      <alignment horizontal="left" vertical="top"/>
      <protection locked="0"/>
    </xf>
    <xf numFmtId="0" fontId="2" fillId="6" borderId="10" xfId="0" applyFont="1" applyFill="1" applyBorder="1" applyAlignment="1" applyProtection="1">
      <alignment horizontal="left" vertical="top"/>
      <protection locked="0"/>
    </xf>
    <xf numFmtId="0" fontId="0" fillId="0" borderId="8"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5" fillId="6" borderId="13" xfId="0" applyFont="1" applyFill="1" applyBorder="1" applyAlignment="1" applyProtection="1">
      <alignment horizontal="left" vertical="top"/>
      <protection locked="0"/>
    </xf>
    <xf numFmtId="0" fontId="5" fillId="6" borderId="14" xfId="0" applyFont="1" applyFill="1" applyBorder="1" applyAlignment="1" applyProtection="1">
      <alignment horizontal="left" vertical="top"/>
      <protection locked="0"/>
    </xf>
    <xf numFmtId="0" fontId="5" fillId="6" borderId="15" xfId="0" applyFont="1" applyFill="1" applyBorder="1" applyAlignment="1" applyProtection="1">
      <alignment horizontal="left" vertical="top"/>
      <protection locked="0"/>
    </xf>
    <xf numFmtId="0" fontId="5" fillId="6" borderId="11" xfId="0" applyFont="1" applyFill="1" applyBorder="1" applyAlignment="1" applyProtection="1">
      <alignment horizontal="left" vertical="top"/>
      <protection locked="0"/>
    </xf>
    <xf numFmtId="0" fontId="5" fillId="6" borderId="4" xfId="0" applyFont="1" applyFill="1" applyBorder="1" applyAlignment="1" applyProtection="1">
      <alignment horizontal="left" vertical="top"/>
      <protection locked="0"/>
    </xf>
    <xf numFmtId="0" fontId="5" fillId="6" borderId="12" xfId="0" applyFont="1" applyFill="1" applyBorder="1" applyAlignment="1" applyProtection="1">
      <alignment horizontal="left" vertical="top"/>
      <protection locked="0"/>
    </xf>
    <xf numFmtId="0" fontId="2" fillId="4" borderId="16" xfId="0" applyFont="1" applyFill="1" applyBorder="1" applyAlignment="1">
      <alignment horizontal="left" vertical="top" wrapText="1"/>
    </xf>
    <xf numFmtId="0" fontId="2" fillId="4" borderId="17" xfId="0" applyFont="1" applyFill="1" applyBorder="1" applyAlignment="1">
      <alignment horizontal="left" vertical="top" wrapText="1"/>
    </xf>
    <xf numFmtId="0" fontId="5" fillId="6" borderId="13" xfId="0" applyFont="1" applyFill="1" applyBorder="1" applyAlignment="1" applyProtection="1">
      <alignment horizontal="left" vertical="top" wrapText="1"/>
      <protection locked="0"/>
    </xf>
    <xf numFmtId="0" fontId="5" fillId="6" borderId="14" xfId="0" applyFont="1" applyFill="1" applyBorder="1" applyAlignment="1" applyProtection="1">
      <alignment horizontal="left" vertical="top" wrapText="1"/>
      <protection locked="0"/>
    </xf>
    <xf numFmtId="0" fontId="5" fillId="6" borderId="15" xfId="0" applyFont="1" applyFill="1" applyBorder="1" applyAlignment="1" applyProtection="1">
      <alignment horizontal="left" vertical="top" wrapText="1"/>
      <protection locked="0"/>
    </xf>
    <xf numFmtId="0" fontId="5" fillId="6" borderId="11" xfId="0" applyFont="1" applyFill="1" applyBorder="1" applyAlignment="1" applyProtection="1">
      <alignment horizontal="left" vertical="top" wrapText="1"/>
      <protection locked="0"/>
    </xf>
    <xf numFmtId="0" fontId="5" fillId="6" borderId="4" xfId="0" applyFont="1" applyFill="1" applyBorder="1" applyAlignment="1" applyProtection="1">
      <alignment horizontal="left" vertical="top" wrapText="1"/>
      <protection locked="0"/>
    </xf>
    <xf numFmtId="0" fontId="5" fillId="6" borderId="12" xfId="0" applyFont="1" applyFill="1" applyBorder="1" applyAlignment="1" applyProtection="1">
      <alignment horizontal="left" vertical="top" wrapText="1"/>
      <protection locked="0"/>
    </xf>
    <xf numFmtId="0" fontId="5" fillId="6" borderId="23" xfId="0" applyFont="1" applyFill="1" applyBorder="1" applyAlignment="1" applyProtection="1">
      <alignment horizontal="left"/>
      <protection locked="0"/>
    </xf>
    <xf numFmtId="0" fontId="11" fillId="6" borderId="23" xfId="0" applyFont="1" applyFill="1" applyBorder="1" applyAlignment="1" applyProtection="1">
      <alignment horizontal="left"/>
      <protection locked="0"/>
    </xf>
    <xf numFmtId="0" fontId="11" fillId="6" borderId="24" xfId="0" applyFont="1" applyFill="1" applyBorder="1" applyAlignment="1" applyProtection="1">
      <alignment horizontal="left"/>
      <protection locked="0"/>
    </xf>
    <xf numFmtId="0" fontId="2" fillId="4" borderId="16" xfId="0" applyFont="1" applyFill="1" applyBorder="1" applyAlignment="1">
      <alignment horizontal="left" vertical="top"/>
    </xf>
    <xf numFmtId="0" fontId="2" fillId="4" borderId="17" xfId="0" applyFont="1" applyFill="1" applyBorder="1" applyAlignment="1">
      <alignment horizontal="left" vertical="top"/>
    </xf>
    <xf numFmtId="0" fontId="5" fillId="6" borderId="1" xfId="0" applyFont="1" applyFill="1" applyBorder="1" applyAlignment="1" applyProtection="1">
      <alignment horizontal="left" wrapText="1"/>
      <protection locked="0"/>
    </xf>
    <xf numFmtId="0" fontId="7" fillId="3" borderId="4" xfId="0" applyFont="1" applyFill="1" applyBorder="1" applyAlignment="1">
      <alignment horizontal="left" vertical="center" wrapText="1"/>
    </xf>
    <xf numFmtId="0" fontId="32" fillId="4" borderId="0" xfId="1" applyFont="1" applyFill="1" applyBorder="1" applyAlignment="1">
      <alignment horizontal="right" vertical="center"/>
    </xf>
    <xf numFmtId="0" fontId="5" fillId="6" borderId="8" xfId="0" applyFont="1" applyFill="1" applyBorder="1" applyAlignment="1" applyProtection="1">
      <alignment horizontal="left" wrapText="1"/>
      <protection locked="0"/>
    </xf>
    <xf numFmtId="0" fontId="5" fillId="6" borderId="9" xfId="0" applyFont="1" applyFill="1" applyBorder="1" applyAlignment="1" applyProtection="1">
      <alignment horizontal="left" wrapText="1"/>
      <protection locked="0"/>
    </xf>
    <xf numFmtId="0" fontId="5" fillId="6" borderId="10" xfId="0" applyFont="1" applyFill="1" applyBorder="1" applyAlignment="1" applyProtection="1">
      <alignment horizontal="left" wrapText="1"/>
      <protection locked="0"/>
    </xf>
    <xf numFmtId="0" fontId="20" fillId="0" borderId="1" xfId="0" applyFont="1" applyBorder="1" applyAlignment="1">
      <alignment horizontal="left" vertical="top" wrapText="1"/>
    </xf>
    <xf numFmtId="0" fontId="5" fillId="6" borderId="1" xfId="0" applyFont="1" applyFill="1" applyBorder="1" applyAlignment="1" applyProtection="1">
      <alignment horizontal="left" vertical="top"/>
      <protection locked="0"/>
    </xf>
    <xf numFmtId="0" fontId="5" fillId="4" borderId="1" xfId="0" applyFont="1" applyFill="1" applyBorder="1" applyAlignment="1">
      <alignment horizontal="left" wrapText="1"/>
    </xf>
    <xf numFmtId="0" fontId="2" fillId="4" borderId="1" xfId="0" applyFont="1" applyFill="1" applyBorder="1" applyAlignment="1">
      <alignment horizontal="left" vertical="top" wrapText="1"/>
    </xf>
    <xf numFmtId="0" fontId="5" fillId="6" borderId="1" xfId="0" applyFont="1" applyFill="1" applyBorder="1" applyAlignment="1" applyProtection="1">
      <alignment horizontal="left" vertical="top" wrapText="1"/>
      <protection locked="0"/>
    </xf>
    <xf numFmtId="0" fontId="5" fillId="6" borderId="21" xfId="0" applyFont="1" applyFill="1" applyBorder="1" applyAlignment="1" applyProtection="1">
      <alignment horizontal="left" wrapText="1"/>
      <protection locked="0"/>
    </xf>
    <xf numFmtId="0" fontId="5" fillId="6" borderId="1" xfId="0" applyFont="1" applyFill="1" applyBorder="1" applyAlignment="1" applyProtection="1">
      <alignment horizontal="left"/>
      <protection locked="0"/>
    </xf>
    <xf numFmtId="0" fontId="11" fillId="6" borderId="1" xfId="0" applyFont="1" applyFill="1" applyBorder="1" applyAlignment="1" applyProtection="1">
      <alignment horizontal="left"/>
      <protection locked="0"/>
    </xf>
    <xf numFmtId="0" fontId="5" fillId="4" borderId="16" xfId="0" applyFont="1" applyFill="1" applyBorder="1" applyAlignment="1">
      <alignment horizontal="left" vertical="top" wrapText="1"/>
    </xf>
    <xf numFmtId="0" fontId="5" fillId="4" borderId="17" xfId="0" applyFont="1" applyFill="1" applyBorder="1" applyAlignment="1">
      <alignment horizontal="left" vertical="top" wrapText="1"/>
    </xf>
    <xf numFmtId="0" fontId="35" fillId="4" borderId="13" xfId="0" applyFont="1" applyFill="1" applyBorder="1" applyAlignment="1">
      <alignment horizontal="left" vertical="center" wrapText="1"/>
    </xf>
    <xf numFmtId="0" fontId="35" fillId="4" borderId="14" xfId="0" applyFont="1" applyFill="1" applyBorder="1" applyAlignment="1">
      <alignment horizontal="left" vertical="center" wrapText="1"/>
    </xf>
    <xf numFmtId="0" fontId="35" fillId="4" borderId="15" xfId="0" applyFont="1" applyFill="1" applyBorder="1" applyAlignment="1">
      <alignment horizontal="left" vertical="center" wrapText="1"/>
    </xf>
    <xf numFmtId="0" fontId="35" fillId="4" borderId="11" xfId="0" applyFont="1" applyFill="1" applyBorder="1" applyAlignment="1">
      <alignment horizontal="left" vertical="center" wrapText="1"/>
    </xf>
    <xf numFmtId="0" fontId="35" fillId="4" borderId="4" xfId="0" applyFont="1" applyFill="1" applyBorder="1" applyAlignment="1">
      <alignment horizontal="left" vertical="center" wrapText="1"/>
    </xf>
    <xf numFmtId="0" fontId="35" fillId="4" borderId="12" xfId="0" applyFont="1" applyFill="1" applyBorder="1" applyAlignment="1">
      <alignment horizontal="left" vertical="center" wrapText="1"/>
    </xf>
    <xf numFmtId="0" fontId="15" fillId="4" borderId="0" xfId="1" applyFont="1" applyFill="1" applyBorder="1" applyAlignment="1">
      <alignment horizontal="left" vertical="center"/>
    </xf>
    <xf numFmtId="0" fontId="15" fillId="4" borderId="0" xfId="1" applyFont="1" applyFill="1" applyBorder="1" applyAlignment="1">
      <alignment horizontal="right" vertical="center"/>
    </xf>
    <xf numFmtId="0" fontId="14" fillId="4" borderId="1" xfId="0" applyFont="1" applyFill="1" applyBorder="1" applyAlignment="1">
      <alignment horizontal="left" vertical="top" wrapText="1"/>
    </xf>
    <xf numFmtId="0" fontId="5" fillId="6" borderId="2" xfId="0" applyFont="1" applyFill="1" applyBorder="1" applyAlignment="1" applyProtection="1">
      <alignment horizontal="left" vertical="top" wrapText="1"/>
      <protection locked="0"/>
    </xf>
    <xf numFmtId="0" fontId="5" fillId="6" borderId="0" xfId="0" applyFont="1" applyFill="1" applyAlignment="1" applyProtection="1">
      <alignment horizontal="left" vertical="top" wrapText="1"/>
      <protection locked="0"/>
    </xf>
    <xf numFmtId="0" fontId="5" fillId="6" borderId="3" xfId="0" applyFont="1" applyFill="1" applyBorder="1" applyAlignment="1" applyProtection="1">
      <alignment horizontal="left" vertical="top" wrapText="1"/>
      <protection locked="0"/>
    </xf>
    <xf numFmtId="0" fontId="2" fillId="4" borderId="18" xfId="0" applyFont="1" applyFill="1" applyBorder="1" applyAlignment="1">
      <alignment horizontal="left" vertical="top"/>
    </xf>
    <xf numFmtId="0" fontId="5" fillId="4" borderId="1" xfId="0" applyFont="1" applyFill="1" applyBorder="1" applyAlignment="1">
      <alignment horizontal="left" vertical="top" wrapText="1"/>
    </xf>
    <xf numFmtId="0" fontId="2" fillId="4" borderId="1" xfId="0" applyFont="1" applyFill="1" applyBorder="1" applyAlignment="1">
      <alignment horizontal="left" vertical="top"/>
    </xf>
    <xf numFmtId="0" fontId="5" fillId="9" borderId="8" xfId="0" applyFont="1" applyFill="1" applyBorder="1" applyAlignment="1">
      <alignment horizontal="left" vertical="top"/>
    </xf>
    <xf numFmtId="0" fontId="6" fillId="9" borderId="9" xfId="0" applyFont="1" applyFill="1" applyBorder="1" applyAlignment="1">
      <alignment horizontal="left" vertical="top"/>
    </xf>
    <xf numFmtId="0" fontId="6" fillId="9" borderId="10" xfId="0" applyFont="1" applyFill="1" applyBorder="1" applyAlignment="1">
      <alignment horizontal="left" vertical="top"/>
    </xf>
    <xf numFmtId="0" fontId="6" fillId="4" borderId="1" xfId="0" applyFont="1" applyFill="1" applyBorder="1" applyAlignment="1">
      <alignment horizontal="left" vertical="top" wrapText="1"/>
    </xf>
    <xf numFmtId="0" fontId="37" fillId="4" borderId="0" xfId="1" applyFont="1" applyFill="1" applyBorder="1" applyAlignment="1">
      <alignment horizontal="left" vertical="center"/>
    </xf>
    <xf numFmtId="0" fontId="6" fillId="4" borderId="13" xfId="0" applyFont="1" applyFill="1" applyBorder="1" applyAlignment="1">
      <alignment horizontal="left" wrapText="1"/>
    </xf>
    <xf numFmtId="0" fontId="6" fillId="4" borderId="14" xfId="0" applyFont="1" applyFill="1" applyBorder="1" applyAlignment="1">
      <alignment horizontal="left" wrapText="1"/>
    </xf>
    <xf numFmtId="0" fontId="6" fillId="4" borderId="15" xfId="0" applyFont="1" applyFill="1" applyBorder="1" applyAlignment="1">
      <alignment horizontal="left" wrapText="1"/>
    </xf>
    <xf numFmtId="0" fontId="6" fillId="4" borderId="2" xfId="0" applyFont="1" applyFill="1" applyBorder="1" applyAlignment="1">
      <alignment horizontal="left" wrapText="1"/>
    </xf>
    <xf numFmtId="0" fontId="6" fillId="4" borderId="0" xfId="0" applyFont="1" applyFill="1" applyAlignment="1">
      <alignment horizontal="left" wrapText="1"/>
    </xf>
    <xf numFmtId="0" fontId="6" fillId="4" borderId="3" xfId="0" applyFont="1" applyFill="1" applyBorder="1" applyAlignment="1">
      <alignment horizontal="left" wrapText="1"/>
    </xf>
    <xf numFmtId="0" fontId="6" fillId="4" borderId="11" xfId="0" applyFont="1" applyFill="1" applyBorder="1" applyAlignment="1">
      <alignment horizontal="left" wrapText="1"/>
    </xf>
    <xf numFmtId="0" fontId="6" fillId="4" borderId="4" xfId="0" applyFont="1" applyFill="1" applyBorder="1" applyAlignment="1">
      <alignment horizontal="left" wrapText="1"/>
    </xf>
    <xf numFmtId="0" fontId="6" fillId="4" borderId="12" xfId="0" applyFont="1" applyFill="1" applyBorder="1" applyAlignment="1">
      <alignment horizontal="left" wrapText="1"/>
    </xf>
    <xf numFmtId="0" fontId="2" fillId="4" borderId="13" xfId="0" applyFont="1" applyFill="1" applyBorder="1" applyAlignment="1">
      <alignment horizontal="left" vertical="top" wrapText="1"/>
    </xf>
    <xf numFmtId="0" fontId="2" fillId="4" borderId="14" xfId="0" applyFont="1" applyFill="1" applyBorder="1" applyAlignment="1">
      <alignment horizontal="left" vertical="top" wrapText="1"/>
    </xf>
    <xf numFmtId="0" fontId="2" fillId="4" borderId="15" xfId="0" applyFont="1" applyFill="1" applyBorder="1" applyAlignment="1">
      <alignment horizontal="left" vertical="top" wrapText="1"/>
    </xf>
    <xf numFmtId="0" fontId="2" fillId="4" borderId="11" xfId="0" applyFont="1" applyFill="1" applyBorder="1" applyAlignment="1">
      <alignment horizontal="left" vertical="top" wrapText="1"/>
    </xf>
    <xf numFmtId="0" fontId="2" fillId="4" borderId="4" xfId="0" applyFont="1" applyFill="1" applyBorder="1" applyAlignment="1">
      <alignment horizontal="left" vertical="top" wrapText="1"/>
    </xf>
    <xf numFmtId="0" fontId="2" fillId="4" borderId="12" xfId="0" applyFont="1" applyFill="1" applyBorder="1" applyAlignment="1">
      <alignment horizontal="left" vertical="top" wrapText="1"/>
    </xf>
    <xf numFmtId="0" fontId="5" fillId="6" borderId="2" xfId="0" applyFont="1" applyFill="1" applyBorder="1" applyAlignment="1" applyProtection="1">
      <alignment horizontal="left" vertical="top"/>
      <protection locked="0"/>
    </xf>
    <xf numFmtId="0" fontId="5" fillId="6" borderId="0" xfId="0" applyFont="1" applyFill="1" applyAlignment="1" applyProtection="1">
      <alignment horizontal="left" vertical="top"/>
      <protection locked="0"/>
    </xf>
    <xf numFmtId="0" fontId="5" fillId="6" borderId="3" xfId="0" applyFont="1" applyFill="1" applyBorder="1" applyAlignment="1" applyProtection="1">
      <alignment horizontal="left" vertical="top"/>
      <protection locked="0"/>
    </xf>
    <xf numFmtId="0" fontId="5" fillId="4" borderId="4" xfId="0" applyFont="1" applyFill="1" applyBorder="1" applyAlignment="1">
      <alignment horizontal="left"/>
    </xf>
    <xf numFmtId="0" fontId="6" fillId="4" borderId="4" xfId="0" applyFont="1" applyFill="1" applyBorder="1" applyAlignment="1">
      <alignment horizontal="left"/>
    </xf>
    <xf numFmtId="0" fontId="5" fillId="4" borderId="1" xfId="0" applyFont="1" applyFill="1" applyBorder="1"/>
    <xf numFmtId="2" fontId="22" fillId="4" borderId="8" xfId="0" applyNumberFormat="1" applyFont="1" applyFill="1" applyBorder="1" applyAlignment="1" applyProtection="1">
      <alignment horizontal="left" wrapText="1"/>
      <protection hidden="1"/>
    </xf>
    <xf numFmtId="2" fontId="22" fillId="4" borderId="9" xfId="0" applyNumberFormat="1" applyFont="1" applyFill="1" applyBorder="1" applyAlignment="1" applyProtection="1">
      <alignment horizontal="left" wrapText="1"/>
      <protection hidden="1"/>
    </xf>
    <xf numFmtId="2" fontId="22" fillId="4" borderId="10" xfId="0" applyNumberFormat="1" applyFont="1" applyFill="1" applyBorder="1" applyAlignment="1" applyProtection="1">
      <alignment horizontal="left" wrapText="1"/>
      <protection hidden="1"/>
    </xf>
    <xf numFmtId="0" fontId="5" fillId="4" borderId="4" xfId="0" applyFont="1" applyFill="1" applyBorder="1" applyAlignment="1" applyProtection="1">
      <alignment horizontal="left"/>
      <protection hidden="1"/>
    </xf>
    <xf numFmtId="0" fontId="5" fillId="4" borderId="12" xfId="0" applyFont="1" applyFill="1" applyBorder="1" applyAlignment="1" applyProtection="1">
      <alignment horizontal="left"/>
      <protection hidden="1"/>
    </xf>
    <xf numFmtId="0" fontId="11" fillId="6" borderId="1" xfId="0" applyFont="1" applyFill="1" applyBorder="1" applyAlignment="1" applyProtection="1">
      <alignment horizontal="left" vertical="top"/>
      <protection locked="0"/>
    </xf>
    <xf numFmtId="0" fontId="2" fillId="4" borderId="13" xfId="0" applyFont="1" applyFill="1" applyBorder="1" applyAlignment="1" applyProtection="1">
      <alignment horizontal="right"/>
      <protection hidden="1"/>
    </xf>
    <xf numFmtId="0" fontId="2" fillId="4" borderId="14" xfId="0" applyFont="1" applyFill="1" applyBorder="1" applyAlignment="1" applyProtection="1">
      <alignment horizontal="right"/>
      <protection hidden="1"/>
    </xf>
    <xf numFmtId="0" fontId="5" fillId="4" borderId="14" xfId="0" applyFont="1" applyFill="1" applyBorder="1" applyAlignment="1" applyProtection="1">
      <alignment horizontal="left"/>
      <protection hidden="1"/>
    </xf>
    <xf numFmtId="0" fontId="5" fillId="4" borderId="15" xfId="0" applyFont="1" applyFill="1" applyBorder="1" applyAlignment="1" applyProtection="1">
      <alignment horizontal="left"/>
      <protection hidden="1"/>
    </xf>
    <xf numFmtId="0" fontId="2" fillId="4" borderId="11" xfId="0" applyFont="1" applyFill="1" applyBorder="1" applyAlignment="1" applyProtection="1">
      <alignment horizontal="right"/>
      <protection hidden="1"/>
    </xf>
    <xf numFmtId="0" fontId="2" fillId="4" borderId="4" xfId="0" applyFont="1" applyFill="1" applyBorder="1" applyAlignment="1" applyProtection="1">
      <alignment horizontal="right"/>
      <protection hidden="1"/>
    </xf>
    <xf numFmtId="0" fontId="0" fillId="0" borderId="1" xfId="0" applyBorder="1" applyAlignment="1">
      <alignment horizontal="left" vertical="top" wrapText="1"/>
    </xf>
    <xf numFmtId="0" fontId="5" fillId="4" borderId="18" xfId="0" applyFont="1" applyFill="1" applyBorder="1" applyAlignment="1">
      <alignment horizontal="left" vertical="top" wrapText="1"/>
    </xf>
    <xf numFmtId="0" fontId="5" fillId="4" borderId="1" xfId="0" applyFont="1" applyFill="1" applyBorder="1" applyAlignment="1">
      <alignment horizontal="left" vertical="top"/>
    </xf>
    <xf numFmtId="0" fontId="5" fillId="4" borderId="0" xfId="0" applyFont="1" applyFill="1" applyAlignment="1">
      <alignment horizontal="left" wrapText="1"/>
    </xf>
    <xf numFmtId="0" fontId="20" fillId="4" borderId="16" xfId="0" applyFont="1" applyFill="1" applyBorder="1" applyAlignment="1">
      <alignment horizontal="left" vertical="top" wrapText="1"/>
    </xf>
    <xf numFmtId="0" fontId="20" fillId="4" borderId="17" xfId="0" applyFont="1" applyFill="1" applyBorder="1" applyAlignment="1">
      <alignment horizontal="left" vertical="top"/>
    </xf>
    <xf numFmtId="0" fontId="5" fillId="6" borderId="16" xfId="0" applyFont="1" applyFill="1" applyBorder="1" applyAlignment="1" applyProtection="1">
      <alignment horizontal="left" vertical="top" wrapText="1"/>
      <protection locked="0"/>
    </xf>
    <xf numFmtId="0" fontId="5" fillId="6" borderId="18" xfId="0" applyFont="1" applyFill="1" applyBorder="1" applyAlignment="1" applyProtection="1">
      <alignment horizontal="left" vertical="top" wrapText="1"/>
      <protection locked="0"/>
    </xf>
    <xf numFmtId="0" fontId="5" fillId="6" borderId="17" xfId="0" applyFont="1" applyFill="1" applyBorder="1" applyAlignment="1" applyProtection="1">
      <alignment horizontal="left" vertical="top" wrapText="1"/>
      <protection locked="0"/>
    </xf>
    <xf numFmtId="0" fontId="2" fillId="4" borderId="18" xfId="0" applyFont="1" applyFill="1" applyBorder="1" applyAlignment="1">
      <alignment horizontal="left" vertical="top" wrapText="1"/>
    </xf>
    <xf numFmtId="0" fontId="2" fillId="4" borderId="17" xfId="0" applyFont="1" applyFill="1" applyBorder="1" applyAlignment="1">
      <alignment horizontal="left" wrapText="1"/>
    </xf>
    <xf numFmtId="0" fontId="0" fillId="0" borderId="0" xfId="0"/>
    <xf numFmtId="2" fontId="5" fillId="4" borderId="8" xfId="0" applyNumberFormat="1" applyFont="1" applyFill="1" applyBorder="1" applyAlignment="1" applyProtection="1">
      <alignment horizontal="left" wrapText="1"/>
      <protection hidden="1"/>
    </xf>
    <xf numFmtId="2" fontId="5" fillId="4" borderId="9" xfId="0" applyNumberFormat="1" applyFont="1" applyFill="1" applyBorder="1" applyAlignment="1" applyProtection="1">
      <alignment horizontal="left" wrapText="1"/>
      <protection hidden="1"/>
    </xf>
    <xf numFmtId="2" fontId="5" fillId="4" borderId="10" xfId="0" applyNumberFormat="1" applyFont="1" applyFill="1" applyBorder="1" applyAlignment="1" applyProtection="1">
      <alignment horizontal="left" wrapText="1"/>
      <protection hidden="1"/>
    </xf>
    <xf numFmtId="0" fontId="25" fillId="4" borderId="1" xfId="0" applyFont="1" applyFill="1" applyBorder="1" applyAlignment="1">
      <alignment horizontal="center" wrapText="1"/>
    </xf>
    <xf numFmtId="0" fontId="2" fillId="6" borderId="8" xfId="0" applyFont="1" applyFill="1" applyBorder="1" applyAlignment="1" applyProtection="1">
      <alignment horizontal="left"/>
      <protection locked="0"/>
    </xf>
    <xf numFmtId="0" fontId="2" fillId="6" borderId="10" xfId="0" applyFont="1" applyFill="1" applyBorder="1" applyAlignment="1" applyProtection="1">
      <alignment horizontal="left"/>
      <protection locked="0"/>
    </xf>
    <xf numFmtId="0" fontId="2" fillId="4" borderId="8" xfId="0" applyFont="1" applyFill="1" applyBorder="1" applyAlignment="1" applyProtection="1">
      <alignment horizontal="left" vertical="top" wrapText="1"/>
      <protection locked="0"/>
    </xf>
    <xf numFmtId="0" fontId="2" fillId="4" borderId="9" xfId="0" applyFont="1" applyFill="1" applyBorder="1" applyAlignment="1" applyProtection="1">
      <alignment horizontal="left" vertical="top" wrapText="1"/>
      <protection locked="0"/>
    </xf>
    <xf numFmtId="0" fontId="2" fillId="4" borderId="10" xfId="0" applyFont="1" applyFill="1" applyBorder="1" applyAlignment="1" applyProtection="1">
      <alignment horizontal="left" vertical="top" wrapText="1"/>
      <protection locked="0"/>
    </xf>
  </cellXfs>
  <cellStyles count="3">
    <cellStyle name="Link" xfId="1" builtinId="8"/>
    <cellStyle name="Normal" xfId="0" builtinId="0"/>
    <cellStyle name="Procent" xfId="2" builtinId="5"/>
  </cellStyles>
  <dxfs count="648">
    <dxf>
      <font>
        <b val="0"/>
        <i val="0"/>
        <color rgb="FFFF0000"/>
      </font>
      <fill>
        <patternFill patternType="solid">
          <bgColor theme="0"/>
        </patternFill>
      </fill>
    </dxf>
    <dxf>
      <font>
        <b/>
        <i val="0"/>
      </font>
      <fill>
        <patternFill>
          <bgColor theme="2" tint="-0.14996795556505021"/>
        </patternFill>
      </fill>
    </dxf>
    <dxf>
      <font>
        <b/>
        <i val="0"/>
      </font>
      <fill>
        <patternFill>
          <bgColor theme="2" tint="-0.14996795556505021"/>
        </patternFill>
      </fill>
    </dxf>
    <dxf>
      <font>
        <b val="0"/>
        <i val="0"/>
        <color rgb="FFFF0000"/>
      </font>
      <fill>
        <patternFill>
          <bgColor theme="0"/>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patternType="solid">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val="0"/>
        <i val="0"/>
        <color rgb="FFFF0000"/>
      </font>
      <fill>
        <patternFill patternType="solid">
          <bgColor theme="0"/>
        </patternFill>
      </fill>
    </dxf>
    <dxf>
      <font>
        <b/>
        <i val="0"/>
      </font>
      <fill>
        <patternFill>
          <bgColor theme="2" tint="-0.14996795556505021"/>
        </patternFill>
      </fill>
    </dxf>
    <dxf>
      <font>
        <b/>
        <i val="0"/>
      </font>
      <fill>
        <patternFill>
          <bgColor theme="2" tint="-0.14996795556505021"/>
        </patternFill>
      </fill>
    </dxf>
    <dxf>
      <font>
        <b val="0"/>
        <i val="0"/>
        <color rgb="FFFF0000"/>
      </font>
      <fill>
        <patternFill>
          <bgColor theme="0"/>
        </patternFill>
      </fill>
    </dxf>
    <dxf>
      <font>
        <b val="0"/>
        <i val="0"/>
        <color rgb="FFFF0000"/>
      </font>
      <fill>
        <patternFill patternType="solid">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i val="0"/>
      </font>
      <fill>
        <patternFill>
          <bgColor theme="2" tint="-0.14996795556505021"/>
        </patternFill>
      </fill>
    </dxf>
    <dxf>
      <font>
        <b val="0"/>
        <i val="0"/>
        <color rgb="FFFF0000"/>
      </font>
      <fill>
        <patternFill patternType="solid">
          <bgColor theme="0"/>
        </patternFill>
      </fill>
    </dxf>
    <dxf>
      <font>
        <b val="0"/>
        <i val="0"/>
        <color rgb="FFFF0000"/>
      </font>
      <fill>
        <patternFill>
          <bgColor theme="0"/>
        </patternFill>
      </fill>
    </dxf>
    <dxf>
      <font>
        <b/>
        <i val="0"/>
      </font>
      <fill>
        <patternFill>
          <bgColor theme="2" tint="-0.14996795556505021"/>
        </patternFill>
      </fill>
    </dxf>
    <dxf>
      <font>
        <b/>
        <i val="0"/>
      </font>
      <fill>
        <patternFill>
          <bgColor theme="2" tint="-0.14996795556505021"/>
        </patternFill>
      </fill>
    </dxf>
    <dxf>
      <font>
        <b val="0"/>
        <i val="0"/>
        <color rgb="FFFF0000"/>
      </font>
      <fill>
        <patternFill patternType="solid">
          <bgColor theme="0"/>
        </patternFill>
      </fill>
    </dxf>
    <dxf>
      <font>
        <b/>
        <i val="0"/>
      </font>
      <fill>
        <patternFill>
          <bgColor theme="2" tint="-0.14996795556505021"/>
        </patternFill>
      </fill>
    </dxf>
    <dxf>
      <font>
        <b val="0"/>
        <i val="0"/>
        <color rgb="FFFF0000"/>
      </font>
      <fill>
        <patternFill patternType="solid">
          <bgColor theme="0"/>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patternType="solid">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patternType="solid">
          <bgColor theme="0"/>
        </patternFill>
      </fill>
    </dxf>
    <dxf>
      <font>
        <b/>
        <i val="0"/>
      </font>
      <fill>
        <patternFill>
          <bgColor theme="2" tint="-0.14996795556505021"/>
        </patternFill>
      </fill>
    </dxf>
    <dxf>
      <font>
        <b val="0"/>
        <i val="0"/>
        <color rgb="FFFF0000"/>
      </font>
      <fill>
        <patternFill patternType="solid">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patternType="solid">
          <bgColor theme="0"/>
        </patternFill>
      </fill>
    </dxf>
    <dxf>
      <font>
        <b/>
        <i val="0"/>
      </font>
      <fill>
        <patternFill>
          <bgColor theme="2" tint="-0.14996795556505021"/>
        </patternFill>
      </fill>
    </dxf>
    <dxf>
      <font>
        <b val="0"/>
        <i val="0"/>
        <color rgb="FFFF0000"/>
      </font>
      <fill>
        <patternFill patternType="solid">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i val="0"/>
      </font>
      <fill>
        <patternFill>
          <bgColor theme="2" tint="-0.14996795556505021"/>
        </patternFill>
      </fill>
    </dxf>
    <dxf>
      <font>
        <b val="0"/>
        <i val="0"/>
        <color rgb="FFFF0000"/>
      </font>
      <fill>
        <patternFill patternType="solid">
          <bgColor theme="0"/>
        </patternFill>
      </fill>
    </dxf>
    <dxf>
      <font>
        <b/>
        <i val="0"/>
      </font>
      <fill>
        <patternFill>
          <bgColor theme="2" tint="-0.14996795556505021"/>
        </patternFill>
      </fill>
    </dxf>
    <dxf>
      <font>
        <b val="0"/>
        <i val="0"/>
        <color rgb="FFFF0000"/>
      </font>
      <fill>
        <patternFill>
          <bgColor theme="0"/>
        </patternFill>
      </fill>
    </dxf>
    <dxf>
      <font>
        <b val="0"/>
        <i val="0"/>
        <color rgb="FFFF0000"/>
      </font>
      <fill>
        <patternFill>
          <bgColor theme="0"/>
        </patternFill>
      </fill>
    </dxf>
    <dxf>
      <font>
        <b/>
        <i val="0"/>
      </font>
      <fill>
        <patternFill>
          <bgColor theme="2" tint="-0.14996795556505021"/>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val="0"/>
        <i val="0"/>
        <color rgb="FFFF0000"/>
      </font>
      <fill>
        <patternFill>
          <bgColor theme="0"/>
        </patternFill>
      </fill>
    </dxf>
    <dxf>
      <font>
        <b/>
        <i val="0"/>
      </font>
      <fill>
        <patternFill>
          <bgColor theme="2" tint="-0.14996795556505021"/>
        </patternFill>
      </fill>
    </dxf>
    <dxf>
      <font>
        <b/>
        <i val="0"/>
      </font>
      <fill>
        <patternFill>
          <bgColor theme="2" tint="-0.14996795556505021"/>
        </patternFill>
      </fill>
    </dxf>
    <dxf>
      <font>
        <b val="0"/>
        <i val="0"/>
        <color rgb="FFFF0000"/>
      </font>
      <fill>
        <patternFill>
          <bgColor theme="0"/>
        </patternFill>
      </fill>
    </dxf>
    <dxf>
      <font>
        <b val="0"/>
        <i val="0"/>
        <color rgb="FFFF0000"/>
      </font>
      <fill>
        <patternFill>
          <bgColor theme="0"/>
        </patternFill>
      </fill>
    </dxf>
    <dxf>
      <font>
        <b/>
        <i val="0"/>
      </font>
      <fill>
        <patternFill>
          <bgColor theme="2" tint="-0.14996795556505021"/>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patternType="solid">
          <bgColor theme="0"/>
        </patternFill>
      </fill>
    </dxf>
    <dxf>
      <font>
        <b/>
        <i val="0"/>
      </font>
      <fill>
        <patternFill>
          <bgColor theme="2" tint="-0.14996795556505021"/>
        </patternFill>
      </fill>
    </dxf>
    <dxf>
      <font>
        <b val="0"/>
        <i val="0"/>
        <color rgb="FFFF0000"/>
      </font>
      <fill>
        <patternFill patternType="solid">
          <bgColor theme="0"/>
        </patternFill>
      </fill>
    </dxf>
    <dxf>
      <font>
        <b/>
        <i val="0"/>
      </font>
      <fill>
        <patternFill>
          <bgColor theme="2" tint="-0.14996795556505021"/>
        </patternFill>
      </fill>
    </dxf>
    <dxf>
      <font>
        <b val="0"/>
        <i val="0"/>
        <color rgb="FFFF0000"/>
      </font>
      <fill>
        <patternFill patternType="solid">
          <bgColor theme="0"/>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i val="0"/>
      </font>
      <fill>
        <patternFill>
          <bgColor theme="2" tint="-0.14996795556505021"/>
        </patternFill>
      </fill>
    </dxf>
    <dxf>
      <font>
        <b val="0"/>
        <i val="0"/>
        <color rgb="FFFF0000"/>
      </font>
      <fill>
        <patternFill patternType="solid">
          <bgColor theme="0"/>
        </patternFill>
      </fill>
    </dxf>
    <dxf>
      <font>
        <b val="0"/>
        <i val="0"/>
        <color rgb="FFFF0000"/>
      </font>
      <fill>
        <patternFill>
          <bgColor theme="0"/>
        </patternFill>
      </fill>
    </dxf>
    <dxf>
      <font>
        <b/>
        <i val="0"/>
      </font>
      <fill>
        <patternFill>
          <bgColor theme="2" tint="-0.14996795556505021"/>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patternType="solid">
          <bgColor theme="0"/>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val="0"/>
        <i val="0"/>
        <color rgb="FFFF0000"/>
      </font>
      <fill>
        <patternFill patternType="solid">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patternType="solid">
          <bgColor theme="0"/>
        </patternFill>
      </fill>
    </dxf>
    <dxf>
      <font>
        <b/>
        <i val="0"/>
      </font>
      <fill>
        <patternFill>
          <bgColor theme="2" tint="-0.14996795556505021"/>
        </patternFill>
      </fill>
    </dxf>
    <dxf>
      <font>
        <b val="0"/>
        <i val="0"/>
        <color rgb="FFFF0000"/>
      </font>
      <fill>
        <patternFill patternType="solid">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patternType="solid">
          <bgColor theme="0"/>
        </patternFill>
      </fill>
    </dxf>
    <dxf>
      <font>
        <b/>
        <i val="0"/>
      </font>
      <fill>
        <patternFill>
          <bgColor theme="2" tint="-0.14996795556505021"/>
        </patternFill>
      </fill>
    </dxf>
    <dxf>
      <font>
        <b val="0"/>
        <i val="0"/>
        <color rgb="FFFF0000"/>
      </font>
      <fill>
        <patternFill patternType="solid">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color auto="1"/>
      </font>
      <fill>
        <patternFill>
          <bgColor theme="2" tint="-0.14996795556505021"/>
        </patternFill>
      </fill>
    </dxf>
    <dxf>
      <font>
        <b val="0"/>
        <i val="0"/>
        <color rgb="FFFF0000"/>
      </font>
      <fill>
        <patternFill>
          <bgColor theme="0"/>
        </patternFill>
      </fill>
    </dxf>
    <dxf>
      <font>
        <b/>
        <i val="0"/>
        <color auto="1"/>
      </font>
      <fill>
        <patternFill>
          <bgColor theme="2" tint="-0.14996795556505021"/>
        </patternFill>
      </fill>
    </dxf>
    <dxf>
      <font>
        <b val="0"/>
        <i val="0"/>
        <color rgb="FFFF0000"/>
      </font>
      <fill>
        <patternFill>
          <bgColor theme="0"/>
        </patternFill>
      </fill>
    </dxf>
    <dxf>
      <font>
        <b/>
        <i val="0"/>
        <color auto="1"/>
      </font>
      <fill>
        <patternFill>
          <bgColor theme="2" tint="-0.14996795556505021"/>
        </patternFill>
      </fill>
    </dxf>
    <dxf>
      <font>
        <b val="0"/>
        <i val="0"/>
        <color rgb="FFFF0000"/>
      </font>
      <fill>
        <patternFill>
          <bgColor theme="0"/>
        </patternFill>
      </fill>
    </dxf>
    <dxf>
      <font>
        <b/>
        <i val="0"/>
        <color auto="1"/>
      </font>
      <fill>
        <patternFill>
          <bgColor theme="2" tint="-0.14996795556505021"/>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patternType="solid">
          <bgColor theme="0"/>
        </patternFill>
      </fill>
    </dxf>
    <dxf>
      <font>
        <b/>
        <i val="0"/>
      </font>
      <fill>
        <patternFill>
          <bgColor theme="2" tint="-0.14996795556505021"/>
        </patternFill>
      </fill>
    </dxf>
    <dxf>
      <font>
        <b val="0"/>
        <i val="0"/>
        <color rgb="FFFF0000"/>
      </font>
      <fill>
        <patternFill>
          <bgColor theme="0"/>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patternType="solid">
          <bgColor theme="0"/>
        </patternFill>
      </fill>
    </dxf>
    <dxf>
      <font>
        <b/>
        <i val="0"/>
      </font>
      <fill>
        <patternFill>
          <bgColor theme="2" tint="-0.14996795556505021"/>
        </patternFill>
      </fill>
    </dxf>
    <dxf>
      <font>
        <b/>
        <i val="0"/>
      </font>
      <fill>
        <patternFill>
          <bgColor theme="2" tint="-0.14996795556505021"/>
        </patternFill>
      </fill>
    </dxf>
    <dxf>
      <font>
        <b val="0"/>
        <i val="0"/>
        <color rgb="FFFF0000"/>
      </font>
      <fill>
        <patternFill>
          <bgColor theme="0"/>
        </patternFill>
      </fill>
    </dxf>
    <dxf>
      <font>
        <b val="0"/>
        <i val="0"/>
        <color rgb="FFFF0000"/>
      </font>
      <fill>
        <patternFill patternType="solid">
          <bgColor theme="0"/>
        </patternFill>
      </fill>
    </dxf>
    <dxf>
      <font>
        <b/>
        <i val="0"/>
      </font>
      <fill>
        <patternFill>
          <bgColor theme="2" tint="-0.14996795556505021"/>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patternType="solid">
          <bgColor theme="0"/>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patternType="solid">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patternType="solid">
          <bgColor theme="0"/>
        </patternFill>
      </fill>
    </dxf>
    <dxf>
      <font>
        <b/>
        <i val="0"/>
      </font>
      <fill>
        <patternFill>
          <bgColor theme="2" tint="-0.14996795556505021"/>
        </patternFill>
      </fill>
    </dxf>
    <dxf>
      <font>
        <b val="0"/>
        <i val="0"/>
        <color rgb="FFFF0000"/>
      </font>
      <fill>
        <patternFill patternType="solid">
          <bgColor theme="0"/>
        </patternFill>
      </fill>
    </dxf>
    <dxf>
      <font>
        <b/>
        <i val="0"/>
      </font>
      <fill>
        <patternFill>
          <bgColor theme="2" tint="-0.14996795556505021"/>
        </patternFill>
      </fill>
    </dxf>
    <dxf>
      <font>
        <b val="0"/>
        <i val="0"/>
        <color rgb="FFFF0000"/>
      </font>
      <fill>
        <patternFill patternType="solid">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patternType="solid">
          <bgColor theme="0"/>
        </patternFill>
      </fill>
    </dxf>
    <dxf>
      <font>
        <b/>
        <i val="0"/>
      </font>
      <fill>
        <patternFill>
          <bgColor theme="2" tint="-0.14996795556505021"/>
        </patternFill>
      </fill>
    </dxf>
    <dxf>
      <font>
        <b val="0"/>
        <i val="0"/>
        <color rgb="FFFF0000"/>
      </font>
      <fill>
        <patternFill patternType="solid">
          <bgColor theme="0"/>
        </patternFill>
      </fill>
    </dxf>
    <dxf>
      <font>
        <b/>
        <i val="0"/>
      </font>
      <fill>
        <patternFill>
          <bgColor theme="2" tint="-0.14996795556505021"/>
        </patternFill>
      </fill>
    </dxf>
    <dxf>
      <font>
        <b val="0"/>
        <i val="0"/>
        <color rgb="FFFF0000"/>
      </font>
      <fill>
        <patternFill patternType="solid">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patternType="solid">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patternType="solid">
          <bgColor theme="0"/>
        </patternFill>
      </fill>
    </dxf>
    <dxf>
      <font>
        <b/>
        <i val="0"/>
      </font>
      <fill>
        <patternFill>
          <bgColor theme="2" tint="-0.14996795556505021"/>
        </patternFill>
      </fill>
    </dxf>
    <dxf>
      <font>
        <b val="0"/>
        <i val="0"/>
        <color rgb="FFFF0000"/>
      </font>
      <fill>
        <patternFill>
          <bgColor theme="0"/>
        </patternFill>
      </fill>
    </dxf>
    <dxf>
      <font>
        <b val="0"/>
        <i val="0"/>
        <color rgb="FFFF0000"/>
      </font>
      <fill>
        <patternFill>
          <bgColor theme="0"/>
        </patternFill>
      </fill>
    </dxf>
    <dxf>
      <font>
        <b val="0"/>
        <i val="0"/>
        <color rgb="FFFF0000"/>
      </font>
      <fill>
        <patternFill>
          <bgColor theme="0"/>
        </patternFill>
      </fill>
    </dxf>
    <dxf>
      <font>
        <b val="0"/>
        <i val="0"/>
        <color rgb="FFFF0000"/>
      </font>
      <fill>
        <patternFill>
          <bgColor theme="0"/>
        </patternFill>
      </fill>
    </dxf>
    <dxf>
      <font>
        <b val="0"/>
        <i val="0"/>
        <color rgb="FFFF0000"/>
      </font>
      <fill>
        <patternFill>
          <bgColor theme="0"/>
        </patternFill>
      </fill>
    </dxf>
    <dxf>
      <font>
        <b val="0"/>
        <i val="0"/>
        <color rgb="FFFF0000"/>
      </font>
      <fill>
        <patternFill>
          <bgColor theme="0"/>
        </patternFill>
      </fill>
    </dxf>
    <dxf>
      <font>
        <b val="0"/>
        <i val="0"/>
        <color rgb="FFFF0000"/>
      </font>
      <fill>
        <patternFill>
          <bgColor theme="0"/>
        </patternFill>
      </fill>
    </dxf>
    <dxf>
      <font>
        <b val="0"/>
        <i val="0"/>
        <color rgb="FFFF0000"/>
      </font>
      <fill>
        <patternFill>
          <bgColor theme="0"/>
        </patternFill>
      </fill>
    </dxf>
    <dxf>
      <font>
        <b val="0"/>
        <i val="0"/>
        <color rgb="FFFF0000"/>
      </font>
      <fill>
        <patternFill>
          <bgColor theme="0"/>
        </patternFill>
      </fill>
    </dxf>
    <dxf>
      <font>
        <b val="0"/>
        <i val="0"/>
        <color rgb="FFFF0000"/>
      </font>
      <fill>
        <patternFill>
          <bgColor theme="0"/>
        </patternFill>
      </fill>
    </dxf>
    <dxf>
      <font>
        <b val="0"/>
        <i val="0"/>
        <color rgb="FFFF0000"/>
      </font>
      <fill>
        <patternFill patternType="solid">
          <bgColor theme="0"/>
        </patternFill>
      </fill>
    </dxf>
    <dxf>
      <font>
        <b val="0"/>
        <i val="0"/>
        <color rgb="FFFF0000"/>
      </font>
      <fill>
        <patternFill>
          <bgColor theme="0"/>
        </patternFill>
      </fill>
    </dxf>
    <dxf>
      <font>
        <b/>
        <i val="0"/>
        <color auto="1"/>
      </font>
      <fill>
        <patternFill>
          <bgColor theme="2" tint="-0.14996795556505021"/>
        </patternFill>
      </fill>
    </dxf>
    <dxf>
      <font>
        <b val="0"/>
        <i val="0"/>
        <color rgb="FFFF0000"/>
      </font>
      <fill>
        <patternFill>
          <bgColor theme="0"/>
        </patternFill>
      </fill>
    </dxf>
    <dxf>
      <font>
        <b/>
        <i val="0"/>
        <color auto="1"/>
      </font>
      <fill>
        <patternFill>
          <bgColor theme="2" tint="-0.14996795556505021"/>
        </patternFill>
      </fill>
    </dxf>
    <dxf>
      <font>
        <b/>
        <i val="0"/>
        <color auto="1"/>
      </font>
      <fill>
        <patternFill>
          <bgColor theme="2" tint="-0.14996795556505021"/>
        </patternFill>
      </fill>
    </dxf>
    <dxf>
      <font>
        <b val="0"/>
        <i val="0"/>
        <color rgb="FFFF0000"/>
      </font>
      <fill>
        <patternFill>
          <bgColor theme="0"/>
        </patternFill>
      </fill>
    </dxf>
    <dxf>
      <font>
        <b/>
        <i val="0"/>
        <color auto="1"/>
      </font>
      <fill>
        <patternFill>
          <bgColor theme="2" tint="-0.14996795556505021"/>
        </patternFill>
      </fill>
    </dxf>
    <dxf>
      <font>
        <b val="0"/>
        <i val="0"/>
        <color rgb="FFFF0000"/>
      </font>
      <fill>
        <patternFill>
          <bgColor theme="0"/>
        </patternFill>
      </fill>
    </dxf>
    <dxf>
      <font>
        <b/>
        <i val="0"/>
        <color auto="1"/>
      </font>
      <fill>
        <patternFill>
          <bgColor theme="2" tint="-0.14996795556505021"/>
        </patternFill>
      </fill>
    </dxf>
    <dxf>
      <font>
        <b val="0"/>
        <i val="0"/>
        <color rgb="FFFF0000"/>
      </font>
      <fill>
        <patternFill>
          <bgColor theme="0"/>
        </patternFill>
      </fill>
    </dxf>
    <dxf>
      <font>
        <b/>
        <i val="0"/>
        <color auto="1"/>
      </font>
      <fill>
        <patternFill>
          <bgColor theme="2" tint="-0.14996795556505021"/>
        </patternFill>
      </fill>
    </dxf>
    <dxf>
      <font>
        <b val="0"/>
        <i val="0"/>
        <color rgb="FFFF0000"/>
      </font>
      <fill>
        <patternFill>
          <bgColor theme="0"/>
        </patternFill>
      </fill>
    </dxf>
    <dxf>
      <font>
        <b/>
        <i val="0"/>
        <color auto="1"/>
      </font>
      <fill>
        <patternFill>
          <bgColor theme="2" tint="-0.14996795556505021"/>
        </patternFill>
      </fill>
    </dxf>
    <dxf>
      <font>
        <b val="0"/>
        <i val="0"/>
        <color rgb="FFFF0000"/>
      </font>
      <fill>
        <patternFill>
          <bgColor theme="0"/>
        </patternFill>
      </fill>
    </dxf>
    <dxf>
      <font>
        <b/>
        <i val="0"/>
        <color auto="1"/>
      </font>
      <fill>
        <patternFill>
          <bgColor theme="2" tint="-0.14996795556505021"/>
        </patternFill>
      </fill>
    </dxf>
    <dxf>
      <font>
        <b val="0"/>
        <i val="0"/>
        <color rgb="FFFF0000"/>
      </font>
      <fill>
        <patternFill>
          <bgColor theme="0"/>
        </patternFill>
      </fill>
    </dxf>
    <dxf>
      <font>
        <b/>
        <i val="0"/>
        <color auto="1"/>
      </font>
      <fill>
        <patternFill>
          <bgColor theme="2" tint="-0.14996795556505021"/>
        </patternFill>
      </fill>
    </dxf>
    <dxf>
      <font>
        <b val="0"/>
        <i val="0"/>
        <color rgb="FFFF0000"/>
      </font>
      <fill>
        <patternFill>
          <bgColor theme="0"/>
        </patternFill>
      </fill>
    </dxf>
    <dxf>
      <font>
        <b val="0"/>
        <i val="0"/>
        <color rgb="FFFF0000"/>
      </font>
      <fill>
        <patternFill>
          <bgColor theme="0"/>
        </patternFill>
      </fill>
    </dxf>
    <dxf>
      <font>
        <b/>
        <i val="0"/>
        <color auto="1"/>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i val="0"/>
        <color theme="2" tint="-0.14996795556505021"/>
      </font>
      <fill>
        <patternFill>
          <bgColor theme="2" tint="-0.14996795556505021"/>
        </patternFill>
      </fill>
    </dxf>
    <dxf>
      <font>
        <b val="0"/>
        <i val="0"/>
        <color rgb="FFFF0000"/>
      </font>
      <fill>
        <patternFill>
          <bgColor theme="0"/>
        </patternFill>
      </fill>
    </dxf>
    <dxf>
      <fill>
        <patternFill>
          <bgColor rgb="FFFF0000"/>
        </patternFill>
      </fill>
    </dxf>
    <dxf>
      <font>
        <b/>
        <i val="0"/>
        <color auto="1"/>
      </font>
      <fill>
        <patternFill>
          <bgColor theme="2" tint="-0.14996795556505021"/>
        </patternFill>
      </fill>
    </dxf>
    <dxf>
      <font>
        <b val="0"/>
        <i val="0"/>
        <color rgb="FFFF0000"/>
      </font>
      <fill>
        <patternFill>
          <bgColor theme="0"/>
        </patternFill>
      </fill>
    </dxf>
    <dxf>
      <fill>
        <patternFill>
          <bgColor rgb="FFFF0000"/>
        </patternFill>
      </fill>
    </dxf>
    <dxf>
      <font>
        <b val="0"/>
        <i val="0"/>
        <color rgb="FFFF0000"/>
      </font>
      <fill>
        <patternFill>
          <bgColor theme="0"/>
        </patternFill>
      </fill>
    </dxf>
    <dxf>
      <font>
        <b/>
        <i val="0"/>
        <color auto="1"/>
      </font>
      <fill>
        <patternFill>
          <bgColor theme="2" tint="-0.14996795556505021"/>
        </patternFill>
      </fill>
    </dxf>
    <dxf>
      <fill>
        <patternFill>
          <bgColor rgb="FFFF0000"/>
        </patternFill>
      </fill>
    </dxf>
    <dxf>
      <font>
        <b val="0"/>
        <i val="0"/>
        <color rgb="FFFF0000"/>
      </font>
      <fill>
        <patternFill>
          <bgColor theme="0"/>
        </patternFill>
      </fill>
    </dxf>
    <dxf>
      <font>
        <b/>
        <i val="0"/>
        <color auto="1"/>
      </font>
      <fill>
        <patternFill>
          <bgColor theme="2" tint="-0.14996795556505021"/>
        </patternFill>
      </fill>
    </dxf>
    <dxf>
      <fill>
        <patternFill>
          <bgColor rgb="FFFF0000"/>
        </patternFill>
      </fill>
    </dxf>
    <dxf>
      <font>
        <b val="0"/>
        <i val="0"/>
        <color rgb="FFFF0000"/>
      </font>
      <fill>
        <patternFill>
          <bgColor theme="0"/>
        </patternFill>
      </fill>
    </dxf>
    <dxf>
      <font>
        <b/>
        <i val="0"/>
        <color auto="1"/>
      </font>
      <fill>
        <patternFill>
          <bgColor theme="2" tint="-0.14996795556505021"/>
        </patternFill>
      </fill>
    </dxf>
    <dxf>
      <fill>
        <patternFill>
          <bgColor rgb="FFFF0000"/>
        </patternFill>
      </fill>
    </dxf>
    <dxf>
      <font>
        <b val="0"/>
        <i val="0"/>
        <color rgb="FFFF0000"/>
      </font>
      <fill>
        <patternFill>
          <bgColor theme="0"/>
        </patternFill>
      </fill>
    </dxf>
    <dxf>
      <font>
        <b/>
        <i val="0"/>
        <color auto="1"/>
      </font>
      <fill>
        <patternFill>
          <bgColor theme="2" tint="-0.14996795556505021"/>
        </patternFill>
      </fill>
    </dxf>
    <dxf>
      <fill>
        <patternFill>
          <bgColor rgb="FFFF0000"/>
        </patternFill>
      </fill>
    </dxf>
    <dxf>
      <font>
        <b val="0"/>
        <i val="0"/>
        <color rgb="FFFF0000"/>
      </font>
      <fill>
        <patternFill>
          <bgColor theme="0"/>
        </patternFill>
      </fill>
    </dxf>
    <dxf>
      <font>
        <b/>
        <i val="0"/>
        <color auto="1"/>
      </font>
      <fill>
        <patternFill>
          <bgColor theme="2" tint="-0.14996795556505021"/>
        </patternFill>
      </fill>
    </dxf>
    <dxf>
      <fill>
        <patternFill>
          <bgColor rgb="FFFF0000"/>
        </patternFill>
      </fill>
    </dxf>
    <dxf>
      <font>
        <b val="0"/>
        <i val="0"/>
        <color rgb="FFFF0000"/>
      </font>
      <fill>
        <patternFill>
          <bgColor theme="0"/>
        </patternFill>
      </fill>
    </dxf>
    <dxf>
      <font>
        <b/>
        <i val="0"/>
        <color auto="1"/>
      </font>
      <fill>
        <patternFill>
          <bgColor theme="2" tint="-0.14996795556505021"/>
        </patternFill>
      </fill>
    </dxf>
    <dxf>
      <fill>
        <patternFill>
          <bgColor rgb="FFFF0000"/>
        </patternFill>
      </fill>
    </dxf>
    <dxf>
      <font>
        <b/>
        <i val="0"/>
        <color auto="1"/>
      </font>
      <fill>
        <patternFill>
          <bgColor theme="2" tint="-0.14996795556505021"/>
        </patternFill>
      </fill>
    </dxf>
    <dxf>
      <font>
        <b val="0"/>
        <i val="0"/>
        <color rgb="FFFF0000"/>
      </font>
      <fill>
        <patternFill>
          <bgColor theme="0"/>
        </patternFill>
      </fill>
    </dxf>
    <dxf>
      <fill>
        <patternFill>
          <bgColor rgb="FFFF0000"/>
        </patternFill>
      </fill>
    </dxf>
    <dxf>
      <font>
        <b/>
        <i val="0"/>
        <color auto="1"/>
      </font>
      <fill>
        <patternFill>
          <bgColor theme="2" tint="-0.14996795556505021"/>
        </patternFill>
      </fill>
    </dxf>
    <dxf>
      <font>
        <b val="0"/>
        <i val="0"/>
        <color rgb="FFFF0000"/>
      </font>
      <fill>
        <patternFill>
          <bgColor theme="0"/>
        </patternFill>
      </fill>
    </dxf>
    <dxf>
      <fill>
        <patternFill>
          <bgColor rgb="FFFF0000"/>
        </patternFill>
      </fill>
    </dxf>
    <dxf>
      <font>
        <b/>
        <i val="0"/>
        <color auto="1"/>
      </font>
      <fill>
        <patternFill>
          <bgColor theme="2" tint="-0.14996795556505021"/>
        </patternFill>
      </fill>
    </dxf>
    <dxf>
      <font>
        <b val="0"/>
        <i val="0"/>
        <color rgb="FFFF0000"/>
      </font>
      <fill>
        <patternFill>
          <bgColor theme="0"/>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color auto="1"/>
      </font>
      <fill>
        <patternFill>
          <bgColor theme="2" tint="-0.14996795556505021"/>
        </patternFill>
      </fill>
    </dxf>
    <dxf>
      <font>
        <b/>
        <i val="0"/>
        <color auto="1"/>
      </font>
      <fill>
        <patternFill>
          <bgColor theme="2" tint="-0.14996795556505021"/>
        </patternFill>
      </fill>
    </dxf>
    <dxf>
      <font>
        <b val="0"/>
        <i val="0"/>
        <color rgb="FFFF0000"/>
      </font>
      <fill>
        <patternFill>
          <bgColor theme="0"/>
        </patternFill>
      </fill>
    </dxf>
    <dxf>
      <font>
        <b/>
        <i val="0"/>
        <color theme="1"/>
      </font>
      <fill>
        <patternFill>
          <bgColor theme="2" tint="-0.14996795556505021"/>
        </patternFill>
      </fill>
    </dxf>
    <dxf>
      <font>
        <b/>
        <i val="0"/>
        <color auto="1"/>
      </font>
      <fill>
        <patternFill>
          <bgColor theme="2" tint="-0.14996795556505021"/>
        </patternFill>
      </fill>
    </dxf>
    <dxf>
      <font>
        <b val="0"/>
        <i val="0"/>
        <color rgb="FFFF0000"/>
      </font>
      <fill>
        <patternFill>
          <bgColor theme="0"/>
        </patternFill>
      </fill>
    </dxf>
    <dxf>
      <font>
        <b val="0"/>
        <i val="0"/>
        <color rgb="FFFF0000"/>
      </font>
      <fill>
        <patternFill>
          <bgColor theme="0"/>
        </patternFill>
      </fill>
    </dxf>
    <dxf>
      <font>
        <b/>
        <i val="0"/>
        <color auto="1"/>
      </font>
      <fill>
        <patternFill>
          <bgColor theme="2" tint="-0.14996795556505021"/>
        </patternFill>
      </fill>
    </dxf>
    <dxf>
      <font>
        <b val="0"/>
        <i val="0"/>
        <color rgb="FFFF0000"/>
      </font>
      <fill>
        <patternFill>
          <bgColor theme="0"/>
        </patternFill>
      </fill>
    </dxf>
    <dxf>
      <font>
        <b/>
        <i val="0"/>
        <color auto="1"/>
      </font>
      <fill>
        <patternFill>
          <bgColor theme="2" tint="-0.14996795556505021"/>
        </patternFill>
      </fill>
    </dxf>
    <dxf>
      <font>
        <b val="0"/>
        <i val="0"/>
        <color rgb="FFFF0000"/>
      </font>
      <fill>
        <patternFill>
          <bgColor theme="0"/>
        </patternFill>
      </fill>
    </dxf>
    <dxf>
      <font>
        <b/>
        <i val="0"/>
        <color auto="1"/>
      </font>
      <fill>
        <patternFill>
          <bgColor theme="2" tint="-0.14996795556505021"/>
        </patternFill>
      </fill>
    </dxf>
    <dxf>
      <font>
        <b val="0"/>
        <i val="0"/>
        <color rgb="FFFF0000"/>
      </font>
      <fill>
        <patternFill>
          <bgColor theme="0"/>
        </patternFill>
      </fill>
    </dxf>
    <dxf>
      <font>
        <b/>
        <i val="0"/>
        <color auto="1"/>
      </font>
      <fill>
        <patternFill>
          <bgColor theme="2" tint="-0.14996795556505021"/>
        </patternFill>
      </fill>
    </dxf>
    <dxf>
      <font>
        <b val="0"/>
        <i val="0"/>
        <color rgb="FFFF0000"/>
      </font>
      <fill>
        <patternFill>
          <bgColor theme="0"/>
        </patternFill>
      </fill>
    </dxf>
    <dxf>
      <font>
        <b/>
        <i val="0"/>
        <color auto="1"/>
      </font>
      <fill>
        <patternFill>
          <bgColor theme="2" tint="-0.14996795556505021"/>
        </patternFill>
      </fill>
    </dxf>
    <dxf>
      <font>
        <b/>
        <i val="0"/>
        <color auto="1"/>
      </font>
      <fill>
        <patternFill>
          <bgColor theme="2" tint="-0.14996795556505021"/>
        </patternFill>
      </fill>
    </dxf>
    <dxf>
      <font>
        <b val="0"/>
        <i val="0"/>
        <color rgb="FFFF0000"/>
      </font>
      <fill>
        <patternFill>
          <bgColor theme="0"/>
        </patternFill>
      </fill>
    </dxf>
    <dxf>
      <font>
        <b/>
        <i val="0"/>
        <color auto="1"/>
      </font>
      <fill>
        <patternFill>
          <bgColor theme="2" tint="-0.14996795556505021"/>
        </patternFill>
      </fill>
    </dxf>
    <dxf>
      <font>
        <b val="0"/>
        <i val="0"/>
        <color rgb="FFFF0000"/>
      </font>
      <fill>
        <patternFill>
          <bgColor theme="0"/>
        </patternFill>
      </fill>
    </dxf>
    <dxf>
      <font>
        <color theme="0"/>
      </font>
      <fill>
        <patternFill patternType="solid">
          <bgColor theme="0"/>
        </patternFill>
      </fill>
      <border>
        <left/>
        <right/>
        <top/>
        <bottom/>
        <vertical/>
        <horizontal/>
      </border>
    </dxf>
    <dxf>
      <font>
        <color theme="0"/>
      </font>
      <fill>
        <patternFill patternType="solid">
          <bgColor theme="0"/>
        </patternFill>
      </fill>
      <border>
        <left/>
        <right/>
        <top/>
        <bottom/>
        <vertical/>
        <horizontal/>
      </border>
    </dxf>
    <dxf>
      <font>
        <color theme="0"/>
      </font>
      <fill>
        <patternFill patternType="solid">
          <bgColor theme="0"/>
        </patternFill>
      </fill>
      <border>
        <left/>
        <right/>
        <top/>
        <bottom/>
        <vertical/>
        <horizontal/>
      </border>
    </dxf>
    <dxf>
      <font>
        <color theme="0"/>
      </font>
      <fill>
        <patternFill patternType="solid">
          <bgColor theme="0"/>
        </patternFill>
      </fill>
      <border>
        <left/>
        <right/>
        <top/>
        <bottom/>
        <vertical/>
        <horizontal/>
      </border>
    </dxf>
    <dxf>
      <font>
        <color theme="0"/>
      </font>
      <fill>
        <patternFill patternType="solid">
          <bgColor theme="0"/>
        </patternFill>
      </fill>
      <border>
        <left/>
        <right/>
        <top/>
        <bottom/>
        <vertical/>
        <horizontal/>
      </border>
    </dxf>
    <dxf>
      <font>
        <color theme="0"/>
      </font>
      <fill>
        <patternFill patternType="solid">
          <bgColor theme="0"/>
        </patternFill>
      </fill>
      <border>
        <left/>
        <right/>
        <top/>
        <bottom/>
        <vertical/>
        <horizontal/>
      </border>
    </dxf>
    <dxf>
      <font>
        <color theme="0"/>
      </font>
      <fill>
        <patternFill patternType="solid">
          <bgColor theme="0"/>
        </patternFill>
      </fill>
      <border>
        <left/>
        <right/>
        <top/>
        <bottom/>
        <vertical/>
        <horizontal/>
      </border>
    </dxf>
    <dxf>
      <font>
        <color theme="0"/>
      </font>
      <fill>
        <patternFill patternType="solid">
          <bgColor theme="0"/>
        </patternFill>
      </fill>
      <border>
        <left/>
        <right/>
        <top/>
        <bottom/>
        <vertical/>
        <horizontal/>
      </border>
    </dxf>
    <dxf>
      <font>
        <color theme="0"/>
      </font>
      <fill>
        <patternFill patternType="solid">
          <bgColor theme="0"/>
        </patternFill>
      </fill>
      <border>
        <left/>
        <right/>
        <top/>
        <bottom/>
        <vertical/>
        <horizontal/>
      </border>
    </dxf>
    <dxf>
      <font>
        <color theme="0"/>
      </font>
      <fill>
        <patternFill patternType="solid">
          <bgColor theme="0"/>
        </patternFill>
      </fill>
      <border>
        <left/>
        <right/>
        <top/>
        <bottom/>
        <vertical/>
        <horizontal/>
      </border>
    </dxf>
    <dxf>
      <font>
        <b val="0"/>
        <i val="0"/>
        <color rgb="FFFF0000"/>
      </font>
      <fill>
        <patternFill patternType="solid">
          <bgColor theme="0"/>
        </patternFill>
      </fill>
    </dxf>
    <dxf>
      <font>
        <b/>
        <i val="0"/>
      </font>
      <fill>
        <patternFill>
          <bgColor theme="2" tint="-0.14996795556505021"/>
        </patternFill>
      </fill>
    </dxf>
    <dxf>
      <font>
        <b val="0"/>
        <i val="0"/>
        <color rgb="FFFF0000"/>
      </font>
      <fill>
        <patternFill patternType="solid">
          <bgColor theme="0"/>
        </patternFill>
      </fill>
    </dxf>
    <dxf>
      <font>
        <b/>
        <i val="0"/>
      </font>
      <fill>
        <patternFill>
          <bgColor theme="2" tint="-0.14996795556505021"/>
        </patternFill>
      </fill>
    </dxf>
    <dxf>
      <font>
        <b val="0"/>
        <i val="0"/>
        <color rgb="FFFF0000"/>
      </font>
      <fill>
        <patternFill>
          <bgColor theme="0"/>
        </patternFill>
      </fill>
    </dxf>
    <dxf>
      <font>
        <b/>
        <i val="0"/>
        <color auto="1"/>
      </font>
      <fill>
        <patternFill>
          <bgColor theme="2" tint="-0.14996795556505021"/>
        </patternFill>
      </fill>
    </dxf>
    <dxf>
      <font>
        <b val="0"/>
        <i val="0"/>
        <color rgb="FFFF0000"/>
      </font>
      <fill>
        <patternFill>
          <bgColor theme="0"/>
        </patternFill>
      </fill>
    </dxf>
    <dxf>
      <font>
        <b val="0"/>
        <i val="0"/>
        <color rgb="FFFF0000"/>
      </font>
      <fill>
        <patternFill>
          <bgColor theme="0"/>
        </patternFill>
      </fill>
    </dxf>
    <dxf>
      <font>
        <b val="0"/>
        <i val="0"/>
        <color rgb="FFFF0000"/>
      </font>
      <fill>
        <patternFill>
          <bgColor theme="0"/>
        </patternFill>
      </fill>
    </dxf>
    <dxf>
      <font>
        <b val="0"/>
        <i val="0"/>
        <color rgb="FFFF0000"/>
      </font>
      <fill>
        <patternFill>
          <bgColor theme="0"/>
        </patternFill>
      </fill>
    </dxf>
    <dxf>
      <font>
        <b val="0"/>
        <i val="0"/>
        <color rgb="FFFF0000"/>
      </font>
      <fill>
        <patternFill>
          <bgColor theme="0"/>
        </patternFill>
      </fill>
    </dxf>
    <dxf>
      <font>
        <b val="0"/>
        <i val="0"/>
        <color rgb="FFFF0000"/>
      </font>
      <fill>
        <patternFill>
          <bgColor theme="0"/>
        </patternFill>
      </fill>
    </dxf>
    <dxf>
      <font>
        <b val="0"/>
        <i val="0"/>
        <color rgb="FFFF0000"/>
      </font>
      <fill>
        <patternFill>
          <bgColor theme="0"/>
        </patternFill>
      </fill>
    </dxf>
    <dxf>
      <font>
        <b val="0"/>
        <i val="0"/>
        <color rgb="FFFF0000"/>
      </font>
      <fill>
        <patternFill>
          <bgColor theme="0"/>
        </patternFill>
      </fill>
    </dxf>
    <dxf>
      <font>
        <b val="0"/>
        <i val="0"/>
        <color rgb="FFFF0000"/>
      </font>
      <fill>
        <patternFill>
          <bgColor theme="0"/>
        </patternFill>
      </fill>
    </dxf>
    <dxf>
      <font>
        <b val="0"/>
        <i val="0"/>
        <color rgb="FFFF0000"/>
      </font>
      <fill>
        <patternFill>
          <bgColor theme="0"/>
        </patternFill>
      </fill>
    </dxf>
    <dxf>
      <font>
        <b val="0"/>
        <i val="0"/>
        <color rgb="FFFF0000"/>
      </font>
      <fill>
        <patternFill patternType="solid">
          <bgColor theme="0"/>
        </patternFill>
      </fill>
    </dxf>
    <dxf>
      <font>
        <b val="0"/>
        <i val="0"/>
        <color rgb="FFFF0000"/>
      </font>
      <fill>
        <patternFill>
          <bgColor theme="0"/>
        </patternFill>
      </fill>
    </dxf>
    <dxf>
      <font>
        <b/>
        <i val="0"/>
        <color auto="1"/>
      </font>
      <fill>
        <patternFill>
          <bgColor theme="2" tint="-0.14996795556505021"/>
        </patternFill>
      </fill>
    </dxf>
    <dxf>
      <font>
        <color theme="0"/>
      </font>
      <fill>
        <patternFill patternType="solid">
          <bgColor theme="0"/>
        </patternFill>
      </fill>
      <border>
        <left/>
        <right/>
        <top/>
        <bottom/>
        <vertical/>
        <horizontal/>
      </border>
    </dxf>
    <dxf>
      <font>
        <color theme="0"/>
      </font>
      <fill>
        <patternFill patternType="solid">
          <bgColor theme="0"/>
        </patternFill>
      </fill>
      <border>
        <left/>
        <right/>
        <top/>
        <bottom/>
        <vertical/>
        <horizontal/>
      </border>
    </dxf>
    <dxf>
      <font>
        <color theme="0"/>
      </font>
      <fill>
        <patternFill patternType="solid">
          <bgColor theme="0"/>
        </patternFill>
      </fill>
      <border>
        <left/>
        <right/>
        <top/>
        <bottom/>
        <vertical/>
        <horizontal/>
      </border>
    </dxf>
    <dxf>
      <font>
        <color theme="0"/>
      </font>
      <fill>
        <patternFill patternType="solid">
          <bgColor theme="0"/>
        </patternFill>
      </fill>
      <border>
        <left/>
        <right/>
        <top/>
        <bottom/>
        <vertical/>
        <horizontal/>
      </border>
    </dxf>
    <dxf>
      <font>
        <color theme="0"/>
      </font>
      <fill>
        <patternFill patternType="solid">
          <bgColor theme="0"/>
        </patternFill>
      </fill>
      <border>
        <left/>
        <right/>
        <top/>
        <bottom/>
        <vertical/>
        <horizontal/>
      </border>
    </dxf>
    <dxf>
      <font>
        <color theme="0"/>
      </font>
      <fill>
        <patternFill patternType="solid">
          <bgColor theme="0"/>
        </patternFill>
      </fill>
      <border>
        <left/>
        <right/>
        <top/>
        <bottom/>
        <vertical/>
        <horizontal/>
      </border>
    </dxf>
    <dxf>
      <font>
        <color theme="0"/>
      </font>
      <fill>
        <patternFill patternType="solid">
          <bgColor theme="0"/>
        </patternFill>
      </fill>
      <border>
        <left/>
        <right/>
        <top/>
        <bottom/>
        <vertical/>
        <horizontal/>
      </border>
    </dxf>
    <dxf>
      <font>
        <color theme="0"/>
      </font>
      <fill>
        <patternFill patternType="solid">
          <bgColor theme="0"/>
        </patternFill>
      </fill>
      <border>
        <left/>
        <right/>
        <top/>
        <bottom/>
        <vertical/>
        <horizontal/>
      </border>
    </dxf>
    <dxf>
      <font>
        <color theme="0"/>
      </font>
      <fill>
        <patternFill patternType="solid">
          <bgColor theme="0"/>
        </patternFill>
      </fill>
      <border>
        <left/>
        <right/>
        <top/>
        <bottom/>
        <vertical/>
        <horizontal/>
      </border>
    </dxf>
    <dxf>
      <font>
        <b/>
        <i val="0"/>
        <color auto="1"/>
      </font>
      <fill>
        <patternFill>
          <bgColor theme="2" tint="-0.14996795556505021"/>
        </patternFill>
      </fill>
    </dxf>
    <dxf>
      <font>
        <b/>
        <i val="0"/>
        <color theme="2" tint="-0.14996795556505021"/>
      </font>
      <fill>
        <patternFill>
          <bgColor theme="2" tint="-0.14996795556505021"/>
        </patternFill>
      </fill>
    </dxf>
    <dxf>
      <font>
        <b val="0"/>
        <i val="0"/>
        <color rgb="FFFF0000"/>
      </font>
      <fill>
        <patternFill>
          <bgColor theme="0"/>
        </patternFill>
      </fill>
    </dxf>
    <dxf>
      <font>
        <color rgb="FFFF0000"/>
      </font>
      <fill>
        <patternFill patternType="none">
          <bgColor auto="1"/>
        </patternFill>
      </fill>
    </dxf>
    <dxf>
      <font>
        <b/>
        <i val="0"/>
      </font>
    </dxf>
    <dxf>
      <fill>
        <patternFill>
          <bgColor rgb="FFFF0000"/>
        </patternFill>
      </fill>
    </dxf>
    <dxf>
      <font>
        <b val="0"/>
        <i val="0"/>
        <color rgb="FFFF0000"/>
      </font>
      <fill>
        <patternFill>
          <bgColor theme="0"/>
        </patternFill>
      </fill>
    </dxf>
    <dxf>
      <font>
        <b/>
        <i val="0"/>
        <color auto="1"/>
      </font>
      <fill>
        <patternFill>
          <bgColor theme="2" tint="-0.14996795556505021"/>
        </patternFill>
      </fill>
    </dxf>
    <dxf>
      <fill>
        <patternFill>
          <bgColor rgb="FFFF0000"/>
        </patternFill>
      </fill>
    </dxf>
    <dxf>
      <font>
        <b/>
        <i val="0"/>
        <color auto="1"/>
      </font>
      <fill>
        <patternFill>
          <bgColor theme="2" tint="-0.14996795556505021"/>
        </patternFill>
      </fill>
    </dxf>
    <dxf>
      <font>
        <b val="0"/>
        <i val="0"/>
        <color rgb="FFFF0000"/>
      </font>
      <fill>
        <patternFill>
          <bgColor theme="0"/>
        </patternFill>
      </fill>
    </dxf>
    <dxf>
      <fill>
        <patternFill>
          <bgColor rgb="FFFF0000"/>
        </patternFill>
      </fill>
    </dxf>
    <dxf>
      <font>
        <b val="0"/>
        <i val="0"/>
        <color rgb="FFFF0000"/>
      </font>
      <fill>
        <patternFill>
          <bgColor theme="0"/>
        </patternFill>
      </fill>
    </dxf>
    <dxf>
      <font>
        <b/>
        <i val="0"/>
        <color auto="1"/>
      </font>
      <fill>
        <patternFill>
          <bgColor theme="2" tint="-0.14996795556505021"/>
        </patternFill>
      </fill>
    </dxf>
    <dxf>
      <fill>
        <patternFill>
          <bgColor rgb="FFFF0000"/>
        </patternFill>
      </fill>
    </dxf>
    <dxf>
      <font>
        <b/>
        <i val="0"/>
        <color auto="1"/>
      </font>
      <fill>
        <patternFill>
          <bgColor theme="2" tint="-0.14996795556505021"/>
        </patternFill>
      </fill>
    </dxf>
    <dxf>
      <font>
        <b val="0"/>
        <i val="0"/>
        <color rgb="FFFF0000"/>
      </font>
      <fill>
        <patternFill>
          <bgColor theme="0"/>
        </patternFill>
      </fill>
    </dxf>
    <dxf>
      <fill>
        <patternFill>
          <bgColor rgb="FFFF0000"/>
        </patternFill>
      </fill>
    </dxf>
    <dxf>
      <font>
        <b/>
        <i val="0"/>
        <color auto="1"/>
      </font>
      <fill>
        <patternFill>
          <bgColor theme="2" tint="-0.14996795556505021"/>
        </patternFill>
      </fill>
    </dxf>
    <dxf>
      <font>
        <b val="0"/>
        <i val="0"/>
        <color rgb="FFFF0000"/>
      </font>
      <fill>
        <patternFill>
          <bgColor theme="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color auto="1"/>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val="0"/>
        <i val="0"/>
        <color rgb="FFFF0000"/>
      </font>
      <fill>
        <patternFill>
          <bgColor theme="0"/>
        </patternFill>
      </fill>
    </dxf>
    <dxf>
      <font>
        <b/>
        <i val="0"/>
      </font>
      <fill>
        <patternFill>
          <bgColor theme="2" tint="-0.14996795556505021"/>
        </patternFill>
      </fill>
    </dxf>
    <dxf>
      <font>
        <b/>
        <i val="0"/>
        <color auto="1"/>
      </font>
      <fill>
        <patternFill>
          <bgColor theme="2" tint="-0.14996795556505021"/>
        </patternFill>
      </fill>
    </dxf>
    <dxf>
      <font>
        <b val="0"/>
        <i val="0"/>
        <color rgb="FFFF0000"/>
      </font>
      <fill>
        <patternFill>
          <bgColor theme="0"/>
        </patternFill>
      </fill>
    </dxf>
    <dxf>
      <font>
        <b/>
        <i val="0"/>
        <color auto="1"/>
      </font>
      <fill>
        <patternFill>
          <bgColor theme="2" tint="-0.14996795556505021"/>
        </patternFill>
      </fill>
    </dxf>
    <dxf>
      <font>
        <b val="0"/>
        <i val="0"/>
        <color rgb="FFFF0000"/>
      </font>
      <fill>
        <patternFill>
          <bgColor theme="0"/>
        </patternFill>
      </fill>
    </dxf>
    <dxf>
      <font>
        <b/>
        <i val="0"/>
        <color auto="1"/>
      </font>
      <fill>
        <patternFill>
          <bgColor theme="2" tint="-0.14996795556505021"/>
        </patternFill>
      </fill>
    </dxf>
    <dxf>
      <font>
        <b val="0"/>
        <i val="0"/>
        <color rgb="FFFF0000"/>
      </font>
      <fill>
        <patternFill>
          <bgColor theme="0"/>
        </patternFill>
      </fill>
    </dxf>
    <dxf>
      <font>
        <b/>
        <i val="0"/>
        <color theme="1"/>
      </font>
      <fill>
        <patternFill>
          <bgColor theme="2" tint="-0.14996795556505021"/>
        </patternFill>
      </fill>
    </dxf>
    <dxf>
      <font>
        <b val="0"/>
        <i val="0"/>
        <color rgb="FFFF0000"/>
      </font>
      <fill>
        <patternFill>
          <bgColor theme="0"/>
        </patternFill>
      </fill>
    </dxf>
    <dxf>
      <font>
        <b/>
        <i val="0"/>
        <color auto="1"/>
      </font>
      <fill>
        <patternFill>
          <bgColor theme="2" tint="-0.14996795556505021"/>
        </patternFill>
      </fill>
    </dxf>
    <dxf>
      <font>
        <b/>
        <i val="0"/>
        <color auto="1"/>
      </font>
      <fill>
        <patternFill>
          <bgColor theme="2" tint="-0.14996795556505021"/>
        </patternFill>
      </fill>
    </dxf>
    <dxf>
      <font>
        <b val="0"/>
        <i val="0"/>
        <color rgb="FFFF0000"/>
      </font>
      <fill>
        <patternFill>
          <bgColor theme="0"/>
        </patternFill>
      </fill>
    </dxf>
    <dxf>
      <font>
        <b val="0"/>
        <i val="0"/>
        <color rgb="FFFF0000"/>
      </font>
      <fill>
        <patternFill patternType="solid">
          <bgColor theme="0"/>
        </patternFill>
      </fill>
    </dxf>
    <dxf>
      <font>
        <b/>
        <i val="0"/>
      </font>
      <fill>
        <patternFill>
          <bgColor theme="2" tint="-0.14996795556505021"/>
        </patternFill>
      </fill>
    </dxf>
    <dxf>
      <font>
        <color theme="0"/>
      </font>
      <fill>
        <patternFill patternType="solid">
          <bgColor theme="0"/>
        </patternFill>
      </fill>
      <border>
        <left/>
        <right/>
        <top/>
        <bottom/>
        <vertical/>
        <horizontal/>
      </border>
    </dxf>
    <dxf>
      <font>
        <color theme="0"/>
      </font>
      <fill>
        <patternFill patternType="solid">
          <bgColor theme="0"/>
        </patternFill>
      </fill>
      <border>
        <left/>
        <right/>
        <top/>
        <bottom/>
        <vertical/>
        <horizontal/>
      </border>
    </dxf>
    <dxf>
      <font>
        <color theme="0"/>
      </font>
      <fill>
        <patternFill patternType="solid">
          <bgColor theme="0"/>
        </patternFill>
      </fill>
      <border>
        <left/>
        <right/>
        <top/>
        <bottom/>
        <vertical/>
        <horizontal/>
      </border>
    </dxf>
    <dxf>
      <font>
        <color theme="0"/>
      </font>
      <fill>
        <patternFill patternType="solid">
          <bgColor theme="0"/>
        </patternFill>
      </fill>
      <border>
        <left/>
        <right/>
        <top/>
        <bottom/>
        <vertical/>
        <horizontal/>
      </border>
    </dxf>
    <dxf>
      <font>
        <color theme="0"/>
      </font>
      <fill>
        <patternFill patternType="solid">
          <bgColor theme="0"/>
        </patternFill>
      </fill>
      <border>
        <left/>
        <right/>
        <top/>
        <bottom/>
        <vertical/>
        <horizontal/>
      </border>
    </dxf>
    <dxf>
      <font>
        <color theme="0"/>
      </font>
      <fill>
        <patternFill patternType="solid">
          <bgColor theme="0"/>
        </patternFill>
      </fill>
      <border>
        <left/>
        <right/>
        <top/>
        <bottom/>
        <vertical/>
        <horizontal/>
      </border>
    </dxf>
    <dxf>
      <font>
        <color theme="0"/>
      </font>
      <fill>
        <patternFill patternType="solid">
          <bgColor theme="0"/>
        </patternFill>
      </fill>
      <border>
        <left/>
        <right/>
        <top/>
        <bottom/>
        <vertical/>
        <horizontal/>
      </border>
    </dxf>
    <dxf>
      <font>
        <color theme="0"/>
      </font>
      <fill>
        <patternFill patternType="solid">
          <bgColor theme="0"/>
        </patternFill>
      </fill>
      <border>
        <left/>
        <right/>
        <top/>
        <bottom/>
        <vertical/>
        <horizontal/>
      </border>
    </dxf>
    <dxf>
      <font>
        <color theme="0"/>
      </font>
      <fill>
        <patternFill patternType="solid">
          <bgColor theme="0"/>
        </patternFill>
      </fill>
      <border>
        <left/>
        <right/>
        <top/>
        <bottom/>
        <vertical/>
        <horizontal/>
      </border>
    </dxf>
    <dxf>
      <font>
        <color theme="0"/>
      </font>
      <fill>
        <patternFill patternType="solid">
          <bgColor theme="0"/>
        </patternFill>
      </fill>
      <border>
        <left/>
        <right/>
        <top/>
        <bottom/>
        <vertical/>
        <horizontal/>
      </border>
    </dxf>
    <dxf>
      <font>
        <b/>
        <i val="0"/>
      </font>
      <fill>
        <patternFill>
          <bgColor theme="2" tint="-0.14996795556505021"/>
        </patternFill>
      </fill>
    </dxf>
    <dxf>
      <font>
        <b val="0"/>
        <i val="0"/>
        <color rgb="FFFF0000"/>
      </font>
      <fill>
        <patternFill patternType="solid">
          <bgColor theme="0"/>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patternType="solid">
          <bgColor theme="0"/>
        </patternFill>
      </fill>
    </dxf>
    <dxf>
      <font>
        <b/>
        <i val="0"/>
      </font>
      <fill>
        <patternFill>
          <bgColor theme="2" tint="-0.14996795556505021"/>
        </patternFill>
      </fill>
    </dxf>
    <dxf>
      <font>
        <b val="0"/>
        <i val="0"/>
        <color rgb="FFFF0000"/>
      </font>
      <fill>
        <patternFill patternType="solid">
          <bgColor theme="0"/>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patternType="solid">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i val="0"/>
      </font>
      <fill>
        <patternFill>
          <bgColor theme="2" tint="-0.14996795556505021"/>
        </patternFill>
      </fill>
    </dxf>
    <dxf>
      <font>
        <b val="0"/>
        <i val="0"/>
        <color rgb="FFFF0000"/>
      </font>
      <fill>
        <patternFill patternType="solid">
          <bgColor theme="0"/>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i val="0"/>
      </font>
      <fill>
        <patternFill>
          <bgColor theme="2" tint="-0.14996795556505021"/>
        </patternFill>
      </fill>
    </dxf>
    <dxf>
      <font>
        <b val="0"/>
        <i val="0"/>
        <color rgb="FFFF0000"/>
      </font>
      <fill>
        <patternFill>
          <bgColor theme="0"/>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i val="0"/>
      </font>
      <fill>
        <patternFill>
          <bgColor theme="2" tint="-0.14996795556505021"/>
        </patternFill>
      </fill>
    </dxf>
    <dxf>
      <font>
        <b val="0"/>
        <i val="0"/>
        <color rgb="FFFF0000"/>
      </font>
      <fill>
        <patternFill patternType="solid">
          <bgColor theme="0"/>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patternType="solid">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patternType="solid">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patternType="solid">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patternType="solid">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patternType="solid">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patternType="solid">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val="0"/>
        <i val="0"/>
        <color rgb="FFFF0000"/>
      </font>
      <fill>
        <patternFill>
          <bgColor theme="0"/>
        </patternFill>
      </fill>
    </dxf>
    <dxf>
      <font>
        <b/>
        <i val="0"/>
        <color auto="1"/>
      </font>
      <fill>
        <patternFill>
          <bgColor theme="2" tint="-0.14996795556505021"/>
        </patternFill>
      </fill>
    </dxf>
    <dxf>
      <font>
        <b/>
        <i val="0"/>
      </font>
      <fill>
        <patternFill>
          <bgColor theme="2" tint="-0.14996795556505021"/>
        </patternFill>
      </fill>
    </dxf>
    <dxf>
      <font>
        <b val="0"/>
        <i val="0"/>
        <color rgb="FFFF0000"/>
      </font>
      <fill>
        <patternFill>
          <bgColor theme="0"/>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patternType="solid">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patternType="solid">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patternType="solid">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patternType="solid">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patternType="solid">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patternType="solid">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patternType="solid">
          <bgColor theme="0"/>
        </patternFill>
      </fill>
    </dxf>
    <dxf>
      <font>
        <b/>
        <i val="0"/>
      </font>
      <fill>
        <patternFill>
          <bgColor theme="2" tint="-0.14996795556505021"/>
        </patternFill>
      </fill>
    </dxf>
    <dxf>
      <font>
        <b val="0"/>
        <i val="0"/>
        <color rgb="FFFF0000"/>
      </font>
      <fill>
        <patternFill patternType="solid">
          <bgColor theme="0"/>
        </patternFill>
      </fill>
    </dxf>
    <dxf>
      <font>
        <b/>
        <i val="0"/>
      </font>
      <fill>
        <patternFill>
          <bgColor theme="2" tint="-0.14996795556505021"/>
        </patternFill>
      </fill>
    </dxf>
    <dxf>
      <font>
        <b val="0"/>
        <i val="0"/>
        <color rgb="FFFF0000"/>
      </font>
      <fill>
        <patternFill>
          <bgColor theme="0"/>
        </patternFill>
      </fill>
    </dxf>
    <dxf>
      <font>
        <b/>
        <i val="0"/>
      </font>
      <fill>
        <patternFill>
          <bgColor theme="2" tint="-0.14996795556505021"/>
        </patternFill>
      </fill>
    </dxf>
    <dxf>
      <font>
        <b val="0"/>
        <i val="0"/>
        <color rgb="FFFF0000"/>
      </font>
      <fill>
        <patternFill>
          <bgColor theme="0"/>
        </patternFill>
      </fill>
    </dxf>
    <dxf>
      <font>
        <b/>
        <i val="0"/>
        <color auto="1"/>
      </font>
      <fill>
        <patternFill>
          <bgColor theme="2" tint="-0.14996795556505021"/>
        </patternFill>
      </fill>
    </dxf>
    <dxf>
      <fill>
        <patternFill>
          <bgColor theme="4" tint="0.59996337778862885"/>
        </patternFill>
      </fill>
    </dxf>
    <dxf>
      <font>
        <b val="0"/>
        <i val="0"/>
        <strike val="0"/>
        <condense val="0"/>
        <extend val="0"/>
        <outline val="0"/>
        <shadow val="0"/>
        <u val="none"/>
        <vertAlign val="baseline"/>
        <sz val="11"/>
        <color theme="1"/>
        <name val="Calibri"/>
        <family val="2"/>
        <scheme val="minor"/>
      </font>
      <fill>
        <patternFill patternType="solid">
          <fgColor theme="4" tint="0.79998168889431442"/>
          <bgColor theme="4" tint="0.79998168889431442"/>
        </patternFill>
      </fill>
      <border diagonalUp="0" diagonalDown="0">
        <left style="thin">
          <color theme="4" tint="0.39997558519241921"/>
        </left>
        <right/>
        <top style="thin">
          <color theme="4" tint="0.39997558519241921"/>
        </top>
        <bottom style="thin">
          <color theme="4" tint="0.39997558519241921"/>
        </bottom>
        <vertical/>
        <horizontal/>
      </border>
    </dxf>
    <dxf>
      <border outline="0">
        <bottom style="thin">
          <color theme="4" tint="0.39997558519241921"/>
        </bottom>
      </border>
    </dxf>
    <dxf>
      <font>
        <b val="0"/>
        <i val="0"/>
        <strike val="0"/>
        <condense val="0"/>
        <extend val="0"/>
        <outline val="0"/>
        <shadow val="0"/>
        <u val="none"/>
        <vertAlign val="baseline"/>
        <sz val="11"/>
        <color theme="1"/>
        <name val="Calibri"/>
        <family val="2"/>
        <scheme val="minor"/>
      </font>
      <fill>
        <patternFill patternType="solid">
          <fgColor theme="4" tint="0.79998168889431442"/>
          <bgColor theme="4" tint="0.79998168889431442"/>
        </patternFill>
      </fill>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i val="0"/>
        <strike val="0"/>
        <condense val="0"/>
        <extend val="0"/>
        <outline val="0"/>
        <shadow val="0"/>
        <u/>
        <vertAlign val="baseline"/>
        <sz val="11"/>
        <color theme="1"/>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i val="0"/>
        <strike val="0"/>
        <condense val="0"/>
        <extend val="0"/>
        <outline val="0"/>
        <shadow val="0"/>
        <u/>
        <vertAlign val="baseline"/>
        <sz val="11"/>
        <color theme="1"/>
        <name val="Calibri"/>
        <family val="2"/>
        <scheme val="minor"/>
      </font>
    </dxf>
    <dxf>
      <numFmt numFmtId="0" formatCode="General"/>
    </dxf>
    <dxf>
      <numFmt numFmtId="0" formatCode="General"/>
    </dxf>
    <dxf>
      <numFmt numFmtId="0" formatCode="General"/>
    </dxf>
    <dxf>
      <numFmt numFmtId="0" formatCode="General"/>
    </dxf>
  </dxfs>
  <tableStyles count="0" defaultTableStyle="TableStyleMedium2" defaultPivotStyle="PivotStyleLight16"/>
  <colors>
    <mruColors>
      <color rgb="FFD9E0E4"/>
      <color rgb="FFAD643A"/>
      <color rgb="FFA2AA93"/>
      <color rgb="FFCC9900"/>
      <color rgb="FFFFCCFF"/>
      <color rgb="FFCC99FF"/>
      <color rgb="FF33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alcChain" Target="calcChain.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447675</xdr:colOff>
      <xdr:row>0</xdr:row>
      <xdr:rowOff>85725</xdr:rowOff>
    </xdr:from>
    <xdr:to>
      <xdr:col>8</xdr:col>
      <xdr:colOff>113927</xdr:colOff>
      <xdr:row>0</xdr:row>
      <xdr:rowOff>440420</xdr:rowOff>
    </xdr:to>
    <xdr:pic>
      <xdr:nvPicPr>
        <xdr:cNvPr id="3" name="Picture 2">
          <a:extLst>
            <a:ext uri="{FF2B5EF4-FFF2-40B4-BE49-F238E27FC236}">
              <a16:creationId xmlns:a16="http://schemas.microsoft.com/office/drawing/2014/main" id="{4F4E345E-255E-40BF-9C95-AE7F8142889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76875" y="85725"/>
          <a:ext cx="1847477" cy="35469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381000</xdr:colOff>
      <xdr:row>0</xdr:row>
      <xdr:rowOff>85725</xdr:rowOff>
    </xdr:from>
    <xdr:to>
      <xdr:col>8</xdr:col>
      <xdr:colOff>47887</xdr:colOff>
      <xdr:row>0</xdr:row>
      <xdr:rowOff>440420</xdr:rowOff>
    </xdr:to>
    <xdr:pic>
      <xdr:nvPicPr>
        <xdr:cNvPr id="2" name="Picture 1">
          <a:extLst>
            <a:ext uri="{FF2B5EF4-FFF2-40B4-BE49-F238E27FC236}">
              <a16:creationId xmlns:a16="http://schemas.microsoft.com/office/drawing/2014/main" id="{28910A59-0E60-41FC-B550-A8EDBBA78C9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86375" y="85725"/>
          <a:ext cx="1847477" cy="35469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457200</xdr:colOff>
      <xdr:row>0</xdr:row>
      <xdr:rowOff>76200</xdr:rowOff>
    </xdr:from>
    <xdr:to>
      <xdr:col>8</xdr:col>
      <xdr:colOff>126627</xdr:colOff>
      <xdr:row>0</xdr:row>
      <xdr:rowOff>427720</xdr:rowOff>
    </xdr:to>
    <xdr:pic>
      <xdr:nvPicPr>
        <xdr:cNvPr id="2" name="Picture 1">
          <a:extLst>
            <a:ext uri="{FF2B5EF4-FFF2-40B4-BE49-F238E27FC236}">
              <a16:creationId xmlns:a16="http://schemas.microsoft.com/office/drawing/2014/main" id="{9EAF29BA-E031-4079-8AAA-9CF295B05E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48300" y="76200"/>
          <a:ext cx="1847477" cy="35469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16</xdr:col>
      <xdr:colOff>200025</xdr:colOff>
      <xdr:row>0</xdr:row>
      <xdr:rowOff>95250</xdr:rowOff>
    </xdr:from>
    <xdr:to>
      <xdr:col>19</xdr:col>
      <xdr:colOff>159647</xdr:colOff>
      <xdr:row>0</xdr:row>
      <xdr:rowOff>444865</xdr:rowOff>
    </xdr:to>
    <xdr:pic>
      <xdr:nvPicPr>
        <xdr:cNvPr id="2" name="Picture 1">
          <a:extLst>
            <a:ext uri="{FF2B5EF4-FFF2-40B4-BE49-F238E27FC236}">
              <a16:creationId xmlns:a16="http://schemas.microsoft.com/office/drawing/2014/main" id="{AE26D1BF-687F-4FD0-9690-A1BA052A827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34425" y="95250"/>
          <a:ext cx="1850652" cy="35469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533400</xdr:colOff>
      <xdr:row>0</xdr:row>
      <xdr:rowOff>76200</xdr:rowOff>
    </xdr:from>
    <xdr:to>
      <xdr:col>9</xdr:col>
      <xdr:colOff>21852</xdr:colOff>
      <xdr:row>0</xdr:row>
      <xdr:rowOff>430895</xdr:rowOff>
    </xdr:to>
    <xdr:pic>
      <xdr:nvPicPr>
        <xdr:cNvPr id="2" name="Picture 1">
          <a:extLst>
            <a:ext uri="{FF2B5EF4-FFF2-40B4-BE49-F238E27FC236}">
              <a16:creationId xmlns:a16="http://schemas.microsoft.com/office/drawing/2014/main" id="{469BBF01-FB79-44C8-A07C-3C724344091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48375" y="76200"/>
          <a:ext cx="1850652" cy="35469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419100</xdr:colOff>
      <xdr:row>0</xdr:row>
      <xdr:rowOff>57150</xdr:rowOff>
    </xdr:from>
    <xdr:to>
      <xdr:col>8</xdr:col>
      <xdr:colOff>88527</xdr:colOff>
      <xdr:row>0</xdr:row>
      <xdr:rowOff>408670</xdr:rowOff>
    </xdr:to>
    <xdr:pic>
      <xdr:nvPicPr>
        <xdr:cNvPr id="2" name="Picture 1">
          <a:extLst>
            <a:ext uri="{FF2B5EF4-FFF2-40B4-BE49-F238E27FC236}">
              <a16:creationId xmlns:a16="http://schemas.microsoft.com/office/drawing/2014/main" id="{DB2459D8-BE9E-4359-8385-77857495264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791325" y="57150"/>
          <a:ext cx="1847477" cy="35469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5</xdr:col>
      <xdr:colOff>371475</xdr:colOff>
      <xdr:row>0</xdr:row>
      <xdr:rowOff>76200</xdr:rowOff>
    </xdr:from>
    <xdr:to>
      <xdr:col>8</xdr:col>
      <xdr:colOff>40902</xdr:colOff>
      <xdr:row>0</xdr:row>
      <xdr:rowOff>428990</xdr:rowOff>
    </xdr:to>
    <xdr:pic>
      <xdr:nvPicPr>
        <xdr:cNvPr id="2" name="Picture 1">
          <a:extLst>
            <a:ext uri="{FF2B5EF4-FFF2-40B4-BE49-F238E27FC236}">
              <a16:creationId xmlns:a16="http://schemas.microsoft.com/office/drawing/2014/main" id="{AEE9D1A4-C41D-4B7E-83ED-B406BB9C454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24550" y="76200"/>
          <a:ext cx="1850652" cy="35469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5</xdr:col>
      <xdr:colOff>495300</xdr:colOff>
      <xdr:row>0</xdr:row>
      <xdr:rowOff>76200</xdr:rowOff>
    </xdr:from>
    <xdr:to>
      <xdr:col>8</xdr:col>
      <xdr:colOff>161552</xdr:colOff>
      <xdr:row>0</xdr:row>
      <xdr:rowOff>430895</xdr:rowOff>
    </xdr:to>
    <xdr:pic>
      <xdr:nvPicPr>
        <xdr:cNvPr id="2" name="Picture 1">
          <a:extLst>
            <a:ext uri="{FF2B5EF4-FFF2-40B4-BE49-F238E27FC236}">
              <a16:creationId xmlns:a16="http://schemas.microsoft.com/office/drawing/2014/main" id="{C576EE83-2120-464B-BF87-CF701F281BF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34075" y="76200"/>
          <a:ext cx="1847477" cy="35469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5</xdr:col>
      <xdr:colOff>476250</xdr:colOff>
      <xdr:row>0</xdr:row>
      <xdr:rowOff>38100</xdr:rowOff>
    </xdr:from>
    <xdr:to>
      <xdr:col>8</xdr:col>
      <xdr:colOff>145677</xdr:colOff>
      <xdr:row>0</xdr:row>
      <xdr:rowOff>392795</xdr:rowOff>
    </xdr:to>
    <xdr:pic>
      <xdr:nvPicPr>
        <xdr:cNvPr id="2" name="Picture 1">
          <a:extLst>
            <a:ext uri="{FF2B5EF4-FFF2-40B4-BE49-F238E27FC236}">
              <a16:creationId xmlns:a16="http://schemas.microsoft.com/office/drawing/2014/main" id="{A49EE34A-6B73-4365-AB64-1C74ADDA70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86450" y="38100"/>
          <a:ext cx="1850652" cy="35469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5</xdr:col>
      <xdr:colOff>466725</xdr:colOff>
      <xdr:row>0</xdr:row>
      <xdr:rowOff>57150</xdr:rowOff>
    </xdr:from>
    <xdr:to>
      <xdr:col>7</xdr:col>
      <xdr:colOff>583827</xdr:colOff>
      <xdr:row>0</xdr:row>
      <xdr:rowOff>408670</xdr:rowOff>
    </xdr:to>
    <xdr:pic>
      <xdr:nvPicPr>
        <xdr:cNvPr id="5" name="Picture 4">
          <a:extLst>
            <a:ext uri="{FF2B5EF4-FFF2-40B4-BE49-F238E27FC236}">
              <a16:creationId xmlns:a16="http://schemas.microsoft.com/office/drawing/2014/main" id="{868B92E1-C351-424B-A328-FC0CCB40F39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91250" y="57150"/>
          <a:ext cx="1850652" cy="35469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10</xdr:col>
      <xdr:colOff>755811</xdr:colOff>
      <xdr:row>0</xdr:row>
      <xdr:rowOff>83484</xdr:rowOff>
    </xdr:from>
    <xdr:to>
      <xdr:col>17</xdr:col>
      <xdr:colOff>156909</xdr:colOff>
      <xdr:row>0</xdr:row>
      <xdr:rowOff>438179</xdr:rowOff>
    </xdr:to>
    <xdr:pic>
      <xdr:nvPicPr>
        <xdr:cNvPr id="3" name="Picture 2">
          <a:extLst>
            <a:ext uri="{FF2B5EF4-FFF2-40B4-BE49-F238E27FC236}">
              <a16:creationId xmlns:a16="http://schemas.microsoft.com/office/drawing/2014/main" id="{7EF72782-FC51-4ED8-9025-6232708B7FD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8804436" y="83484"/>
          <a:ext cx="1696623" cy="35469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8</xdr:col>
      <xdr:colOff>15102</xdr:colOff>
      <xdr:row>0</xdr:row>
      <xdr:rowOff>85725</xdr:rowOff>
    </xdr:from>
    <xdr:to>
      <xdr:col>16</xdr:col>
      <xdr:colOff>82950</xdr:colOff>
      <xdr:row>0</xdr:row>
      <xdr:rowOff>440420</xdr:rowOff>
    </xdr:to>
    <xdr:pic>
      <xdr:nvPicPr>
        <xdr:cNvPr id="2" name="Picture 1">
          <a:extLst>
            <a:ext uri="{FF2B5EF4-FFF2-40B4-BE49-F238E27FC236}">
              <a16:creationId xmlns:a16="http://schemas.microsoft.com/office/drawing/2014/main" id="{BC49CEEA-DBD5-427E-AC8B-93427EC0FCA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7616052" y="85725"/>
          <a:ext cx="1696623" cy="35469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5</xdr:col>
      <xdr:colOff>476250</xdr:colOff>
      <xdr:row>0</xdr:row>
      <xdr:rowOff>57150</xdr:rowOff>
    </xdr:from>
    <xdr:to>
      <xdr:col>8</xdr:col>
      <xdr:colOff>145677</xdr:colOff>
      <xdr:row>0</xdr:row>
      <xdr:rowOff>408670</xdr:rowOff>
    </xdr:to>
    <xdr:pic>
      <xdr:nvPicPr>
        <xdr:cNvPr id="2" name="Picture 1">
          <a:extLst>
            <a:ext uri="{FF2B5EF4-FFF2-40B4-BE49-F238E27FC236}">
              <a16:creationId xmlns:a16="http://schemas.microsoft.com/office/drawing/2014/main" id="{6EEE4C95-D478-4A79-B3BE-B419F8B13A6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96000" y="57150"/>
          <a:ext cx="1847477" cy="35469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5</xdr:col>
      <xdr:colOff>428625</xdr:colOff>
      <xdr:row>0</xdr:row>
      <xdr:rowOff>76200</xdr:rowOff>
    </xdr:from>
    <xdr:to>
      <xdr:col>8</xdr:col>
      <xdr:colOff>94877</xdr:colOff>
      <xdr:row>0</xdr:row>
      <xdr:rowOff>430895</xdr:rowOff>
    </xdr:to>
    <xdr:pic>
      <xdr:nvPicPr>
        <xdr:cNvPr id="2" name="Picture 1">
          <a:extLst>
            <a:ext uri="{FF2B5EF4-FFF2-40B4-BE49-F238E27FC236}">
              <a16:creationId xmlns:a16="http://schemas.microsoft.com/office/drawing/2014/main" id="{F8053C8B-5D77-414D-8C8F-74CA9241833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29325" y="76200"/>
          <a:ext cx="1847477" cy="35469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5</xdr:col>
      <xdr:colOff>447675</xdr:colOff>
      <xdr:row>0</xdr:row>
      <xdr:rowOff>47625</xdr:rowOff>
    </xdr:from>
    <xdr:to>
      <xdr:col>8</xdr:col>
      <xdr:colOff>113927</xdr:colOff>
      <xdr:row>0</xdr:row>
      <xdr:rowOff>402320</xdr:rowOff>
    </xdr:to>
    <xdr:pic>
      <xdr:nvPicPr>
        <xdr:cNvPr id="2" name="Picture 1">
          <a:extLst>
            <a:ext uri="{FF2B5EF4-FFF2-40B4-BE49-F238E27FC236}">
              <a16:creationId xmlns:a16="http://schemas.microsoft.com/office/drawing/2014/main" id="{5F144C80-DA61-4180-86EA-0EBE772DD27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00675" y="47625"/>
          <a:ext cx="1847477" cy="35469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5</xdr:col>
      <xdr:colOff>457200</xdr:colOff>
      <xdr:row>0</xdr:row>
      <xdr:rowOff>57150</xdr:rowOff>
    </xdr:from>
    <xdr:to>
      <xdr:col>8</xdr:col>
      <xdr:colOff>126627</xdr:colOff>
      <xdr:row>0</xdr:row>
      <xdr:rowOff>411845</xdr:rowOff>
    </xdr:to>
    <xdr:pic>
      <xdr:nvPicPr>
        <xdr:cNvPr id="2" name="Picture 1">
          <a:extLst>
            <a:ext uri="{FF2B5EF4-FFF2-40B4-BE49-F238E27FC236}">
              <a16:creationId xmlns:a16="http://schemas.microsoft.com/office/drawing/2014/main" id="{E673499B-AA88-4B4E-8339-8E612FFEFAF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05400" y="57150"/>
          <a:ext cx="1850652" cy="35469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4</xdr:col>
      <xdr:colOff>1647825</xdr:colOff>
      <xdr:row>0</xdr:row>
      <xdr:rowOff>47625</xdr:rowOff>
    </xdr:from>
    <xdr:to>
      <xdr:col>7</xdr:col>
      <xdr:colOff>79002</xdr:colOff>
      <xdr:row>0</xdr:row>
      <xdr:rowOff>402320</xdr:rowOff>
    </xdr:to>
    <xdr:pic>
      <xdr:nvPicPr>
        <xdr:cNvPr id="2" name="Picture 1">
          <a:extLst>
            <a:ext uri="{FF2B5EF4-FFF2-40B4-BE49-F238E27FC236}">
              <a16:creationId xmlns:a16="http://schemas.microsoft.com/office/drawing/2014/main" id="{7306337C-62CE-4047-8C16-2F9ED85F04F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62600" y="47625"/>
          <a:ext cx="1850652" cy="35469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5</xdr:col>
      <xdr:colOff>438150</xdr:colOff>
      <xdr:row>0</xdr:row>
      <xdr:rowOff>28575</xdr:rowOff>
    </xdr:from>
    <xdr:to>
      <xdr:col>8</xdr:col>
      <xdr:colOff>104402</xdr:colOff>
      <xdr:row>0</xdr:row>
      <xdr:rowOff>383270</xdr:rowOff>
    </xdr:to>
    <xdr:pic>
      <xdr:nvPicPr>
        <xdr:cNvPr id="2" name="Picture 1">
          <a:extLst>
            <a:ext uri="{FF2B5EF4-FFF2-40B4-BE49-F238E27FC236}">
              <a16:creationId xmlns:a16="http://schemas.microsoft.com/office/drawing/2014/main" id="{E6DF9237-B163-470C-A30B-C7005BFB51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24450" y="28575"/>
          <a:ext cx="1850652" cy="35469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5</xdr:col>
      <xdr:colOff>457200</xdr:colOff>
      <xdr:row>0</xdr:row>
      <xdr:rowOff>47625</xdr:rowOff>
    </xdr:from>
    <xdr:to>
      <xdr:col>8</xdr:col>
      <xdr:colOff>126627</xdr:colOff>
      <xdr:row>0</xdr:row>
      <xdr:rowOff>402320</xdr:rowOff>
    </xdr:to>
    <xdr:pic>
      <xdr:nvPicPr>
        <xdr:cNvPr id="2" name="Picture 1">
          <a:extLst>
            <a:ext uri="{FF2B5EF4-FFF2-40B4-BE49-F238E27FC236}">
              <a16:creationId xmlns:a16="http://schemas.microsoft.com/office/drawing/2014/main" id="{E32A109D-2F05-46D9-B039-5AABDCA905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86375" y="47625"/>
          <a:ext cx="1847477" cy="354695"/>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5</xdr:col>
      <xdr:colOff>390525</xdr:colOff>
      <xdr:row>0</xdr:row>
      <xdr:rowOff>152400</xdr:rowOff>
    </xdr:from>
    <xdr:to>
      <xdr:col>8</xdr:col>
      <xdr:colOff>56777</xdr:colOff>
      <xdr:row>0</xdr:row>
      <xdr:rowOff>507095</xdr:rowOff>
    </xdr:to>
    <xdr:pic>
      <xdr:nvPicPr>
        <xdr:cNvPr id="2" name="Picture 1">
          <a:extLst>
            <a:ext uri="{FF2B5EF4-FFF2-40B4-BE49-F238E27FC236}">
              <a16:creationId xmlns:a16="http://schemas.microsoft.com/office/drawing/2014/main" id="{908F0B66-F256-4064-A960-EB0CFD31F65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72025" y="152400"/>
          <a:ext cx="1847477" cy="354695"/>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5</xdr:col>
      <xdr:colOff>457200</xdr:colOff>
      <xdr:row>0</xdr:row>
      <xdr:rowOff>66675</xdr:rowOff>
    </xdr:from>
    <xdr:to>
      <xdr:col>8</xdr:col>
      <xdr:colOff>126627</xdr:colOff>
      <xdr:row>0</xdr:row>
      <xdr:rowOff>421370</xdr:rowOff>
    </xdr:to>
    <xdr:pic>
      <xdr:nvPicPr>
        <xdr:cNvPr id="2" name="Picture 1">
          <a:extLst>
            <a:ext uri="{FF2B5EF4-FFF2-40B4-BE49-F238E27FC236}">
              <a16:creationId xmlns:a16="http://schemas.microsoft.com/office/drawing/2014/main" id="{E46AF382-0673-4AFE-BA5A-8FA88A099D7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43475" y="66675"/>
          <a:ext cx="1850652" cy="35469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Oliver Ørnfeld Jensen" id="{538AC5F1-C171-48B2-B784-0056A4FDBA63}" userId="S::oje@varefakta.dk::c467a97b-e51c-47e1-b2c5-4f59c5a1eb41"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D785FAD-F629-43FF-8576-C771006C21CF}" name="MaterialeListe" displayName="MaterialeListe" ref="A69:E159" totalsRowShown="0">
  <autoFilter ref="A69:E159" xr:uid="{2D785FAD-F629-43FF-8576-C771006C21CF}"/>
  <sortState xmlns:xlrd2="http://schemas.microsoft.com/office/spreadsheetml/2017/richdata2" ref="A70:E159">
    <sortCondition ref="A69:A159"/>
  </sortState>
  <tableColumns count="5">
    <tableColumn id="2" xr3:uid="{A056DB1A-4F68-4598-9C3F-12AE1E7E28E7}" name="Dansk"/>
    <tableColumn id="1" xr3:uid="{9D1F4FD3-9649-44FB-BC58-103A4029DD50}" name="Engelsk"/>
    <tableColumn id="3" xr3:uid="{3313EB5D-9934-450A-9C95-C3374D4571D8}" name="Overførsel"/>
    <tableColumn id="4" xr3:uid="{4A79EB85-6BD7-457B-87C4-D9F52D6426FD}" name="GdsnCode2" dataDxfId="647"/>
    <tableColumn id="5" xr3:uid="{776DC484-C463-4A1C-95A6-8CEA313F50D9}" name="ID"/>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5B249D52-7A7E-44EB-B78F-033E50737901}" name="EmballageListe" displayName="EmballageListe" ref="A3:E65" totalsRowShown="0">
  <autoFilter ref="A3:E65" xr:uid="{5B249D52-7A7E-44EB-B78F-033E50737901}"/>
  <sortState xmlns:xlrd2="http://schemas.microsoft.com/office/spreadsheetml/2017/richdata2" ref="A4:E65">
    <sortCondition ref="A3:A65"/>
  </sortState>
  <tableColumns count="5">
    <tableColumn id="2" xr3:uid="{8F37AD54-4622-46FA-9E48-82BCC96BD352}" name="Dansk"/>
    <tableColumn id="1" xr3:uid="{F668BEA9-34D3-4EA8-82DF-6A909B3515A1}" name="Engelsk"/>
    <tableColumn id="3" xr3:uid="{D2261F53-8338-4FDC-8B9E-384A7F430027}" name="Overførsel"/>
    <tableColumn id="4" xr3:uid="{17A62900-54AA-4224-A0F5-C7E71BBE6D57}" name="GdsnCode2" dataDxfId="646"/>
    <tableColumn id="5" xr3:uid="{52F2925F-3B31-4662-8CDF-1E6A107CAD58}" name="ID"/>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7BB107CC-FB4E-465B-B391-FE78E9973F90}" name="Materialefarve" displayName="Materialefarve" ref="A168:E177" totalsRowShown="0">
  <autoFilter ref="A168:E177" xr:uid="{7BB107CC-FB4E-465B-B391-FE78E9973F90}"/>
  <tableColumns count="5">
    <tableColumn id="2" xr3:uid="{9A716459-C144-41A4-B8F1-9E6D3CDE4C0F}" name="Dansk"/>
    <tableColumn id="1" xr3:uid="{7154621D-A030-4388-9BB9-3CAEDF232A66}" name="Engelsk"/>
    <tableColumn id="3" xr3:uid="{F1FD2419-E7E7-4EBB-BFEB-126A2B36DC35}" name="Overførsel"/>
    <tableColumn id="4" xr3:uid="{6C00ECFE-ED84-4CE2-9405-916D644BDD43}" name="GdsnCode" dataDxfId="645"/>
    <tableColumn id="5" xr3:uid="{B92BFE42-E0B3-4D65-882E-AD9DA7F42DB3}" name="ID"/>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4F6AA2F-B7F8-450B-ACEE-2F9FDFA67B3B}" name="labellim" displayName="labellim" ref="A181:E184" totalsRowShown="0">
  <autoFilter ref="A181:E184" xr:uid="{04F6AA2F-B7F8-450B-ACEE-2F9FDFA67B3B}"/>
  <tableColumns count="5">
    <tableColumn id="2" xr3:uid="{E3CC3868-1C4F-4CAB-AF83-3E5355120A8A}" name="Dansk"/>
    <tableColumn id="1" xr3:uid="{2A11CF20-1D24-40FA-A28F-91914AA82A12}" name="Engelsk"/>
    <tableColumn id="3" xr3:uid="{1522C376-5A10-488C-92C1-0385402C1C61}" name="Overførsel"/>
    <tableColumn id="4" xr3:uid="{7A8B0217-69E1-4C0A-B1C9-BC2CF6F9281F}" name="GdsnCode"/>
    <tableColumn id="5" xr3:uid="{A50CD66F-74B7-4262-A972-C704B0661BC5}" name="ID"/>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3B72E917-F221-4A84-A395-E0490FB4EFAF}" name="Emballagesortering" displayName="Emballagesortering" ref="A187:E206" totalsRowShown="0">
  <autoFilter ref="A187:E206" xr:uid="{3B72E917-F221-4A84-A395-E0490FB4EFAF}"/>
  <tableColumns count="5">
    <tableColumn id="2" xr3:uid="{7E4D9059-E7DC-4056-9258-BBEAEEA2FE10}" name="Dansk"/>
    <tableColumn id="1" xr3:uid="{C097B487-94F4-45B1-9043-9620971459DE}" name="Engelsk"/>
    <tableColumn id="3" xr3:uid="{8B7F288E-2389-4B4A-B77F-DAEFEB7EDE29}" name="Overførsel"/>
    <tableColumn id="4" xr3:uid="{4470471A-C65F-4B93-8D7F-0DDE90E2E2D4}" name="GdsnCode" dataDxfId="644"/>
    <tableColumn id="5" xr3:uid="{8749E55A-ED5B-4238-B360-A9518F19F12E}" name="ID"/>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59C43877-6712-44F0-ACD5-D8B87F642D36}" name="Råmateriale" displayName="Råmateriale" ref="A210:E213" totalsRowShown="0">
  <autoFilter ref="A210:E213" xr:uid="{59C43877-6712-44F0-ACD5-D8B87F642D36}"/>
  <tableColumns count="5">
    <tableColumn id="2" xr3:uid="{9E032D29-DB3C-41E6-8D33-3D0F4FF5A5CF}" name="Dansk"/>
    <tableColumn id="1" xr3:uid="{4525D46B-1A13-4D6C-B5C7-87E3DBDCA51D}" name="Engelsk"/>
    <tableColumn id="3" xr3:uid="{BD92DE28-B640-478B-963D-BF0C08F7FA01}" name="Overførsel"/>
    <tableColumn id="4" xr3:uid="{60BA7FB8-1058-454B-97AC-D61F5BAB70CE}" name="GdsnCode"/>
    <tableColumn id="5" xr3:uid="{5861512E-E5A8-4022-AE4A-006546C709B2}" name="ID"/>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4271DE8-74F0-43BC-A157-E41B2503301C}" name="CertPapir" displayName="CertPapir" ref="A217:E222" totalsRowShown="0">
  <autoFilter ref="A217:E222" xr:uid="{04271DE8-74F0-43BC-A157-E41B2503301C}"/>
  <tableColumns count="5">
    <tableColumn id="2" xr3:uid="{71895F1B-311A-4FE2-8D20-F18008F71BD0}" name="Dansk"/>
    <tableColumn id="1" xr3:uid="{5A349D02-62C2-4ADA-A61B-5EA4D6B95379}" name="Engelsk"/>
    <tableColumn id="3" xr3:uid="{CEE2A626-C690-4D48-BB3A-9E64F6C9D1AC}" name="Overførsel"/>
    <tableColumn id="4" xr3:uid="{B8521BEA-F56C-4888-8C7C-DABC9BA435B8}" name="GdsnCode"/>
    <tableColumn id="5" xr3:uid="{ED5EF8FF-0D72-4CE3-BF3A-7A27E153BAA2}" name="ID"/>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51B89F5-53A0-4D49-9787-C11A163E5A3D}" name="Table8111213" displayName="Table8111213" ref="A225:E227" totalsRowShown="0">
  <autoFilter ref="A225:E227" xr:uid="{351B89F5-53A0-4D49-9787-C11A163E5A3D}"/>
  <tableColumns count="5">
    <tableColumn id="2" xr3:uid="{9708535A-5FDF-4F7A-88BA-A9A8540ACCD8}" name="Dansk"/>
    <tableColumn id="1" xr3:uid="{3CCC1735-A6AD-4986-AC44-614B41F88C93}" name="Engelsk"/>
    <tableColumn id="3" xr3:uid="{B27A1B12-69D4-4B48-A220-7DA929C27238}" name="Overførsel"/>
    <tableColumn id="4" xr3:uid="{F18B208E-E451-4FB2-AE72-72C7FE41B3FC}" name="GdsnCode"/>
    <tableColumn id="5" xr3:uid="{CC913946-FAAC-49E2-9D02-502C4863E6C4}" name="ID"/>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2EE8687-5CD4-4B4E-8E17-B45594260345}" name="AlleLande" displayName="AlleLande" ref="D3:G427" totalsRowShown="0" headerRowDxfId="643" dataDxfId="642">
  <autoFilter ref="D3:G427" xr:uid="{62EE8687-5CD4-4B4E-8E17-B45594260345}"/>
  <sortState xmlns:xlrd2="http://schemas.microsoft.com/office/spreadsheetml/2017/richdata2" ref="D4:G205">
    <sortCondition ref="D3:D205"/>
  </sortState>
  <tableColumns count="4">
    <tableColumn id="1" xr3:uid="{8675A272-83C8-44D2-907E-AB3BA485BF82}" name="Lande (dansk)" dataDxfId="641"/>
    <tableColumn id="3" xr3:uid="{CE0C2A52-5300-49D5-8283-EEF9E5A15380}" name="Lande (NO)" dataDxfId="640"/>
    <tableColumn id="2" xr3:uid="{4AD203A7-FE90-42EE-822E-78C14DF304B3}" name="Lande (ENG)" dataDxfId="639"/>
    <tableColumn id="4" xr3:uid="{5D008F40-8BD1-4E85-8903-EAD2DE1041C6}" name="ISO 3166-1" dataDxfId="638"/>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958C0EF-B075-4A8C-AA74-3B66DFAC58D4}" name="LandeUdenFAO" displayName="LandeUdenFAO" ref="I3:L203" totalsRowShown="0" headerRowDxfId="637" dataDxfId="636">
  <autoFilter ref="I3:L203" xr:uid="{A958C0EF-B075-4A8C-AA74-3B66DFAC58D4}"/>
  <tableColumns count="4">
    <tableColumn id="1" xr3:uid="{E52F42D5-4A5B-4821-B1B9-B7F4E72F947D}" name="Lande (dansk)" dataDxfId="635"/>
    <tableColumn id="2" xr3:uid="{B75438B2-C2A0-40CE-BD66-9C2D9128602B}" name="Lande (NO)" dataDxfId="634"/>
    <tableColumn id="3" xr3:uid="{90804C8F-E73C-4F99-9EC5-5D2C4AF8E12D}" name="Lande (ENG)" dataDxfId="633"/>
    <tableColumn id="4" xr3:uid="{6219FBC5-86A5-4904-B9EE-CEF1151E8B47}" name="ISO 3166-1" dataDxfId="632"/>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6293CF8-60B4-47CF-9861-9979DB14AF40}" name="Fangstområde" displayName="Fangstområde" ref="V2:V28" totalsRowShown="0">
  <autoFilter ref="V2:V28" xr:uid="{16293CF8-60B4-47CF-9861-9979DB14AF40}"/>
  <tableColumns count="1">
    <tableColumn id="1" xr3:uid="{510FD971-152A-4785-AA84-EF9285923300}" name="Fangstområde"/>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A7ED49A-C4E5-4390-BA16-DCB4AB437377}" name="Underområde" displayName="Underområde" ref="X2:X61" totalsRowShown="0" dataDxfId="631" tableBorderDxfId="630">
  <autoFilter ref="X2:X61" xr:uid="{DA7ED49A-C4E5-4390-BA16-DCB4AB437377}"/>
  <tableColumns count="1">
    <tableColumn id="1" xr3:uid="{879818FB-6887-49C9-AC81-ED4EE61CD911}" name="Underområde" dataDxfId="629"/>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5E9E331B-6501-42FF-884E-136A9E6EB1AC}" name="Afsnit" displayName="Afsnit" ref="Z2:Z141" totalsRowShown="0">
  <autoFilter ref="Z2:Z141" xr:uid="{5E9E331B-6501-42FF-884E-136A9E6EB1AC}"/>
  <tableColumns count="1">
    <tableColumn id="1" xr3:uid="{9BF99267-0840-4AEF-B6C6-44B5C3CBC732}" name="Afsni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Varefakta rigtig">
      <a:dk1>
        <a:sysClr val="windowText" lastClr="000000"/>
      </a:dk1>
      <a:lt1>
        <a:sysClr val="window" lastClr="FFFFFF"/>
      </a:lt1>
      <a:dk2>
        <a:srgbClr val="000000"/>
      </a:dk2>
      <a:lt2>
        <a:srgbClr val="FFFFFF"/>
      </a:lt2>
      <a:accent1>
        <a:srgbClr val="9A938D"/>
      </a:accent1>
      <a:accent2>
        <a:srgbClr val="67352C"/>
      </a:accent2>
      <a:accent3>
        <a:srgbClr val="A1B2BC"/>
      </a:accent3>
      <a:accent4>
        <a:srgbClr val="AD643A"/>
      </a:accent4>
      <a:accent5>
        <a:srgbClr val="294954"/>
      </a:accent5>
      <a:accent6>
        <a:srgbClr val="A2AA93"/>
      </a:accent6>
      <a:hlink>
        <a:srgbClr val="AD643A"/>
      </a:hlink>
      <a:folHlink>
        <a:srgbClr val="AD643A"/>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D1" dT="2022-03-22T06:27:02.15" personId="{538AC5F1-C171-48B2-B784-0056A4FDBA63}" id="{98BB5A65-A86F-42BF-9C8B-279AFE939F19}">
    <text>https://www.youtube.com/watch?v=fsL57bvd7Pk
Da arket er lavet uden brug af makroer, så har jeg valgt at benytte denne metode (Se ark "Drop downs Lande"</text>
  </threadedComment>
  <threadedComment ref="I1" dT="2022-03-22T06:27:02.15" personId="{538AC5F1-C171-48B2-B784-0056A4FDBA63}" id="{DD117606-FA4A-4469-BA29-3D16F41DDA17}">
    <text>https://www.youtube.com/watch?v=fsL57bvd7Pk
Da arket er lavet uden brug af makroer, så har jeg valgt at benytte denne metode (Se ark "Drop downs Lande"</text>
  </threadedComment>
  <threadedComment ref="D3" dT="2022-03-22T06:28:54.63" personId="{538AC5F1-C171-48B2-B784-0056A4FDBA63}" id="{578A6B4B-36C2-41EA-ABF6-84782D147024}">
    <text>Listen er lavet som en tabel så der løbene kan tilføjes flere lande, da jeg ikke er sikker på at listen er udtømmende</text>
  </threadedComment>
  <threadedComment ref="I3" dT="2022-03-22T06:28:54.63" personId="{538AC5F1-C171-48B2-B784-0056A4FDBA63}" id="{07F8509D-38B5-40B9-9733-458C69C105C8}">
    <text>Listen er lavet som en tabel så der løbene kan tilføjes flere lande, da jeg ikke er sikker på at listen er udtømmende</text>
  </threadedComment>
</ThreadedComments>
</file>

<file path=xl/worksheets/_rels/sheet2.xml.rels><?xml version="1.0" encoding="UTF-8" standalone="yes"?>
<Relationships xmlns="http://schemas.openxmlformats.org/package/2006/relationships"><Relationship Id="rId8" Type="http://schemas.openxmlformats.org/officeDocument/2006/relationships/table" Target="../tables/table7.xml"/><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1.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 Id="rId9" Type="http://schemas.openxmlformats.org/officeDocument/2006/relationships/table" Target="../tables/table8.xml"/></Relationships>
</file>

<file path=xl/worksheets/_rels/sheet3.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table" Target="../tables/table9.xml"/><Relationship Id="rId7" Type="http://schemas.openxmlformats.org/officeDocument/2006/relationships/table" Target="../tables/table13.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6" Type="http://schemas.openxmlformats.org/officeDocument/2006/relationships/table" Target="../tables/table12.xml"/><Relationship Id="rId5" Type="http://schemas.openxmlformats.org/officeDocument/2006/relationships/table" Target="../tables/table11.xml"/><Relationship Id="rId4" Type="http://schemas.openxmlformats.org/officeDocument/2006/relationships/table" Target="../tables/table10.xml"/><Relationship Id="rId9"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E31DB-710C-4AFC-B53C-4A9DA3B70A7D}">
  <sheetPr codeName="Sheet24"/>
  <dimension ref="A1:M14"/>
  <sheetViews>
    <sheetView workbookViewId="0">
      <selection activeCell="XI15" sqref="XI15"/>
    </sheetView>
  </sheetViews>
  <sheetFormatPr defaultRowHeight="15" x14ac:dyDescent="0.25"/>
  <sheetData>
    <row r="1" spans="1:13" x14ac:dyDescent="0.25">
      <c r="A1" s="245" t="s">
        <v>1307</v>
      </c>
      <c r="B1" s="246"/>
      <c r="C1" s="247"/>
      <c r="F1" s="245" t="s">
        <v>1310</v>
      </c>
      <c r="G1" s="246"/>
      <c r="H1" s="247"/>
      <c r="K1" s="245" t="s">
        <v>1311</v>
      </c>
      <c r="L1" s="246"/>
      <c r="M1" s="247"/>
    </row>
    <row r="2" spans="1:13" x14ac:dyDescent="0.25">
      <c r="A2" s="68"/>
      <c r="B2" s="76" t="s">
        <v>1308</v>
      </c>
      <c r="C2" s="77" t="s">
        <v>1309</v>
      </c>
      <c r="F2" s="68"/>
      <c r="G2" s="76" t="s">
        <v>1308</v>
      </c>
      <c r="H2" s="77" t="s">
        <v>1309</v>
      </c>
      <c r="K2" s="68"/>
      <c r="L2" s="76" t="s">
        <v>1308</v>
      </c>
      <c r="M2" s="77" t="s">
        <v>1309</v>
      </c>
    </row>
    <row r="3" spans="1:13" x14ac:dyDescent="0.25">
      <c r="A3" s="71" t="s">
        <v>711</v>
      </c>
      <c r="B3">
        <f>IF(Næringsdeklaration!D39="",0,IF(Næringsdeklaration!D39&lt;0.5,ROUND(Næringsdeklaration!D39,1),IF(Næringsdeklaration!D39=0.5,ROUND(Næringsdeklaration!D39,1),IF(AND(Næringsdeklaration!D39&gt;0.5,Næringsdeklaration!D39&lt;10),ROUND(Næringsdeklaration!D39,1),IF(Næringsdeklaration!D39=10,ROUND(Næringsdeklaration!D39,0),IF(Næringsdeklaration!D39&gt;10,ROUND(Næringsdeklaration!D39,0)))))))</f>
        <v>0</v>
      </c>
      <c r="C3" s="72">
        <f>IFERROR(B3*37,0)</f>
        <v>0</v>
      </c>
      <c r="F3" s="71" t="s">
        <v>711</v>
      </c>
      <c r="G3">
        <f>IF('Bilag I  Supplerende næringsdek'!D21="",0,IF('Bilag I  Supplerende næringsdek'!D21&lt;0.5,ROUND('Bilag I  Supplerende næringsdek'!D21,1),IF('Bilag I  Supplerende næringsdek'!D21=0.5,ROUND('Bilag I  Supplerende næringsdek'!D21,1),IF(AND('Bilag I  Supplerende næringsdek'!D21&gt;0.5,'Bilag I  Supplerende næringsdek'!D21&lt;10),ROUND('Bilag I  Supplerende næringsdek'!D21,1),IF('Bilag I  Supplerende næringsdek'!D21=10,ROUND('Bilag I  Supplerende næringsdek'!D21,0),IF('Bilag I  Supplerende næringsdek'!D21&gt;10,ROUND('Bilag I  Supplerende næringsdek'!D21,0)))))))</f>
        <v>0</v>
      </c>
      <c r="H3" s="72">
        <f>IFERROR(G3*37,0)</f>
        <v>0</v>
      </c>
      <c r="K3" s="71" t="s">
        <v>711</v>
      </c>
      <c r="L3">
        <f>IF('Bilag I  Supplerende næringsdek'!D58="",0,IF('Bilag I  Supplerende næringsdek'!D58&lt;0.5,ROUND('Bilag I  Supplerende næringsdek'!D58,1),IF('Bilag I  Supplerende næringsdek'!D58=0.5,ROUND('Bilag I  Supplerende næringsdek'!D58,1),IF(AND('Bilag I  Supplerende næringsdek'!D58&gt;0.5,'Bilag I  Supplerende næringsdek'!D58&lt;10),ROUND('Bilag I  Supplerende næringsdek'!D58,1),IF('Bilag I  Supplerende næringsdek'!D58=10,ROUND('Bilag I  Supplerende næringsdek'!D58,0),IF('Bilag I  Supplerende næringsdek'!D58&gt;10,ROUND('Bilag I  Supplerende næringsdek'!D58,0)))))))</f>
        <v>0</v>
      </c>
      <c r="M3" s="72">
        <f>IFERROR(L3*37,0)</f>
        <v>0</v>
      </c>
    </row>
    <row r="4" spans="1:13" x14ac:dyDescent="0.25">
      <c r="A4" s="71" t="s">
        <v>729</v>
      </c>
      <c r="B4">
        <f>IF(Næringsdeklaration!D43="",0,IF(Næringsdeklaration!D43&lt;0.5,ROUND(Næringsdeklaration!D43,1),IF(Næringsdeklaration!D43=0.5,ROUND(Næringsdeklaration!D43,1),IF(AND(Næringsdeklaration!D43&gt;0.5,Næringsdeklaration!D43&lt;10),ROUND(Næringsdeklaration!D43,1),IF(Næringsdeklaration!D43=10,ROUND(Næringsdeklaration!D43,0),IF(Næringsdeklaration!D43&gt;10,ROUND(Næringsdeklaration!D43,0)))))))</f>
        <v>0</v>
      </c>
      <c r="C4" s="72">
        <f>IFERROR((B4-T5)*17,0)</f>
        <v>0</v>
      </c>
      <c r="F4" s="71" t="s">
        <v>729</v>
      </c>
      <c r="G4">
        <f>IF('Bilag I  Supplerende næringsdek'!D25="",0,IF('Bilag I  Supplerende næringsdek'!D25&lt;0.5,ROUND('Bilag I  Supplerende næringsdek'!D25,1),IF('Bilag I  Supplerende næringsdek'!D25=0.5,ROUND('Bilag I  Supplerende næringsdek'!D25,1),IF(AND('Bilag I  Supplerende næringsdek'!D25&gt;0.5,'Bilag I  Supplerende næringsdek'!D25&lt;10),ROUND('Bilag I  Supplerende næringsdek'!D25,1),IF('Bilag I  Supplerende næringsdek'!D25=10,ROUND('Bilag I  Supplerende næringsdek'!D25,0),IF('Bilag I  Supplerende næringsdek'!D25&gt;10,ROUND('Bilag I  Supplerende næringsdek'!D25,0)))))))</f>
        <v>0</v>
      </c>
      <c r="H4" s="72">
        <f>IFERROR((G4-Y5)*17,0)</f>
        <v>0</v>
      </c>
      <c r="K4" s="71" t="s">
        <v>729</v>
      </c>
      <c r="L4">
        <f>IF('Bilag I  Supplerende næringsdek'!D62="",0,IF('Bilag I  Supplerende næringsdek'!D62&lt;0.5,ROUND('Bilag I  Supplerende næringsdek'!D62,1),IF('Bilag I  Supplerende næringsdek'!D62=0.5,ROUND('Bilag I  Supplerende næringsdek'!D62,1),IF(AND('Bilag I  Supplerende næringsdek'!D62&gt;0.5,'Bilag I  Supplerende næringsdek'!D62&lt;10),ROUND('Bilag I  Supplerende næringsdek'!D62,1),IF('Bilag I  Supplerende næringsdek'!D62=10,ROUND('Bilag I  Supplerende næringsdek'!D62,0),IF('Bilag I  Supplerende næringsdek'!D62&gt;10,ROUND('Bilag I  Supplerende næringsdek'!D62,0)))))))</f>
        <v>0</v>
      </c>
      <c r="M4" s="72">
        <f>IFERROR((L4-AD5)*17,0)</f>
        <v>0</v>
      </c>
    </row>
    <row r="5" spans="1:13" x14ac:dyDescent="0.25">
      <c r="A5" s="71" t="s">
        <v>1300</v>
      </c>
      <c r="B5">
        <f>Næringsdeklaration!D45</f>
        <v>0</v>
      </c>
      <c r="C5" s="72">
        <f>IFERROR(B5*10,0)</f>
        <v>0</v>
      </c>
      <c r="F5" s="71" t="s">
        <v>1300</v>
      </c>
      <c r="G5">
        <f>'Bilag I  Supplerende næringsdek'!D27</f>
        <v>0</v>
      </c>
      <c r="H5" s="72">
        <f>IFERROR(G5*10,0)</f>
        <v>0</v>
      </c>
      <c r="K5" s="71" t="s">
        <v>1300</v>
      </c>
      <c r="L5">
        <f>'Bilag I  Supplerende næringsdek'!D64</f>
        <v>0</v>
      </c>
      <c r="M5" s="72">
        <f>IFERROR(L5*10,0)</f>
        <v>0</v>
      </c>
    </row>
    <row r="6" spans="1:13" x14ac:dyDescent="0.25">
      <c r="A6" s="71" t="s">
        <v>1301</v>
      </c>
      <c r="B6">
        <f>Næringsdeklaration!D51</f>
        <v>0</v>
      </c>
      <c r="C6" s="72">
        <f>IFERROR(B6*13,0)</f>
        <v>0</v>
      </c>
      <c r="F6" s="71" t="s">
        <v>1301</v>
      </c>
      <c r="G6">
        <f>'Bilag I  Supplerende næringsdek'!D33</f>
        <v>0</v>
      </c>
      <c r="H6" s="72">
        <f>IFERROR(G6*13,0)</f>
        <v>0</v>
      </c>
      <c r="K6" s="71" t="s">
        <v>1301</v>
      </c>
      <c r="L6">
        <f>'Bilag I  Supplerende næringsdek'!D70</f>
        <v>0</v>
      </c>
      <c r="M6" s="72">
        <f>IFERROR(L6*13,0)</f>
        <v>0</v>
      </c>
    </row>
    <row r="7" spans="1:13" x14ac:dyDescent="0.25">
      <c r="A7" s="71" t="s">
        <v>732</v>
      </c>
      <c r="B7">
        <f>IF(Næringsdeklaration!D46="",0,IF(Næringsdeklaration!D46&lt;0.5,ROUND(Næringsdeklaration!D46,1),IF(Næringsdeklaration!D46=0.5,ROUND(Næringsdeklaration!D46,1),IF(AND(Næringsdeklaration!D46&gt;0.5,Næringsdeklaration!D46&lt;10),ROUND(Næringsdeklaration!D46,1),IF(Næringsdeklaration!D46=10,ROUND(Næringsdeklaration!D46,0),IF(Næringsdeklaration!D46&gt;10,ROUND(Næringsdeklaration!D46,0)))))))</f>
        <v>0</v>
      </c>
      <c r="C7" s="72">
        <f>IFERROR(B7*8,0)</f>
        <v>0</v>
      </c>
      <c r="F7" s="71" t="s">
        <v>732</v>
      </c>
      <c r="G7">
        <f>IF('Bilag I  Supplerende næringsdek'!D28="",0,IF('Bilag I  Supplerende næringsdek'!D28&lt;0.5,ROUND('Bilag I  Supplerende næringsdek'!D28,1),IF('Bilag I  Supplerende næringsdek'!D28=0.5,ROUND('Bilag I  Supplerende næringsdek'!D28,1),IF(AND('Bilag I  Supplerende næringsdek'!D28&gt;0.5,'Bilag I  Supplerende næringsdek'!D28&lt;10),ROUND('Bilag I  Supplerende næringsdek'!D28,1),IF('Bilag I  Supplerende næringsdek'!D28=10,ROUND('Bilag I  Supplerende næringsdek'!D28,0),IF('Bilag I  Supplerende næringsdek'!D28&gt;10,ROUND('Bilag I  Supplerende næringsdek'!D28,0)))))))</f>
        <v>0</v>
      </c>
      <c r="H7" s="72">
        <f>IFERROR(G7*8,0)</f>
        <v>0</v>
      </c>
      <c r="K7" s="71" t="s">
        <v>732</v>
      </c>
      <c r="L7">
        <f>IF('Bilag I  Supplerende næringsdek'!D65="",0,IF('Bilag I  Supplerende næringsdek'!D65&lt;0.5,ROUND('Bilag I  Supplerende næringsdek'!D65,1),IF('Bilag I  Supplerende næringsdek'!D65=0.5,ROUND('Bilag I  Supplerende næringsdek'!D65,1),IF(AND('Bilag I  Supplerende næringsdek'!D65&gt;0.5,'Bilag I  Supplerende næringsdek'!D65&lt;10),ROUND('Bilag I  Supplerende næringsdek'!D65,1),IF('Bilag I  Supplerende næringsdek'!D65=10,ROUND('Bilag I  Supplerende næringsdek'!D65,0),IF('Bilag I  Supplerende næringsdek'!D65&gt;10,ROUND('Bilag I  Supplerende næringsdek'!D65,0)))))))</f>
        <v>0</v>
      </c>
      <c r="M7" s="72">
        <f>IFERROR(L7*8,0)</f>
        <v>0</v>
      </c>
    </row>
    <row r="8" spans="1:13" x14ac:dyDescent="0.25">
      <c r="A8" s="71" t="s">
        <v>260</v>
      </c>
      <c r="B8">
        <f>IF(Næringsdeklaration!D47="",0,IF(Næringsdeklaration!D47&lt;0.5,ROUND(Næringsdeklaration!D47,1),IF(Næringsdeklaration!D47=0.5,ROUND(Næringsdeklaration!D47,1),IF(AND(Næringsdeklaration!D47&gt;0.5,Næringsdeklaration!D47&lt;10),ROUND(Næringsdeklaration!D47,1),IF(Næringsdeklaration!D47=10,ROUND(Næringsdeklaration!D47,0),IF(Næringsdeklaration!D47&gt;10,ROUND(Næringsdeklaration!D47,0)))))))</f>
        <v>0</v>
      </c>
      <c r="C8" s="72">
        <f>IFERROR(B8*17,0)</f>
        <v>0</v>
      </c>
      <c r="F8" s="71" t="s">
        <v>260</v>
      </c>
      <c r="G8">
        <f>IF('Bilag I  Supplerende næringsdek'!D29="",0,IF('Bilag I  Supplerende næringsdek'!D29&lt;0.5,ROUND('Bilag I  Supplerende næringsdek'!D29,1),IF('Bilag I  Supplerende næringsdek'!D29=0.5,ROUND('Bilag I  Supplerende næringsdek'!D29,1),IF(AND('Bilag I  Supplerende næringsdek'!D29&gt;0.5,'Bilag I  Supplerende næringsdek'!D29&lt;10),ROUND('Bilag I  Supplerende næringsdek'!D29,1),IF('Bilag I  Supplerende næringsdek'!D29=10,ROUND('Bilag I  Supplerende næringsdek'!D29,0),IF('Bilag I  Supplerende næringsdek'!D29&gt;10,ROUND('Bilag I  Supplerende næringsdek'!D29,0)))))))</f>
        <v>0</v>
      </c>
      <c r="H8" s="72">
        <f>IFERROR(G8*17,0)</f>
        <v>0</v>
      </c>
      <c r="K8" s="71" t="s">
        <v>260</v>
      </c>
      <c r="L8">
        <f>IF('Bilag I  Supplerende næringsdek'!D66="",0,IF('Bilag I  Supplerende næringsdek'!D66&lt;0.5,ROUND('Bilag I  Supplerende næringsdek'!D66,1),IF('Bilag I  Supplerende næringsdek'!D66=0.5,ROUND('Bilag I  Supplerende næringsdek'!D66,1),IF(AND('Bilag I  Supplerende næringsdek'!D66&gt;0.5,'Bilag I  Supplerende næringsdek'!D66&lt;10),ROUND('Bilag I  Supplerende næringsdek'!D66,1),IF('Bilag I  Supplerende næringsdek'!D66=10,ROUND('Bilag I  Supplerende næringsdek'!D66,0),IF('Bilag I  Supplerende næringsdek'!D66&gt;10,ROUND('Bilag I  Supplerende næringsdek'!D66,0)))))))</f>
        <v>0</v>
      </c>
      <c r="M8" s="72">
        <f>IFERROR(L8*17,0)</f>
        <v>0</v>
      </c>
    </row>
    <row r="9" spans="1:13" x14ac:dyDescent="0.25">
      <c r="A9" s="71" t="s">
        <v>714</v>
      </c>
      <c r="B9">
        <f>Næringsdeklaration!D52</f>
        <v>0</v>
      </c>
      <c r="C9" s="72">
        <f>IFERROR(B9*29,0)</f>
        <v>0</v>
      </c>
      <c r="F9" s="71" t="s">
        <v>714</v>
      </c>
      <c r="G9">
        <f>'Bilag I  Supplerende næringsdek'!D34</f>
        <v>0</v>
      </c>
      <c r="H9" s="72">
        <f>IFERROR(G9*29,0)</f>
        <v>0</v>
      </c>
      <c r="K9" s="71" t="s">
        <v>714</v>
      </c>
      <c r="L9">
        <f>'Bilag I  Supplerende næringsdek'!D71</f>
        <v>0</v>
      </c>
      <c r="M9" s="72">
        <f>IFERROR(L9*29,0)</f>
        <v>0</v>
      </c>
    </row>
    <row r="10" spans="1:13" x14ac:dyDescent="0.25">
      <c r="A10" s="71" t="s">
        <v>1302</v>
      </c>
      <c r="B10">
        <f>Næringsdeklaration!D53</f>
        <v>0</v>
      </c>
      <c r="C10" s="72">
        <f>IFERROR(B10*25,0)</f>
        <v>0</v>
      </c>
      <c r="F10" s="71" t="s">
        <v>1302</v>
      </c>
      <c r="G10">
        <f>'Bilag I  Supplerende næringsdek'!D35</f>
        <v>0</v>
      </c>
      <c r="H10" s="72">
        <f>IFERROR(G10*25,0)</f>
        <v>0</v>
      </c>
      <c r="K10" s="71" t="s">
        <v>1302</v>
      </c>
      <c r="L10">
        <f>'Bilag I  Supplerende næringsdek'!D72</f>
        <v>0</v>
      </c>
      <c r="M10" s="72">
        <f>IFERROR(L10*25,0)</f>
        <v>0</v>
      </c>
    </row>
    <row r="11" spans="1:13" x14ac:dyDescent="0.25">
      <c r="A11" s="73" t="s">
        <v>1303</v>
      </c>
      <c r="B11" s="74">
        <f>Næringsdeklaration!D54</f>
        <v>0</v>
      </c>
      <c r="C11" s="75">
        <f>IFERROR(B11*0,0)</f>
        <v>0</v>
      </c>
      <c r="F11" s="73" t="s">
        <v>1303</v>
      </c>
      <c r="G11" s="74">
        <f>'Bilag I  Supplerende næringsdek'!D36</f>
        <v>0</v>
      </c>
      <c r="H11" s="75">
        <f>IFERROR(G11*0,0)</f>
        <v>0</v>
      </c>
      <c r="K11" s="73" t="s">
        <v>1303</v>
      </c>
      <c r="L11" s="74">
        <f>'Bilag I  Supplerende næringsdek'!D73</f>
        <v>0</v>
      </c>
      <c r="M11" s="75">
        <f>IFERROR(L11*0,0)</f>
        <v>0</v>
      </c>
    </row>
    <row r="13" spans="1:13" x14ac:dyDescent="0.25">
      <c r="A13" s="68" t="s">
        <v>1304</v>
      </c>
      <c r="B13" s="69"/>
      <c r="C13" s="70">
        <f>ROUND(SUM(C3:C11),0)</f>
        <v>0</v>
      </c>
      <c r="F13" s="68" t="s">
        <v>1304</v>
      </c>
      <c r="G13" s="69"/>
      <c r="H13" s="70">
        <f>ROUND(SUM(H3:H11),0)</f>
        <v>0</v>
      </c>
      <c r="K13" s="68" t="s">
        <v>1304</v>
      </c>
      <c r="L13" s="69"/>
      <c r="M13" s="70">
        <f>ROUND(SUM(M3:M11),0)</f>
        <v>0</v>
      </c>
    </row>
    <row r="14" spans="1:13" x14ac:dyDescent="0.25">
      <c r="A14" s="73" t="s">
        <v>1305</v>
      </c>
      <c r="B14" s="74"/>
      <c r="C14" s="75">
        <f>ROUND(B3*9+(B4-B5)*4+B5*2.4+B6*3+B7*2+B8*4+B9*7+B10*6,0)</f>
        <v>0</v>
      </c>
      <c r="F14" s="73" t="s">
        <v>1305</v>
      </c>
      <c r="G14" s="74"/>
      <c r="H14" s="75">
        <f>ROUND(G3*9+(G4-G5)*4+G5*2.4+G6*3+G7*2+G8*4+G9*7+G10*6,0)</f>
        <v>0</v>
      </c>
      <c r="K14" s="73" t="s">
        <v>1305</v>
      </c>
      <c r="L14" s="74"/>
      <c r="M14" s="75">
        <f>ROUND(L3*9+(L4-L5)*4+L5*2.4+L6*3+L7*2+L8*4+L9*7+L10*6,0)</f>
        <v>0</v>
      </c>
    </row>
  </sheetData>
  <sheetProtection algorithmName="SHA-512" hashValue="grRzKgnsbfnuKbAgh+117A2V11Q4w+QE+dfT349vxN+ALIEiMJec+WLacRSOCRx73dZbzQVO6klfiEYpqt5PaQ==" saltValue="N7XWRa83fFCnTGZRczvSsQ==" spinCount="100000" scenarios="1" formatRows="0" pivotTables="0"/>
  <mergeCells count="3">
    <mergeCell ref="A1:C1"/>
    <mergeCell ref="F1:H1"/>
    <mergeCell ref="K1:M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B2FF5-9CA4-4611-874B-8205215D625D}">
  <sheetPr codeName="Sheet25"/>
  <dimension ref="A2:E227"/>
  <sheetViews>
    <sheetView topLeftCell="A214" workbookViewId="0">
      <selection activeCell="A230" sqref="A230"/>
    </sheetView>
  </sheetViews>
  <sheetFormatPr defaultRowHeight="15" x14ac:dyDescent="0.25"/>
  <cols>
    <col min="1" max="1" width="61.5703125" bestFit="1" customWidth="1"/>
    <col min="2" max="2" width="53.28515625" bestFit="1" customWidth="1"/>
    <col min="3" max="3" width="35.42578125" bestFit="1" customWidth="1"/>
  </cols>
  <sheetData>
    <row r="2" spans="1:5" ht="21" x14ac:dyDescent="0.35">
      <c r="A2" s="15" t="s">
        <v>1877</v>
      </c>
    </row>
    <row r="3" spans="1:5" x14ac:dyDescent="0.25">
      <c r="A3" s="67" t="s">
        <v>1733</v>
      </c>
      <c r="B3" s="67" t="s">
        <v>1734</v>
      </c>
      <c r="C3" t="s">
        <v>4594</v>
      </c>
      <c r="D3" t="s">
        <v>4593</v>
      </c>
      <c r="E3" t="s">
        <v>1878</v>
      </c>
    </row>
    <row r="4" spans="1:5" x14ac:dyDescent="0.25">
      <c r="A4" t="s">
        <v>15</v>
      </c>
      <c r="B4" t="s">
        <v>1003</v>
      </c>
      <c r="C4" s="130"/>
      <c r="D4" s="130"/>
    </row>
    <row r="5" spans="1:5" x14ac:dyDescent="0.25">
      <c r="A5" t="s">
        <v>1744</v>
      </c>
      <c r="B5" t="s">
        <v>1789</v>
      </c>
      <c r="C5" t="s">
        <v>1789</v>
      </c>
      <c r="D5" t="s">
        <v>1833</v>
      </c>
      <c r="E5">
        <v>81501</v>
      </c>
    </row>
    <row r="6" spans="1:5" x14ac:dyDescent="0.25">
      <c r="A6" t="s">
        <v>1746</v>
      </c>
      <c r="B6" t="s">
        <v>1791</v>
      </c>
      <c r="C6" t="s">
        <v>1791</v>
      </c>
      <c r="D6" t="s">
        <v>1835</v>
      </c>
      <c r="E6">
        <v>81503</v>
      </c>
    </row>
    <row r="7" spans="1:5" x14ac:dyDescent="0.25">
      <c r="A7" t="s">
        <v>1257</v>
      </c>
      <c r="B7" t="s">
        <v>1722</v>
      </c>
      <c r="C7" t="s">
        <v>1722</v>
      </c>
      <c r="D7" t="s">
        <v>1864</v>
      </c>
      <c r="E7">
        <v>81532</v>
      </c>
    </row>
    <row r="8" spans="1:5" x14ac:dyDescent="0.25">
      <c r="A8" t="s">
        <v>1737</v>
      </c>
      <c r="B8" t="s">
        <v>1782</v>
      </c>
      <c r="C8" t="s">
        <v>1782</v>
      </c>
      <c r="D8" t="s">
        <v>1823</v>
      </c>
      <c r="E8">
        <v>81490</v>
      </c>
    </row>
    <row r="9" spans="1:5" x14ac:dyDescent="0.25">
      <c r="A9" t="s">
        <v>1751</v>
      </c>
      <c r="B9" t="s">
        <v>1796</v>
      </c>
      <c r="C9" t="s">
        <v>1796</v>
      </c>
      <c r="D9" t="s">
        <v>1841</v>
      </c>
      <c r="E9">
        <v>81509</v>
      </c>
    </row>
    <row r="10" spans="1:5" x14ac:dyDescent="0.25">
      <c r="A10" t="s">
        <v>1752</v>
      </c>
      <c r="B10" t="s">
        <v>1797</v>
      </c>
      <c r="C10" t="s">
        <v>1797</v>
      </c>
      <c r="D10" t="s">
        <v>1842</v>
      </c>
      <c r="E10">
        <v>81510</v>
      </c>
    </row>
    <row r="11" spans="1:5" x14ac:dyDescent="0.25">
      <c r="A11" t="s">
        <v>1753</v>
      </c>
      <c r="B11" t="s">
        <v>1798</v>
      </c>
      <c r="C11" t="s">
        <v>1798</v>
      </c>
      <c r="D11" t="s">
        <v>1844</v>
      </c>
      <c r="E11">
        <v>81512</v>
      </c>
    </row>
    <row r="12" spans="1:5" x14ac:dyDescent="0.25">
      <c r="A12" t="s">
        <v>1258</v>
      </c>
      <c r="B12" t="s">
        <v>1809</v>
      </c>
      <c r="C12" t="s">
        <v>1809</v>
      </c>
      <c r="D12" t="s">
        <v>1863</v>
      </c>
      <c r="E12">
        <v>81531</v>
      </c>
    </row>
    <row r="13" spans="1:5" x14ac:dyDescent="0.25">
      <c r="A13" t="s">
        <v>1755</v>
      </c>
      <c r="B13" t="s">
        <v>1800</v>
      </c>
      <c r="C13" t="s">
        <v>1800</v>
      </c>
      <c r="D13" t="s">
        <v>1846</v>
      </c>
      <c r="E13">
        <v>81514</v>
      </c>
    </row>
    <row r="14" spans="1:5" x14ac:dyDescent="0.25">
      <c r="A14" t="s">
        <v>1759</v>
      </c>
      <c r="B14" t="s">
        <v>1759</v>
      </c>
      <c r="C14" t="s">
        <v>1759</v>
      </c>
      <c r="D14" t="s">
        <v>1852</v>
      </c>
      <c r="E14">
        <v>81520</v>
      </c>
    </row>
    <row r="15" spans="1:5" x14ac:dyDescent="0.25">
      <c r="A15" t="s">
        <v>4589</v>
      </c>
      <c r="B15" t="s">
        <v>1785</v>
      </c>
      <c r="C15" t="s">
        <v>1785</v>
      </c>
      <c r="D15" t="s">
        <v>1829</v>
      </c>
      <c r="E15">
        <v>81496</v>
      </c>
    </row>
    <row r="16" spans="1:5" x14ac:dyDescent="0.25">
      <c r="A16" t="s">
        <v>1762</v>
      </c>
      <c r="B16" t="s">
        <v>1806</v>
      </c>
      <c r="C16" t="s">
        <v>1806</v>
      </c>
      <c r="D16" t="s">
        <v>1855</v>
      </c>
      <c r="E16">
        <v>81523</v>
      </c>
    </row>
    <row r="17" spans="1:5" x14ac:dyDescent="0.25">
      <c r="A17" t="s">
        <v>1259</v>
      </c>
      <c r="B17" t="s">
        <v>1723</v>
      </c>
      <c r="C17" t="s">
        <v>1723</v>
      </c>
      <c r="D17" t="s">
        <v>1847</v>
      </c>
      <c r="E17">
        <v>81515</v>
      </c>
    </row>
    <row r="18" spans="1:5" x14ac:dyDescent="0.25">
      <c r="A18" t="s">
        <v>5322</v>
      </c>
      <c r="B18" t="s">
        <v>5323</v>
      </c>
      <c r="C18" t="s">
        <v>5323</v>
      </c>
    </row>
    <row r="19" spans="1:5" x14ac:dyDescent="0.25">
      <c r="A19" t="s">
        <v>1260</v>
      </c>
      <c r="B19" t="s">
        <v>1725</v>
      </c>
      <c r="C19" t="s">
        <v>1725</v>
      </c>
      <c r="D19" t="s">
        <v>1840</v>
      </c>
      <c r="E19">
        <v>81508</v>
      </c>
    </row>
    <row r="20" spans="1:5" x14ac:dyDescent="0.25">
      <c r="A20" t="s">
        <v>1776</v>
      </c>
      <c r="B20" t="s">
        <v>1817</v>
      </c>
      <c r="C20" t="s">
        <v>1817</v>
      </c>
      <c r="D20" t="s">
        <v>1873</v>
      </c>
      <c r="E20">
        <v>81542</v>
      </c>
    </row>
    <row r="21" spans="1:5" x14ac:dyDescent="0.25">
      <c r="A21" t="s">
        <v>1763</v>
      </c>
      <c r="B21" t="s">
        <v>1727</v>
      </c>
      <c r="C21" t="s">
        <v>1727</v>
      </c>
      <c r="D21" t="s">
        <v>1856</v>
      </c>
      <c r="E21">
        <v>81524</v>
      </c>
    </row>
    <row r="22" spans="1:5" x14ac:dyDescent="0.25">
      <c r="A22" t="s">
        <v>1261</v>
      </c>
      <c r="B22" t="s">
        <v>1780</v>
      </c>
      <c r="C22" t="s">
        <v>1780</v>
      </c>
      <c r="D22" t="s">
        <v>1821</v>
      </c>
      <c r="E22">
        <v>81488</v>
      </c>
    </row>
    <row r="23" spans="1:5" x14ac:dyDescent="0.25">
      <c r="A23" t="s">
        <v>1738</v>
      </c>
      <c r="B23" t="s">
        <v>1783</v>
      </c>
      <c r="C23" t="s">
        <v>1783</v>
      </c>
      <c r="D23" t="s">
        <v>1824</v>
      </c>
      <c r="E23">
        <v>81491</v>
      </c>
    </row>
    <row r="24" spans="1:5" x14ac:dyDescent="0.25">
      <c r="A24" t="s">
        <v>1750</v>
      </c>
      <c r="B24" t="s">
        <v>1795</v>
      </c>
      <c r="C24" t="s">
        <v>1795</v>
      </c>
      <c r="D24" t="s">
        <v>1839</v>
      </c>
      <c r="E24">
        <v>81507</v>
      </c>
    </row>
    <row r="25" spans="1:5" x14ac:dyDescent="0.25">
      <c r="A25" t="s">
        <v>4590</v>
      </c>
      <c r="B25" t="s">
        <v>1816</v>
      </c>
      <c r="C25" t="s">
        <v>1816</v>
      </c>
      <c r="D25" t="s">
        <v>1872</v>
      </c>
      <c r="E25">
        <v>81541</v>
      </c>
    </row>
    <row r="26" spans="1:5" x14ac:dyDescent="0.25">
      <c r="A26" t="s">
        <v>1262</v>
      </c>
      <c r="B26" t="s">
        <v>1726</v>
      </c>
      <c r="C26" t="s">
        <v>1726</v>
      </c>
      <c r="D26" t="s">
        <v>1850</v>
      </c>
      <c r="E26">
        <v>81518</v>
      </c>
    </row>
    <row r="27" spans="1:5" x14ac:dyDescent="0.25">
      <c r="A27" t="s">
        <v>1761</v>
      </c>
      <c r="B27" t="s">
        <v>1805</v>
      </c>
      <c r="C27" t="s">
        <v>1805</v>
      </c>
      <c r="D27" t="s">
        <v>1854</v>
      </c>
      <c r="E27">
        <v>81522</v>
      </c>
    </row>
    <row r="28" spans="1:5" x14ac:dyDescent="0.25">
      <c r="A28" t="s">
        <v>1757</v>
      </c>
      <c r="B28" t="s">
        <v>1802</v>
      </c>
      <c r="C28" t="s">
        <v>1802</v>
      </c>
      <c r="D28" t="s">
        <v>1849</v>
      </c>
      <c r="E28">
        <v>81517</v>
      </c>
    </row>
    <row r="29" spans="1:5" x14ac:dyDescent="0.25">
      <c r="A29" t="s">
        <v>1756</v>
      </c>
      <c r="B29" t="s">
        <v>1801</v>
      </c>
      <c r="C29" t="s">
        <v>1801</v>
      </c>
      <c r="D29" t="s">
        <v>1848</v>
      </c>
      <c r="E29">
        <v>81516</v>
      </c>
    </row>
    <row r="30" spans="1:5" x14ac:dyDescent="0.25">
      <c r="A30" t="s">
        <v>1758</v>
      </c>
      <c r="B30" t="s">
        <v>1803</v>
      </c>
      <c r="C30" t="s">
        <v>1803</v>
      </c>
      <c r="D30" t="s">
        <v>1851</v>
      </c>
      <c r="E30">
        <v>81519</v>
      </c>
    </row>
    <row r="31" spans="1:5" x14ac:dyDescent="0.25">
      <c r="A31" t="s">
        <v>1754</v>
      </c>
      <c r="B31" t="s">
        <v>1799</v>
      </c>
      <c r="C31" t="s">
        <v>1799</v>
      </c>
      <c r="D31" t="s">
        <v>1845</v>
      </c>
      <c r="E31">
        <v>81513</v>
      </c>
    </row>
    <row r="32" spans="1:5" x14ac:dyDescent="0.25">
      <c r="A32" t="s">
        <v>1775</v>
      </c>
      <c r="B32" t="s">
        <v>1815</v>
      </c>
      <c r="C32" t="s">
        <v>1815</v>
      </c>
      <c r="D32" t="s">
        <v>1870</v>
      </c>
      <c r="E32">
        <v>81538</v>
      </c>
    </row>
    <row r="33" spans="1:5" x14ac:dyDescent="0.25">
      <c r="A33" t="s">
        <v>1749</v>
      </c>
      <c r="B33" t="s">
        <v>1794</v>
      </c>
      <c r="C33" t="s">
        <v>1794</v>
      </c>
      <c r="D33" t="s">
        <v>1838</v>
      </c>
      <c r="E33">
        <v>81506</v>
      </c>
    </row>
    <row r="34" spans="1:5" x14ac:dyDescent="0.25">
      <c r="A34" t="s">
        <v>1760</v>
      </c>
      <c r="B34" t="s">
        <v>1804</v>
      </c>
      <c r="C34" t="s">
        <v>1804</v>
      </c>
      <c r="D34" t="s">
        <v>1853</v>
      </c>
      <c r="E34">
        <v>81521</v>
      </c>
    </row>
    <row r="35" spans="1:5" x14ac:dyDescent="0.25">
      <c r="A35" t="s">
        <v>1724</v>
      </c>
      <c r="B35" t="s">
        <v>1724</v>
      </c>
      <c r="C35" t="s">
        <v>1724</v>
      </c>
      <c r="D35" t="s">
        <v>1825</v>
      </c>
      <c r="E35">
        <v>81492</v>
      </c>
    </row>
    <row r="36" spans="1:5" x14ac:dyDescent="0.25">
      <c r="A36" t="s">
        <v>1736</v>
      </c>
      <c r="B36" t="s">
        <v>1781</v>
      </c>
      <c r="C36" t="s">
        <v>1781</v>
      </c>
      <c r="D36" t="s">
        <v>1822</v>
      </c>
      <c r="E36">
        <v>81489</v>
      </c>
    </row>
    <row r="37" spans="1:5" x14ac:dyDescent="0.25">
      <c r="A37" t="s">
        <v>1779</v>
      </c>
      <c r="B37" t="s">
        <v>1820</v>
      </c>
      <c r="C37" t="s">
        <v>1820</v>
      </c>
      <c r="D37" t="s">
        <v>1876</v>
      </c>
      <c r="E37">
        <v>81545</v>
      </c>
    </row>
    <row r="38" spans="1:5" x14ac:dyDescent="0.25">
      <c r="A38" t="s">
        <v>1263</v>
      </c>
      <c r="B38" t="s">
        <v>1728</v>
      </c>
      <c r="C38" t="s">
        <v>1728</v>
      </c>
      <c r="D38" t="s">
        <v>1826</v>
      </c>
      <c r="E38">
        <v>81493</v>
      </c>
    </row>
    <row r="39" spans="1:5" x14ac:dyDescent="0.25">
      <c r="A39" t="s">
        <v>1764</v>
      </c>
      <c r="B39" t="s">
        <v>1764</v>
      </c>
      <c r="C39" t="s">
        <v>1764</v>
      </c>
      <c r="D39" t="s">
        <v>1857</v>
      </c>
      <c r="E39">
        <v>81525</v>
      </c>
    </row>
    <row r="40" spans="1:5" x14ac:dyDescent="0.25">
      <c r="A40" t="s">
        <v>1766</v>
      </c>
      <c r="B40" t="s">
        <v>1766</v>
      </c>
      <c r="C40" t="s">
        <v>1766</v>
      </c>
      <c r="D40" t="s">
        <v>1859</v>
      </c>
      <c r="E40">
        <v>81527</v>
      </c>
    </row>
    <row r="41" spans="1:5" x14ac:dyDescent="0.25">
      <c r="A41" t="s">
        <v>1765</v>
      </c>
      <c r="B41" t="s">
        <v>1765</v>
      </c>
      <c r="C41" t="s">
        <v>1765</v>
      </c>
      <c r="D41" t="s">
        <v>1858</v>
      </c>
      <c r="E41">
        <v>81526</v>
      </c>
    </row>
    <row r="42" spans="1:5" x14ac:dyDescent="0.25">
      <c r="A42" t="s">
        <v>1740</v>
      </c>
      <c r="B42" t="s">
        <v>1264</v>
      </c>
      <c r="C42" t="s">
        <v>1264</v>
      </c>
      <c r="D42" t="s">
        <v>1828</v>
      </c>
      <c r="E42">
        <v>81495</v>
      </c>
    </row>
    <row r="43" spans="1:5" x14ac:dyDescent="0.25">
      <c r="A43" t="s">
        <v>1770</v>
      </c>
      <c r="B43" t="s">
        <v>1810</v>
      </c>
      <c r="C43" t="s">
        <v>1810</v>
      </c>
      <c r="D43" t="s">
        <v>1865</v>
      </c>
      <c r="E43">
        <v>81533</v>
      </c>
    </row>
    <row r="44" spans="1:5" x14ac:dyDescent="0.25">
      <c r="A44" t="s">
        <v>1771</v>
      </c>
      <c r="B44" t="s">
        <v>1811</v>
      </c>
      <c r="C44" t="s">
        <v>1811</v>
      </c>
      <c r="D44" t="s">
        <v>1866</v>
      </c>
      <c r="E44">
        <v>81534</v>
      </c>
    </row>
    <row r="45" spans="1:5" x14ac:dyDescent="0.25">
      <c r="A45" t="s">
        <v>1767</v>
      </c>
      <c r="B45" t="s">
        <v>1807</v>
      </c>
      <c r="C45" t="s">
        <v>1807</v>
      </c>
      <c r="D45" t="s">
        <v>1860</v>
      </c>
      <c r="E45">
        <v>81528</v>
      </c>
    </row>
    <row r="46" spans="1:5" x14ac:dyDescent="0.25">
      <c r="A46" t="s">
        <v>1777</v>
      </c>
      <c r="B46" t="s">
        <v>1818</v>
      </c>
      <c r="C46" t="s">
        <v>1818</v>
      </c>
      <c r="D46" t="s">
        <v>1874</v>
      </c>
      <c r="E46">
        <v>81543</v>
      </c>
    </row>
    <row r="47" spans="1:5" x14ac:dyDescent="0.25">
      <c r="A47" t="s">
        <v>1768</v>
      </c>
      <c r="B47" t="s">
        <v>1768</v>
      </c>
      <c r="C47" t="s">
        <v>1768</v>
      </c>
      <c r="D47" t="s">
        <v>1861</v>
      </c>
      <c r="E47">
        <v>81529</v>
      </c>
    </row>
    <row r="48" spans="1:5" x14ac:dyDescent="0.25">
      <c r="A48" t="s">
        <v>1739</v>
      </c>
      <c r="B48" t="s">
        <v>1784</v>
      </c>
      <c r="C48" t="s">
        <v>1784</v>
      </c>
      <c r="D48" t="s">
        <v>1827</v>
      </c>
      <c r="E48">
        <v>81494</v>
      </c>
    </row>
    <row r="49" spans="1:5" x14ac:dyDescent="0.25">
      <c r="A49" t="s">
        <v>1747</v>
      </c>
      <c r="B49" t="s">
        <v>1792</v>
      </c>
      <c r="C49" t="s">
        <v>1792</v>
      </c>
      <c r="D49" t="s">
        <v>1836</v>
      </c>
      <c r="E49">
        <v>81504</v>
      </c>
    </row>
    <row r="50" spans="1:5" x14ac:dyDescent="0.25">
      <c r="A50" t="s">
        <v>1778</v>
      </c>
      <c r="B50" t="s">
        <v>1819</v>
      </c>
      <c r="C50" t="s">
        <v>1819</v>
      </c>
      <c r="D50" t="s">
        <v>1875</v>
      </c>
      <c r="E50">
        <v>81544</v>
      </c>
    </row>
    <row r="51" spans="1:5" x14ac:dyDescent="0.25">
      <c r="A51" t="s">
        <v>1748</v>
      </c>
      <c r="B51" t="s">
        <v>1793</v>
      </c>
      <c r="C51" t="s">
        <v>1793</v>
      </c>
      <c r="D51" t="s">
        <v>1837</v>
      </c>
      <c r="E51">
        <v>81505</v>
      </c>
    </row>
    <row r="52" spans="1:5" x14ac:dyDescent="0.25">
      <c r="A52" t="s">
        <v>1773</v>
      </c>
      <c r="B52" t="s">
        <v>1813</v>
      </c>
      <c r="C52" t="s">
        <v>1813</v>
      </c>
      <c r="D52" t="s">
        <v>1868</v>
      </c>
      <c r="E52">
        <v>81536</v>
      </c>
    </row>
    <row r="53" spans="1:5" x14ac:dyDescent="0.25">
      <c r="A53" t="s">
        <v>1743</v>
      </c>
      <c r="B53" t="s">
        <v>1788</v>
      </c>
      <c r="C53" t="s">
        <v>1788</v>
      </c>
      <c r="D53" t="s">
        <v>1832</v>
      </c>
      <c r="E53">
        <v>81500</v>
      </c>
    </row>
    <row r="54" spans="1:5" x14ac:dyDescent="0.25">
      <c r="A54" t="s">
        <v>1772</v>
      </c>
      <c r="B54" t="s">
        <v>1812</v>
      </c>
      <c r="C54" t="s">
        <v>1812</v>
      </c>
      <c r="D54" t="s">
        <v>1867</v>
      </c>
      <c r="E54">
        <v>81535</v>
      </c>
    </row>
    <row r="55" spans="1:5" x14ac:dyDescent="0.25">
      <c r="A55" t="s">
        <v>1742</v>
      </c>
      <c r="B55" t="s">
        <v>1787</v>
      </c>
      <c r="C55" t="s">
        <v>1787</v>
      </c>
      <c r="D55" t="s">
        <v>1831</v>
      </c>
      <c r="E55">
        <v>81499</v>
      </c>
    </row>
    <row r="56" spans="1:5" x14ac:dyDescent="0.25">
      <c r="A56" t="s">
        <v>4585</v>
      </c>
      <c r="B56" t="s">
        <v>4585</v>
      </c>
      <c r="C56" t="s">
        <v>4585</v>
      </c>
    </row>
    <row r="57" spans="1:5" x14ac:dyDescent="0.25">
      <c r="A57" t="s">
        <v>1769</v>
      </c>
      <c r="B57" t="s">
        <v>1808</v>
      </c>
      <c r="C57" t="s">
        <v>1808</v>
      </c>
      <c r="D57" t="s">
        <v>1862</v>
      </c>
      <c r="E57">
        <v>81530</v>
      </c>
    </row>
    <row r="58" spans="1:5" x14ac:dyDescent="0.25">
      <c r="A58" t="s">
        <v>4591</v>
      </c>
      <c r="B58" t="s">
        <v>4586</v>
      </c>
      <c r="C58" t="s">
        <v>4586</v>
      </c>
    </row>
    <row r="59" spans="1:5" x14ac:dyDescent="0.25">
      <c r="A59" t="s">
        <v>4587</v>
      </c>
      <c r="B59" t="s">
        <v>4587</v>
      </c>
      <c r="C59" t="s">
        <v>4587</v>
      </c>
    </row>
    <row r="60" spans="1:5" x14ac:dyDescent="0.25">
      <c r="A60" t="s">
        <v>1729</v>
      </c>
      <c r="B60" t="s">
        <v>1729</v>
      </c>
      <c r="C60" t="s">
        <v>1729</v>
      </c>
      <c r="D60" t="s">
        <v>1871</v>
      </c>
      <c r="E60">
        <v>81540</v>
      </c>
    </row>
    <row r="61" spans="1:5" x14ac:dyDescent="0.25">
      <c r="A61" t="s">
        <v>1745</v>
      </c>
      <c r="B61" t="s">
        <v>1790</v>
      </c>
      <c r="C61" t="s">
        <v>1790</v>
      </c>
      <c r="D61" t="s">
        <v>1834</v>
      </c>
      <c r="E61">
        <v>81502</v>
      </c>
    </row>
    <row r="62" spans="1:5" x14ac:dyDescent="0.25">
      <c r="A62" t="s">
        <v>4592</v>
      </c>
      <c r="B62" t="s">
        <v>4588</v>
      </c>
      <c r="C62" t="s">
        <v>4588</v>
      </c>
    </row>
    <row r="63" spans="1:5" x14ac:dyDescent="0.25">
      <c r="A63" t="s">
        <v>1774</v>
      </c>
      <c r="B63" t="s">
        <v>1814</v>
      </c>
      <c r="C63" t="s">
        <v>1814</v>
      </c>
      <c r="D63" t="s">
        <v>1869</v>
      </c>
      <c r="E63">
        <v>81537</v>
      </c>
    </row>
    <row r="64" spans="1:5" x14ac:dyDescent="0.25">
      <c r="A64" t="s">
        <v>1741</v>
      </c>
      <c r="B64" t="s">
        <v>1786</v>
      </c>
      <c r="C64" t="s">
        <v>1786</v>
      </c>
      <c r="D64" t="s">
        <v>1830</v>
      </c>
      <c r="E64">
        <v>81497</v>
      </c>
    </row>
    <row r="65" spans="1:5" x14ac:dyDescent="0.25">
      <c r="A65" t="s">
        <v>1265</v>
      </c>
      <c r="B65" t="s">
        <v>1730</v>
      </c>
      <c r="C65" t="s">
        <v>1730</v>
      </c>
      <c r="D65" t="s">
        <v>1843</v>
      </c>
      <c r="E65">
        <v>81511</v>
      </c>
    </row>
    <row r="68" spans="1:5" ht="21" x14ac:dyDescent="0.35">
      <c r="A68" s="15" t="s">
        <v>1879</v>
      </c>
    </row>
    <row r="69" spans="1:5" x14ac:dyDescent="0.25">
      <c r="A69" s="67" t="s">
        <v>1733</v>
      </c>
      <c r="B69" s="67" t="s">
        <v>1734</v>
      </c>
      <c r="C69" t="s">
        <v>4594</v>
      </c>
      <c r="D69" t="s">
        <v>4593</v>
      </c>
      <c r="E69" t="s">
        <v>1878</v>
      </c>
    </row>
    <row r="70" spans="1:5" x14ac:dyDescent="0.25">
      <c r="A70" t="s">
        <v>15</v>
      </c>
      <c r="B70" t="s">
        <v>1003</v>
      </c>
      <c r="D70" s="130"/>
    </row>
    <row r="71" spans="1:5" x14ac:dyDescent="0.25">
      <c r="A71" t="s">
        <v>4595</v>
      </c>
      <c r="B71" t="s">
        <v>4595</v>
      </c>
      <c r="C71" t="s">
        <v>4595</v>
      </c>
    </row>
    <row r="72" spans="1:5" x14ac:dyDescent="0.25">
      <c r="A72" t="s">
        <v>2063</v>
      </c>
      <c r="B72" t="s">
        <v>1980</v>
      </c>
      <c r="C72" t="s">
        <v>1980</v>
      </c>
      <c r="D72" t="s">
        <v>1895</v>
      </c>
      <c r="E72">
        <v>6141</v>
      </c>
    </row>
    <row r="73" spans="1:5" x14ac:dyDescent="0.25">
      <c r="A73" t="s">
        <v>2110</v>
      </c>
      <c r="B73" t="s">
        <v>2036</v>
      </c>
      <c r="C73" t="s">
        <v>2036</v>
      </c>
      <c r="D73" t="s">
        <v>1953</v>
      </c>
      <c r="E73">
        <v>81416</v>
      </c>
    </row>
    <row r="74" spans="1:5" x14ac:dyDescent="0.25">
      <c r="A74" t="s">
        <v>2073</v>
      </c>
      <c r="B74" t="s">
        <v>1991</v>
      </c>
      <c r="C74" t="s">
        <v>1991</v>
      </c>
      <c r="D74" t="s">
        <v>1906</v>
      </c>
      <c r="E74">
        <v>6153</v>
      </c>
    </row>
    <row r="75" spans="1:5" x14ac:dyDescent="0.25">
      <c r="A75" t="s">
        <v>2119</v>
      </c>
      <c r="B75" t="s">
        <v>2046</v>
      </c>
      <c r="C75" t="s">
        <v>2046</v>
      </c>
      <c r="D75" t="s">
        <v>1963</v>
      </c>
      <c r="E75">
        <v>820102</v>
      </c>
    </row>
    <row r="76" spans="1:5" x14ac:dyDescent="0.25">
      <c r="A76" t="s">
        <v>2077</v>
      </c>
      <c r="B76" t="s">
        <v>1995</v>
      </c>
      <c r="C76" t="s">
        <v>1995</v>
      </c>
      <c r="D76" t="s">
        <v>1912</v>
      </c>
      <c r="E76">
        <v>6160</v>
      </c>
    </row>
    <row r="77" spans="1:5" x14ac:dyDescent="0.25">
      <c r="A77" t="s">
        <v>2066</v>
      </c>
      <c r="B77" t="s">
        <v>1983</v>
      </c>
      <c r="C77" t="s">
        <v>1983</v>
      </c>
      <c r="D77" t="s">
        <v>1898</v>
      </c>
      <c r="E77">
        <v>6144</v>
      </c>
    </row>
    <row r="78" spans="1:5" x14ac:dyDescent="0.25">
      <c r="A78" t="s">
        <v>2055</v>
      </c>
      <c r="B78" t="s">
        <v>1972</v>
      </c>
      <c r="C78" t="s">
        <v>1972</v>
      </c>
      <c r="D78" t="s">
        <v>1887</v>
      </c>
      <c r="E78">
        <v>6132</v>
      </c>
    </row>
    <row r="79" spans="1:5" x14ac:dyDescent="0.25">
      <c r="A79" t="s">
        <v>2074</v>
      </c>
      <c r="B79" t="s">
        <v>1992</v>
      </c>
      <c r="C79" t="s">
        <v>1992</v>
      </c>
      <c r="D79" t="s">
        <v>1907</v>
      </c>
      <c r="E79">
        <v>6154</v>
      </c>
    </row>
    <row r="80" spans="1:5" x14ac:dyDescent="0.25">
      <c r="A80" t="s">
        <v>2069</v>
      </c>
      <c r="B80" t="s">
        <v>1987</v>
      </c>
      <c r="C80" t="s">
        <v>1987</v>
      </c>
      <c r="D80" t="s">
        <v>1902</v>
      </c>
      <c r="E80">
        <v>6149</v>
      </c>
    </row>
    <row r="81" spans="1:5" x14ac:dyDescent="0.25">
      <c r="A81" t="s">
        <v>2033</v>
      </c>
      <c r="B81" t="s">
        <v>2033</v>
      </c>
      <c r="C81" t="s">
        <v>2033</v>
      </c>
      <c r="D81" t="s">
        <v>1950</v>
      </c>
      <c r="E81">
        <v>81413</v>
      </c>
    </row>
    <row r="82" spans="1:5" x14ac:dyDescent="0.25">
      <c r="A82" t="s">
        <v>2079</v>
      </c>
      <c r="B82" t="s">
        <v>1997</v>
      </c>
      <c r="C82" t="s">
        <v>1997</v>
      </c>
      <c r="D82" t="s">
        <v>1914</v>
      </c>
      <c r="E82">
        <v>6163</v>
      </c>
    </row>
    <row r="83" spans="1:5" x14ac:dyDescent="0.25">
      <c r="A83" t="s">
        <v>2051</v>
      </c>
      <c r="B83" t="s">
        <v>1968</v>
      </c>
      <c r="C83" t="s">
        <v>1968</v>
      </c>
      <c r="D83" t="s">
        <v>1883</v>
      </c>
      <c r="E83">
        <v>6127</v>
      </c>
    </row>
    <row r="84" spans="1:5" x14ac:dyDescent="0.25">
      <c r="A84" t="s">
        <v>2117</v>
      </c>
      <c r="B84" t="s">
        <v>2043</v>
      </c>
      <c r="C84" t="s">
        <v>2043</v>
      </c>
      <c r="D84" t="s">
        <v>1960</v>
      </c>
      <c r="E84">
        <v>801761</v>
      </c>
    </row>
    <row r="85" spans="1:5" x14ac:dyDescent="0.25">
      <c r="A85" t="s">
        <v>2052</v>
      </c>
      <c r="B85" t="s">
        <v>1969</v>
      </c>
      <c r="C85" t="s">
        <v>1969</v>
      </c>
      <c r="D85" t="s">
        <v>1884</v>
      </c>
      <c r="E85">
        <v>6129</v>
      </c>
    </row>
    <row r="86" spans="1:5" x14ac:dyDescent="0.25">
      <c r="A86" t="s">
        <v>1998</v>
      </c>
      <c r="B86" t="s">
        <v>1998</v>
      </c>
      <c r="C86" t="s">
        <v>1998</v>
      </c>
      <c r="D86" t="s">
        <v>1915</v>
      </c>
      <c r="E86">
        <v>6164</v>
      </c>
    </row>
    <row r="87" spans="1:5" x14ac:dyDescent="0.25">
      <c r="A87" t="s">
        <v>4599</v>
      </c>
      <c r="B87" t="s">
        <v>4596</v>
      </c>
      <c r="C87" t="s">
        <v>4596</v>
      </c>
    </row>
    <row r="88" spans="1:5" x14ac:dyDescent="0.25">
      <c r="A88" t="s">
        <v>2081</v>
      </c>
      <c r="B88" t="s">
        <v>2000</v>
      </c>
      <c r="C88" t="s">
        <v>2000</v>
      </c>
      <c r="D88" t="s">
        <v>1917</v>
      </c>
      <c r="E88">
        <v>6166</v>
      </c>
    </row>
    <row r="89" spans="1:5" x14ac:dyDescent="0.25">
      <c r="A89" t="s">
        <v>2080</v>
      </c>
      <c r="B89" t="s">
        <v>1999</v>
      </c>
      <c r="C89" t="s">
        <v>1999</v>
      </c>
      <c r="D89" t="s">
        <v>1916</v>
      </c>
      <c r="E89">
        <v>6165</v>
      </c>
    </row>
    <row r="90" spans="1:5" x14ac:dyDescent="0.25">
      <c r="A90" t="s">
        <v>2044</v>
      </c>
      <c r="B90" t="s">
        <v>2044</v>
      </c>
      <c r="C90" t="s">
        <v>2044</v>
      </c>
      <c r="D90" t="s">
        <v>1961</v>
      </c>
      <c r="E90">
        <v>801762</v>
      </c>
    </row>
    <row r="91" spans="1:5" x14ac:dyDescent="0.25">
      <c r="A91" t="s">
        <v>2061</v>
      </c>
      <c r="B91" t="s">
        <v>1978</v>
      </c>
      <c r="C91" t="s">
        <v>1978</v>
      </c>
      <c r="D91" t="s">
        <v>1893</v>
      </c>
      <c r="E91">
        <v>6139</v>
      </c>
    </row>
    <row r="92" spans="1:5" x14ac:dyDescent="0.25">
      <c r="A92" t="s">
        <v>2104</v>
      </c>
      <c r="B92" t="s">
        <v>2029</v>
      </c>
      <c r="C92" t="s">
        <v>2029</v>
      </c>
      <c r="D92" t="s">
        <v>1946</v>
      </c>
      <c r="E92">
        <v>23202</v>
      </c>
    </row>
    <row r="93" spans="1:5" x14ac:dyDescent="0.25">
      <c r="A93" t="s">
        <v>2100</v>
      </c>
      <c r="B93" t="s">
        <v>2025</v>
      </c>
      <c r="C93" t="s">
        <v>2025</v>
      </c>
      <c r="D93" t="s">
        <v>1942</v>
      </c>
      <c r="E93">
        <v>22878</v>
      </c>
    </row>
    <row r="94" spans="1:5" x14ac:dyDescent="0.25">
      <c r="A94" t="s">
        <v>2060</v>
      </c>
      <c r="B94" t="s">
        <v>1977</v>
      </c>
      <c r="C94" t="s">
        <v>1977</v>
      </c>
      <c r="D94" t="s">
        <v>1892</v>
      </c>
      <c r="E94">
        <v>6138</v>
      </c>
    </row>
    <row r="95" spans="1:5" x14ac:dyDescent="0.25">
      <c r="A95" t="s">
        <v>2097</v>
      </c>
      <c r="B95" t="s">
        <v>2021</v>
      </c>
      <c r="C95" t="s">
        <v>2021</v>
      </c>
      <c r="D95" t="s">
        <v>1938</v>
      </c>
      <c r="E95">
        <v>6188</v>
      </c>
    </row>
    <row r="96" spans="1:5" x14ac:dyDescent="0.25">
      <c r="A96" t="s">
        <v>2057</v>
      </c>
      <c r="B96" t="s">
        <v>1974</v>
      </c>
      <c r="C96" t="s">
        <v>1974</v>
      </c>
      <c r="D96" t="s">
        <v>1889</v>
      </c>
      <c r="E96">
        <v>6134</v>
      </c>
    </row>
    <row r="97" spans="1:5" x14ac:dyDescent="0.25">
      <c r="A97" t="s">
        <v>4597</v>
      </c>
      <c r="B97" t="s">
        <v>4597</v>
      </c>
      <c r="C97" t="s">
        <v>4597</v>
      </c>
    </row>
    <row r="98" spans="1:5" x14ac:dyDescent="0.25">
      <c r="A98" t="s">
        <v>2082</v>
      </c>
      <c r="B98" t="s">
        <v>2001</v>
      </c>
      <c r="C98" t="s">
        <v>2001</v>
      </c>
      <c r="D98" t="s">
        <v>1918</v>
      </c>
      <c r="E98">
        <v>6167</v>
      </c>
    </row>
    <row r="99" spans="1:5" x14ac:dyDescent="0.25">
      <c r="A99" t="s">
        <v>2056</v>
      </c>
      <c r="B99" t="s">
        <v>1973</v>
      </c>
      <c r="C99" t="s">
        <v>1973</v>
      </c>
      <c r="D99" t="s">
        <v>1888</v>
      </c>
      <c r="E99">
        <v>6133</v>
      </c>
    </row>
    <row r="100" spans="1:5" x14ac:dyDescent="0.25">
      <c r="A100" t="s">
        <v>2098</v>
      </c>
      <c r="B100" t="s">
        <v>2023</v>
      </c>
      <c r="C100" t="s">
        <v>2023</v>
      </c>
      <c r="D100" t="s">
        <v>1940</v>
      </c>
      <c r="E100">
        <v>6191</v>
      </c>
    </row>
    <row r="101" spans="1:5" x14ac:dyDescent="0.25">
      <c r="A101" t="s">
        <v>2065</v>
      </c>
      <c r="B101" t="s">
        <v>1982</v>
      </c>
      <c r="C101" t="s">
        <v>1982</v>
      </c>
      <c r="D101" t="s">
        <v>1897</v>
      </c>
      <c r="E101">
        <v>6143</v>
      </c>
    </row>
    <row r="102" spans="1:5" x14ac:dyDescent="0.25">
      <c r="A102" t="s">
        <v>2058</v>
      </c>
      <c r="B102" t="s">
        <v>1975</v>
      </c>
      <c r="C102" t="s">
        <v>1975</v>
      </c>
      <c r="D102" t="s">
        <v>1890</v>
      </c>
      <c r="E102">
        <v>6135</v>
      </c>
    </row>
    <row r="103" spans="1:5" x14ac:dyDescent="0.25">
      <c r="A103" t="s">
        <v>2048</v>
      </c>
      <c r="B103" t="s">
        <v>1965</v>
      </c>
      <c r="C103" t="s">
        <v>1965</v>
      </c>
      <c r="D103" t="s">
        <v>1880</v>
      </c>
      <c r="E103">
        <v>6124</v>
      </c>
    </row>
    <row r="104" spans="1:5" x14ac:dyDescent="0.25">
      <c r="A104" t="s">
        <v>2108</v>
      </c>
      <c r="B104" t="s">
        <v>2034</v>
      </c>
      <c r="C104" t="s">
        <v>2034</v>
      </c>
      <c r="D104" t="s">
        <v>1951</v>
      </c>
      <c r="E104">
        <v>81414</v>
      </c>
    </row>
    <row r="105" spans="1:5" x14ac:dyDescent="0.25">
      <c r="A105" t="s">
        <v>2109</v>
      </c>
      <c r="B105" t="s">
        <v>2035</v>
      </c>
      <c r="C105" t="s">
        <v>2035</v>
      </c>
      <c r="D105" t="s">
        <v>1952</v>
      </c>
      <c r="E105">
        <v>81415</v>
      </c>
    </row>
    <row r="106" spans="1:5" x14ac:dyDescent="0.25">
      <c r="A106" t="s">
        <v>2103</v>
      </c>
      <c r="B106" t="s">
        <v>2028</v>
      </c>
      <c r="C106" t="s">
        <v>2028</v>
      </c>
      <c r="D106" t="s">
        <v>1945</v>
      </c>
      <c r="E106">
        <v>22882</v>
      </c>
    </row>
    <row r="107" spans="1:5" x14ac:dyDescent="0.25">
      <c r="A107" t="s">
        <v>2120</v>
      </c>
      <c r="B107" t="s">
        <v>2047</v>
      </c>
      <c r="C107" t="s">
        <v>2047</v>
      </c>
      <c r="D107" t="s">
        <v>1964</v>
      </c>
      <c r="E107">
        <v>820103</v>
      </c>
    </row>
    <row r="108" spans="1:5" x14ac:dyDescent="0.25">
      <c r="A108" t="s">
        <v>2062</v>
      </c>
      <c r="B108" t="s">
        <v>1979</v>
      </c>
      <c r="C108" t="s">
        <v>1979</v>
      </c>
      <c r="D108" t="s">
        <v>1894</v>
      </c>
      <c r="E108">
        <v>6140</v>
      </c>
    </row>
    <row r="109" spans="1:5" x14ac:dyDescent="0.25">
      <c r="A109" t="s">
        <v>2083</v>
      </c>
      <c r="B109" t="s">
        <v>2002</v>
      </c>
      <c r="C109" t="s">
        <v>2002</v>
      </c>
      <c r="D109" t="s">
        <v>1919</v>
      </c>
      <c r="E109">
        <v>6168</v>
      </c>
    </row>
    <row r="110" spans="1:5" x14ac:dyDescent="0.25">
      <c r="A110" t="s">
        <v>2084</v>
      </c>
      <c r="B110" t="s">
        <v>2003</v>
      </c>
      <c r="C110" t="s">
        <v>2003</v>
      </c>
      <c r="D110" t="s">
        <v>1920</v>
      </c>
      <c r="E110">
        <v>6169</v>
      </c>
    </row>
    <row r="111" spans="1:5" x14ac:dyDescent="0.25">
      <c r="A111" t="s">
        <v>4600</v>
      </c>
      <c r="B111" t="s">
        <v>2004</v>
      </c>
      <c r="C111" t="s">
        <v>2004</v>
      </c>
      <c r="D111" t="s">
        <v>1921</v>
      </c>
      <c r="E111">
        <v>6170</v>
      </c>
    </row>
    <row r="112" spans="1:5" x14ac:dyDescent="0.25">
      <c r="A112" t="s">
        <v>2064</v>
      </c>
      <c r="B112" t="s">
        <v>1981</v>
      </c>
      <c r="C112" t="s">
        <v>1981</v>
      </c>
      <c r="D112" t="s">
        <v>1896</v>
      </c>
      <c r="E112">
        <v>6142</v>
      </c>
    </row>
    <row r="113" spans="1:5" x14ac:dyDescent="0.25">
      <c r="A113" t="s">
        <v>2105</v>
      </c>
      <c r="B113" t="s">
        <v>2030</v>
      </c>
      <c r="C113" t="s">
        <v>2030</v>
      </c>
      <c r="D113" t="s">
        <v>1947</v>
      </c>
      <c r="E113">
        <v>34988</v>
      </c>
    </row>
    <row r="114" spans="1:5" x14ac:dyDescent="0.25">
      <c r="A114" t="s">
        <v>2070</v>
      </c>
      <c r="B114" t="s">
        <v>1988</v>
      </c>
      <c r="C114" t="s">
        <v>1988</v>
      </c>
      <c r="D114" t="s">
        <v>1903</v>
      </c>
      <c r="E114">
        <v>6150</v>
      </c>
    </row>
    <row r="115" spans="1:5" x14ac:dyDescent="0.25">
      <c r="A115" t="s">
        <v>2072</v>
      </c>
      <c r="B115" t="s">
        <v>1990</v>
      </c>
      <c r="C115" t="s">
        <v>1990</v>
      </c>
      <c r="D115" t="s">
        <v>1905</v>
      </c>
      <c r="E115">
        <v>6152</v>
      </c>
    </row>
    <row r="116" spans="1:5" x14ac:dyDescent="0.25">
      <c r="A116" t="s">
        <v>2107</v>
      </c>
      <c r="B116" t="s">
        <v>2032</v>
      </c>
      <c r="C116" t="s">
        <v>2032</v>
      </c>
      <c r="D116" t="s">
        <v>1949</v>
      </c>
      <c r="E116">
        <v>70876</v>
      </c>
    </row>
    <row r="117" spans="1:5" x14ac:dyDescent="0.25">
      <c r="A117" t="s">
        <v>2005</v>
      </c>
      <c r="B117" t="s">
        <v>2005</v>
      </c>
      <c r="C117" t="s">
        <v>2005</v>
      </c>
      <c r="D117" t="s">
        <v>1922</v>
      </c>
      <c r="E117">
        <v>6171</v>
      </c>
    </row>
    <row r="118" spans="1:5" x14ac:dyDescent="0.25">
      <c r="A118" t="s">
        <v>2099</v>
      </c>
      <c r="B118" t="s">
        <v>2024</v>
      </c>
      <c r="C118" t="s">
        <v>2024</v>
      </c>
      <c r="D118" t="s">
        <v>1941</v>
      </c>
      <c r="E118">
        <v>6193</v>
      </c>
    </row>
    <row r="119" spans="1:5" x14ac:dyDescent="0.25">
      <c r="A119" t="s">
        <v>2118</v>
      </c>
      <c r="B119" t="s">
        <v>2045</v>
      </c>
      <c r="C119" t="s">
        <v>2045</v>
      </c>
      <c r="D119" t="s">
        <v>1962</v>
      </c>
      <c r="E119">
        <v>820012</v>
      </c>
    </row>
    <row r="120" spans="1:5" x14ac:dyDescent="0.25">
      <c r="A120" t="s">
        <v>1271</v>
      </c>
      <c r="B120" t="s">
        <v>4979</v>
      </c>
      <c r="C120" t="s">
        <v>4979</v>
      </c>
      <c r="D120" t="s">
        <v>1910</v>
      </c>
      <c r="E120">
        <v>6158</v>
      </c>
    </row>
    <row r="121" spans="1:5" x14ac:dyDescent="0.25">
      <c r="A121" t="s">
        <v>1272</v>
      </c>
      <c r="B121" t="s">
        <v>1283</v>
      </c>
      <c r="C121" t="s">
        <v>1283</v>
      </c>
      <c r="D121" t="s">
        <v>1909</v>
      </c>
      <c r="E121">
        <v>6157</v>
      </c>
    </row>
    <row r="122" spans="1:5" x14ac:dyDescent="0.25">
      <c r="A122" t="s">
        <v>2075</v>
      </c>
      <c r="B122" t="s">
        <v>1993</v>
      </c>
      <c r="C122" t="s">
        <v>1993</v>
      </c>
      <c r="D122" t="s">
        <v>1908</v>
      </c>
      <c r="E122">
        <v>6155</v>
      </c>
    </row>
    <row r="123" spans="1:5" x14ac:dyDescent="0.25">
      <c r="A123" t="s">
        <v>2106</v>
      </c>
      <c r="B123" t="s">
        <v>2031</v>
      </c>
      <c r="C123" t="s">
        <v>2031</v>
      </c>
      <c r="D123" t="s">
        <v>1948</v>
      </c>
      <c r="E123">
        <v>54239</v>
      </c>
    </row>
    <row r="124" spans="1:5" x14ac:dyDescent="0.25">
      <c r="A124" t="s">
        <v>2006</v>
      </c>
      <c r="B124" t="s">
        <v>2006</v>
      </c>
      <c r="C124" t="s">
        <v>2006</v>
      </c>
      <c r="D124" t="s">
        <v>1923</v>
      </c>
      <c r="E124">
        <v>6173</v>
      </c>
    </row>
    <row r="125" spans="1:5" x14ac:dyDescent="0.25">
      <c r="A125" t="s">
        <v>2112</v>
      </c>
      <c r="B125" t="s">
        <v>2038</v>
      </c>
      <c r="C125" t="s">
        <v>2038</v>
      </c>
      <c r="D125" t="s">
        <v>1955</v>
      </c>
      <c r="E125">
        <v>81418</v>
      </c>
    </row>
    <row r="126" spans="1:5" x14ac:dyDescent="0.25">
      <c r="A126" t="s">
        <v>2086</v>
      </c>
      <c r="B126" t="s">
        <v>2008</v>
      </c>
      <c r="C126" t="s">
        <v>2008</v>
      </c>
      <c r="D126" t="s">
        <v>1925</v>
      </c>
      <c r="E126">
        <v>6175</v>
      </c>
    </row>
    <row r="127" spans="1:5" x14ac:dyDescent="0.25">
      <c r="A127" t="s">
        <v>2085</v>
      </c>
      <c r="B127" t="s">
        <v>2007</v>
      </c>
      <c r="C127" t="s">
        <v>2007</v>
      </c>
      <c r="D127" t="s">
        <v>1924</v>
      </c>
      <c r="E127">
        <v>6174</v>
      </c>
    </row>
    <row r="128" spans="1:5" x14ac:dyDescent="0.25">
      <c r="A128" t="s">
        <v>4601</v>
      </c>
      <c r="B128" t="s">
        <v>2009</v>
      </c>
      <c r="C128" t="s">
        <v>2009</v>
      </c>
      <c r="D128" t="s">
        <v>1926</v>
      </c>
      <c r="E128">
        <v>6176</v>
      </c>
    </row>
    <row r="129" spans="1:5" x14ac:dyDescent="0.25">
      <c r="A129" t="s">
        <v>2087</v>
      </c>
      <c r="B129" t="s">
        <v>2010</v>
      </c>
      <c r="C129" t="s">
        <v>2010</v>
      </c>
      <c r="D129" t="s">
        <v>1927</v>
      </c>
      <c r="E129">
        <v>6177</v>
      </c>
    </row>
    <row r="130" spans="1:5" x14ac:dyDescent="0.25">
      <c r="A130" t="s">
        <v>2088</v>
      </c>
      <c r="B130" t="s">
        <v>2011</v>
      </c>
      <c r="C130" t="s">
        <v>2011</v>
      </c>
      <c r="D130" t="s">
        <v>1928</v>
      </c>
      <c r="E130">
        <v>6178</v>
      </c>
    </row>
    <row r="131" spans="1:5" x14ac:dyDescent="0.25">
      <c r="A131" t="s">
        <v>2113</v>
      </c>
      <c r="B131" t="s">
        <v>2039</v>
      </c>
      <c r="C131" t="s">
        <v>2039</v>
      </c>
      <c r="D131" t="s">
        <v>1956</v>
      </c>
      <c r="E131">
        <v>81419</v>
      </c>
    </row>
    <row r="132" spans="1:5" x14ac:dyDescent="0.25">
      <c r="A132" t="s">
        <v>2089</v>
      </c>
      <c r="B132" t="s">
        <v>2012</v>
      </c>
      <c r="C132" t="s">
        <v>2012</v>
      </c>
      <c r="D132" t="s">
        <v>1929</v>
      </c>
      <c r="E132">
        <v>6179</v>
      </c>
    </row>
    <row r="133" spans="1:5" x14ac:dyDescent="0.25">
      <c r="A133" t="s">
        <v>2090</v>
      </c>
      <c r="B133" t="s">
        <v>2013</v>
      </c>
      <c r="C133" t="s">
        <v>2013</v>
      </c>
      <c r="D133" t="s">
        <v>1930</v>
      </c>
      <c r="E133">
        <v>6180</v>
      </c>
    </row>
    <row r="134" spans="1:5" x14ac:dyDescent="0.25">
      <c r="A134" t="s">
        <v>2114</v>
      </c>
      <c r="B134" t="s">
        <v>2040</v>
      </c>
      <c r="C134" t="s">
        <v>2040</v>
      </c>
      <c r="D134" t="s">
        <v>1957</v>
      </c>
      <c r="E134">
        <v>81420</v>
      </c>
    </row>
    <row r="135" spans="1:5" x14ac:dyDescent="0.25">
      <c r="A135" t="s">
        <v>2115</v>
      </c>
      <c r="B135" t="s">
        <v>2041</v>
      </c>
      <c r="C135" t="s">
        <v>2041</v>
      </c>
      <c r="D135" t="s">
        <v>1958</v>
      </c>
      <c r="E135">
        <v>81421</v>
      </c>
    </row>
    <row r="136" spans="1:5" x14ac:dyDescent="0.25">
      <c r="A136" t="s">
        <v>2091</v>
      </c>
      <c r="B136" t="s">
        <v>2014</v>
      </c>
      <c r="C136" t="s">
        <v>2014</v>
      </c>
      <c r="D136" t="s">
        <v>1931</v>
      </c>
      <c r="E136">
        <v>6181</v>
      </c>
    </row>
    <row r="137" spans="1:5" x14ac:dyDescent="0.25">
      <c r="A137" t="s">
        <v>2111</v>
      </c>
      <c r="B137" t="s">
        <v>2037</v>
      </c>
      <c r="C137" t="s">
        <v>2037</v>
      </c>
      <c r="D137" t="s">
        <v>1954</v>
      </c>
      <c r="E137">
        <v>81417</v>
      </c>
    </row>
    <row r="138" spans="1:5" x14ac:dyDescent="0.25">
      <c r="A138" t="s">
        <v>2092</v>
      </c>
      <c r="B138" t="s">
        <v>2015</v>
      </c>
      <c r="C138" t="s">
        <v>2015</v>
      </c>
      <c r="D138" t="s">
        <v>1932</v>
      </c>
      <c r="E138">
        <v>6182</v>
      </c>
    </row>
    <row r="139" spans="1:5" x14ac:dyDescent="0.25">
      <c r="A139" t="s">
        <v>2093</v>
      </c>
      <c r="B139" t="s">
        <v>2016</v>
      </c>
      <c r="C139" t="s">
        <v>2016</v>
      </c>
      <c r="D139" t="s">
        <v>1933</v>
      </c>
      <c r="E139">
        <v>6183</v>
      </c>
    </row>
    <row r="140" spans="1:5" x14ac:dyDescent="0.25">
      <c r="A140" t="s">
        <v>2094</v>
      </c>
      <c r="B140" t="s">
        <v>2017</v>
      </c>
      <c r="C140" t="s">
        <v>2017</v>
      </c>
      <c r="D140" t="s">
        <v>1934</v>
      </c>
      <c r="E140">
        <v>6184</v>
      </c>
    </row>
    <row r="141" spans="1:5" x14ac:dyDescent="0.25">
      <c r="A141" t="s">
        <v>2018</v>
      </c>
      <c r="B141" t="s">
        <v>2018</v>
      </c>
      <c r="C141" t="s">
        <v>2018</v>
      </c>
      <c r="D141" t="s">
        <v>1935</v>
      </c>
      <c r="E141">
        <v>6185</v>
      </c>
    </row>
    <row r="142" spans="1:5" x14ac:dyDescent="0.25">
      <c r="A142" t="s">
        <v>2095</v>
      </c>
      <c r="B142" t="s">
        <v>2019</v>
      </c>
      <c r="C142" t="s">
        <v>2019</v>
      </c>
      <c r="D142" t="s">
        <v>1936</v>
      </c>
      <c r="E142">
        <v>6186</v>
      </c>
    </row>
    <row r="143" spans="1:5" x14ac:dyDescent="0.25">
      <c r="A143" t="s">
        <v>2067</v>
      </c>
      <c r="B143" t="s">
        <v>1984</v>
      </c>
      <c r="C143" t="s">
        <v>1984</v>
      </c>
      <c r="D143" t="s">
        <v>1899</v>
      </c>
      <c r="E143">
        <v>6146</v>
      </c>
    </row>
    <row r="144" spans="1:5" x14ac:dyDescent="0.25">
      <c r="A144" t="s">
        <v>2050</v>
      </c>
      <c r="B144" t="s">
        <v>1967</v>
      </c>
      <c r="C144" t="s">
        <v>1967</v>
      </c>
      <c r="D144" t="s">
        <v>1882</v>
      </c>
      <c r="E144">
        <v>6126</v>
      </c>
    </row>
    <row r="145" spans="1:5" x14ac:dyDescent="0.25">
      <c r="A145" t="s">
        <v>4598</v>
      </c>
      <c r="B145" t="s">
        <v>4598</v>
      </c>
      <c r="C145" t="s">
        <v>4598</v>
      </c>
    </row>
    <row r="146" spans="1:5" x14ac:dyDescent="0.25">
      <c r="A146" t="s">
        <v>2059</v>
      </c>
      <c r="B146" t="s">
        <v>1976</v>
      </c>
      <c r="C146" t="s">
        <v>1976</v>
      </c>
      <c r="D146" t="s">
        <v>1891</v>
      </c>
      <c r="E146">
        <v>6137</v>
      </c>
    </row>
    <row r="147" spans="1:5" x14ac:dyDescent="0.25">
      <c r="A147" t="s">
        <v>2102</v>
      </c>
      <c r="B147" t="s">
        <v>2027</v>
      </c>
      <c r="C147" t="s">
        <v>2027</v>
      </c>
      <c r="D147" t="s">
        <v>1944</v>
      </c>
      <c r="E147">
        <v>22881</v>
      </c>
    </row>
    <row r="148" spans="1:5" x14ac:dyDescent="0.25">
      <c r="A148" t="s">
        <v>2116</v>
      </c>
      <c r="B148" t="s">
        <v>2042</v>
      </c>
      <c r="C148" t="s">
        <v>2042</v>
      </c>
      <c r="D148" t="s">
        <v>1959</v>
      </c>
      <c r="E148">
        <v>81422</v>
      </c>
    </row>
    <row r="149" spans="1:5" x14ac:dyDescent="0.25">
      <c r="A149" t="s">
        <v>2068</v>
      </c>
      <c r="B149" t="s">
        <v>1985</v>
      </c>
      <c r="C149" t="s">
        <v>1985</v>
      </c>
      <c r="D149" t="s">
        <v>1900</v>
      </c>
      <c r="E149">
        <v>6147</v>
      </c>
    </row>
    <row r="150" spans="1:5" x14ac:dyDescent="0.25">
      <c r="A150" t="s">
        <v>2054</v>
      </c>
      <c r="B150" t="s">
        <v>1971</v>
      </c>
      <c r="C150" t="s">
        <v>1971</v>
      </c>
      <c r="D150" t="s">
        <v>1886</v>
      </c>
      <c r="E150">
        <v>6131</v>
      </c>
    </row>
    <row r="151" spans="1:5" x14ac:dyDescent="0.25">
      <c r="A151" t="s">
        <v>2071</v>
      </c>
      <c r="B151" t="s">
        <v>1989</v>
      </c>
      <c r="C151" t="s">
        <v>1989</v>
      </c>
      <c r="D151" t="s">
        <v>1904</v>
      </c>
      <c r="E151">
        <v>6151</v>
      </c>
    </row>
    <row r="152" spans="1:5" x14ac:dyDescent="0.25">
      <c r="A152" t="s">
        <v>2049</v>
      </c>
      <c r="B152" t="s">
        <v>1966</v>
      </c>
      <c r="C152" t="s">
        <v>1966</v>
      </c>
      <c r="D152" t="s">
        <v>1881</v>
      </c>
      <c r="E152">
        <v>6125</v>
      </c>
    </row>
    <row r="153" spans="1:5" x14ac:dyDescent="0.25">
      <c r="A153" t="s">
        <v>2078</v>
      </c>
      <c r="B153" t="s">
        <v>1996</v>
      </c>
      <c r="C153" t="s">
        <v>1996</v>
      </c>
      <c r="D153" t="s">
        <v>1913</v>
      </c>
      <c r="E153">
        <v>6162</v>
      </c>
    </row>
    <row r="154" spans="1:5" x14ac:dyDescent="0.25">
      <c r="A154" t="s">
        <v>2096</v>
      </c>
      <c r="B154" t="s">
        <v>2020</v>
      </c>
      <c r="C154" t="s">
        <v>2020</v>
      </c>
      <c r="D154" t="s">
        <v>1937</v>
      </c>
      <c r="E154">
        <v>6187</v>
      </c>
    </row>
    <row r="155" spans="1:5" x14ac:dyDescent="0.25">
      <c r="A155" t="s">
        <v>1986</v>
      </c>
      <c r="B155" t="s">
        <v>1986</v>
      </c>
      <c r="C155" t="s">
        <v>1986</v>
      </c>
      <c r="D155" t="s">
        <v>1901</v>
      </c>
      <c r="E155">
        <v>6148</v>
      </c>
    </row>
    <row r="156" spans="1:5" x14ac:dyDescent="0.25">
      <c r="A156" t="s">
        <v>2053</v>
      </c>
      <c r="B156" t="s">
        <v>1970</v>
      </c>
      <c r="C156" t="s">
        <v>1970</v>
      </c>
      <c r="D156" t="s">
        <v>1885</v>
      </c>
      <c r="E156">
        <v>6130</v>
      </c>
    </row>
    <row r="157" spans="1:5" x14ac:dyDescent="0.25">
      <c r="A157" t="s">
        <v>2101</v>
      </c>
      <c r="B157" t="s">
        <v>2026</v>
      </c>
      <c r="C157" t="s">
        <v>2026</v>
      </c>
      <c r="D157" t="s">
        <v>1943</v>
      </c>
      <c r="E157">
        <v>22880</v>
      </c>
    </row>
    <row r="158" spans="1:5" x14ac:dyDescent="0.25">
      <c r="A158" t="s">
        <v>2022</v>
      </c>
      <c r="B158" t="s">
        <v>2022</v>
      </c>
      <c r="C158" t="s">
        <v>2022</v>
      </c>
      <c r="D158" t="s">
        <v>1939</v>
      </c>
      <c r="E158">
        <v>6189</v>
      </c>
    </row>
    <row r="159" spans="1:5" x14ac:dyDescent="0.25">
      <c r="A159" t="s">
        <v>2076</v>
      </c>
      <c r="B159" t="s">
        <v>1994</v>
      </c>
      <c r="C159" t="s">
        <v>1994</v>
      </c>
      <c r="D159" t="s">
        <v>1911</v>
      </c>
      <c r="E159">
        <v>6159</v>
      </c>
    </row>
    <row r="167" spans="1:5" ht="21" x14ac:dyDescent="0.35">
      <c r="A167" s="15" t="s">
        <v>2145</v>
      </c>
    </row>
    <row r="168" spans="1:5" x14ac:dyDescent="0.25">
      <c r="A168" s="67" t="s">
        <v>1733</v>
      </c>
      <c r="B168" s="67" t="s">
        <v>1734</v>
      </c>
      <c r="C168" t="s">
        <v>4594</v>
      </c>
      <c r="D168" t="s">
        <v>1735</v>
      </c>
      <c r="E168" t="s">
        <v>1878</v>
      </c>
    </row>
    <row r="169" spans="1:5" x14ac:dyDescent="0.25">
      <c r="A169" t="s">
        <v>15</v>
      </c>
      <c r="B169" t="s">
        <v>1003</v>
      </c>
      <c r="D169" s="130"/>
    </row>
    <row r="170" spans="1:5" x14ac:dyDescent="0.25">
      <c r="A170" t="s">
        <v>2137</v>
      </c>
      <c r="B170" t="s">
        <v>2129</v>
      </c>
      <c r="C170" t="s">
        <v>2129</v>
      </c>
      <c r="D170" t="s">
        <v>2121</v>
      </c>
      <c r="E170">
        <v>81550</v>
      </c>
    </row>
    <row r="171" spans="1:5" x14ac:dyDescent="0.25">
      <c r="A171" t="s">
        <v>2138</v>
      </c>
      <c r="B171" t="s">
        <v>2130</v>
      </c>
      <c r="C171" t="s">
        <v>2130</v>
      </c>
      <c r="D171" t="s">
        <v>2122</v>
      </c>
      <c r="E171">
        <v>81551</v>
      </c>
    </row>
    <row r="172" spans="1:5" x14ac:dyDescent="0.25">
      <c r="A172" t="s">
        <v>2139</v>
      </c>
      <c r="B172" t="s">
        <v>2131</v>
      </c>
      <c r="C172" t="s">
        <v>2131</v>
      </c>
      <c r="D172" t="s">
        <v>2123</v>
      </c>
      <c r="E172">
        <v>81552</v>
      </c>
    </row>
    <row r="173" spans="1:5" x14ac:dyDescent="0.25">
      <c r="A173" t="s">
        <v>2140</v>
      </c>
      <c r="B173" t="s">
        <v>2132</v>
      </c>
      <c r="C173" t="s">
        <v>2132</v>
      </c>
      <c r="D173" t="s">
        <v>2124</v>
      </c>
      <c r="E173">
        <v>81553</v>
      </c>
    </row>
    <row r="174" spans="1:5" x14ac:dyDescent="0.25">
      <c r="A174" t="s">
        <v>2141</v>
      </c>
      <c r="B174" t="s">
        <v>2133</v>
      </c>
      <c r="C174" t="s">
        <v>2133</v>
      </c>
      <c r="D174" t="s">
        <v>2125</v>
      </c>
      <c r="E174">
        <v>81554</v>
      </c>
    </row>
    <row r="175" spans="1:5" x14ac:dyDescent="0.25">
      <c r="A175" t="s">
        <v>2142</v>
      </c>
      <c r="B175" t="s">
        <v>2134</v>
      </c>
      <c r="C175" t="s">
        <v>2134</v>
      </c>
      <c r="D175" t="s">
        <v>2126</v>
      </c>
      <c r="E175">
        <v>81555</v>
      </c>
    </row>
    <row r="176" spans="1:5" x14ac:dyDescent="0.25">
      <c r="A176" t="s">
        <v>2143</v>
      </c>
      <c r="B176" t="s">
        <v>2135</v>
      </c>
      <c r="C176" t="s">
        <v>2135</v>
      </c>
      <c r="D176" t="s">
        <v>2127</v>
      </c>
      <c r="E176">
        <v>81556</v>
      </c>
    </row>
    <row r="177" spans="1:5" x14ac:dyDescent="0.25">
      <c r="A177" t="s">
        <v>2144</v>
      </c>
      <c r="B177" t="s">
        <v>2136</v>
      </c>
      <c r="C177" t="s">
        <v>2136</v>
      </c>
      <c r="D177" t="s">
        <v>2128</v>
      </c>
      <c r="E177">
        <v>81557</v>
      </c>
    </row>
    <row r="180" spans="1:5" ht="21" x14ac:dyDescent="0.35">
      <c r="A180" s="15" t="s">
        <v>2146</v>
      </c>
    </row>
    <row r="181" spans="1:5" x14ac:dyDescent="0.25">
      <c r="A181" s="67" t="s">
        <v>1733</v>
      </c>
      <c r="B181" s="67" t="s">
        <v>1734</v>
      </c>
      <c r="C181" t="s">
        <v>4594</v>
      </c>
      <c r="D181" t="s">
        <v>1735</v>
      </c>
      <c r="E181" t="s">
        <v>1878</v>
      </c>
    </row>
    <row r="182" spans="1:5" x14ac:dyDescent="0.25">
      <c r="A182" t="s">
        <v>15</v>
      </c>
      <c r="B182" t="s">
        <v>1003</v>
      </c>
      <c r="D182" s="130"/>
    </row>
    <row r="183" spans="1:5" x14ac:dyDescent="0.25">
      <c r="A183" t="s">
        <v>2151</v>
      </c>
      <c r="B183" t="s">
        <v>2149</v>
      </c>
      <c r="C183" t="s">
        <v>2149</v>
      </c>
      <c r="D183" t="s">
        <v>2147</v>
      </c>
      <c r="E183">
        <v>81548</v>
      </c>
    </row>
    <row r="184" spans="1:5" x14ac:dyDescent="0.25">
      <c r="A184" t="s">
        <v>2152</v>
      </c>
      <c r="B184" t="s">
        <v>2150</v>
      </c>
      <c r="C184" t="s">
        <v>2150</v>
      </c>
      <c r="D184" t="s">
        <v>2148</v>
      </c>
      <c r="E184">
        <v>81549</v>
      </c>
    </row>
    <row r="186" spans="1:5" ht="21" x14ac:dyDescent="0.35">
      <c r="A186" s="15" t="s">
        <v>2201</v>
      </c>
    </row>
    <row r="187" spans="1:5" x14ac:dyDescent="0.25">
      <c r="A187" s="67" t="s">
        <v>1733</v>
      </c>
      <c r="B187" s="67" t="s">
        <v>1734</v>
      </c>
      <c r="C187" t="s">
        <v>4594</v>
      </c>
      <c r="D187" t="s">
        <v>1735</v>
      </c>
      <c r="E187" t="s">
        <v>1878</v>
      </c>
    </row>
    <row r="188" spans="1:5" x14ac:dyDescent="0.25">
      <c r="A188" t="s">
        <v>15</v>
      </c>
      <c r="B188" t="s">
        <v>1003</v>
      </c>
      <c r="D188" s="130"/>
    </row>
    <row r="189" spans="1:5" x14ac:dyDescent="0.25">
      <c r="A189" t="s">
        <v>2171</v>
      </c>
      <c r="B189" t="s">
        <v>2183</v>
      </c>
      <c r="C189" t="s">
        <v>2183</v>
      </c>
      <c r="D189" t="s">
        <v>2153</v>
      </c>
      <c r="E189">
        <v>81558</v>
      </c>
    </row>
    <row r="190" spans="1:5" x14ac:dyDescent="0.25">
      <c r="A190" t="s">
        <v>2172</v>
      </c>
      <c r="B190" t="s">
        <v>2184</v>
      </c>
      <c r="C190" t="s">
        <v>2184</v>
      </c>
      <c r="D190" t="s">
        <v>2154</v>
      </c>
      <c r="E190">
        <v>81559</v>
      </c>
    </row>
    <row r="191" spans="1:5" x14ac:dyDescent="0.25">
      <c r="A191" t="s">
        <v>2177</v>
      </c>
      <c r="B191" t="s">
        <v>2185</v>
      </c>
      <c r="C191" t="s">
        <v>2185</v>
      </c>
      <c r="D191" t="s">
        <v>2155</v>
      </c>
      <c r="E191">
        <v>81560</v>
      </c>
    </row>
    <row r="192" spans="1:5" x14ac:dyDescent="0.25">
      <c r="A192" t="s">
        <v>2178</v>
      </c>
      <c r="B192" t="s">
        <v>2186</v>
      </c>
      <c r="C192" t="s">
        <v>2186</v>
      </c>
      <c r="D192" t="s">
        <v>2156</v>
      </c>
      <c r="E192">
        <v>81561</v>
      </c>
    </row>
    <row r="193" spans="1:5" x14ac:dyDescent="0.25">
      <c r="A193" t="s">
        <v>2179</v>
      </c>
      <c r="B193" t="s">
        <v>2187</v>
      </c>
      <c r="C193" t="s">
        <v>2187</v>
      </c>
      <c r="D193" t="s">
        <v>2157</v>
      </c>
      <c r="E193">
        <v>81562</v>
      </c>
    </row>
    <row r="194" spans="1:5" x14ac:dyDescent="0.25">
      <c r="A194" t="s">
        <v>1274</v>
      </c>
      <c r="B194" t="s">
        <v>2188</v>
      </c>
      <c r="C194" t="s">
        <v>2188</v>
      </c>
      <c r="D194" t="s">
        <v>2158</v>
      </c>
      <c r="E194">
        <v>81563</v>
      </c>
    </row>
    <row r="195" spans="1:5" x14ac:dyDescent="0.25">
      <c r="A195" t="s">
        <v>2173</v>
      </c>
      <c r="B195" t="s">
        <v>2189</v>
      </c>
      <c r="C195" t="s">
        <v>2189</v>
      </c>
      <c r="D195" t="s">
        <v>2159</v>
      </c>
      <c r="E195">
        <v>81564</v>
      </c>
    </row>
    <row r="196" spans="1:5" x14ac:dyDescent="0.25">
      <c r="A196" t="s">
        <v>2180</v>
      </c>
      <c r="B196" t="s">
        <v>2190</v>
      </c>
      <c r="C196" t="s">
        <v>2190</v>
      </c>
      <c r="D196" t="s">
        <v>2160</v>
      </c>
      <c r="E196">
        <v>81565</v>
      </c>
    </row>
    <row r="197" spans="1:5" x14ac:dyDescent="0.25">
      <c r="A197" t="s">
        <v>2181</v>
      </c>
      <c r="B197" t="s">
        <v>2191</v>
      </c>
      <c r="C197" t="s">
        <v>2191</v>
      </c>
      <c r="D197" t="s">
        <v>2161</v>
      </c>
      <c r="E197">
        <v>81566</v>
      </c>
    </row>
    <row r="198" spans="1:5" x14ac:dyDescent="0.25">
      <c r="A198" t="s">
        <v>2174</v>
      </c>
      <c r="B198" t="s">
        <v>2192</v>
      </c>
      <c r="C198" t="s">
        <v>2192</v>
      </c>
      <c r="D198" t="s">
        <v>2162</v>
      </c>
      <c r="E198">
        <v>81567</v>
      </c>
    </row>
    <row r="199" spans="1:5" x14ac:dyDescent="0.25">
      <c r="A199" t="s">
        <v>1270</v>
      </c>
      <c r="B199" t="s">
        <v>2193</v>
      </c>
      <c r="C199" t="s">
        <v>2193</v>
      </c>
      <c r="D199" t="s">
        <v>2163</v>
      </c>
      <c r="E199">
        <v>81568</v>
      </c>
    </row>
    <row r="200" spans="1:5" x14ac:dyDescent="0.25">
      <c r="A200" t="s">
        <v>1267</v>
      </c>
      <c r="B200" t="s">
        <v>2194</v>
      </c>
      <c r="C200" t="s">
        <v>2194</v>
      </c>
      <c r="D200" t="s">
        <v>2164</v>
      </c>
      <c r="E200">
        <v>81569</v>
      </c>
    </row>
    <row r="201" spans="1:5" x14ac:dyDescent="0.25">
      <c r="A201" t="s">
        <v>1268</v>
      </c>
      <c r="B201" t="s">
        <v>2195</v>
      </c>
      <c r="C201" t="s">
        <v>2195</v>
      </c>
      <c r="D201" t="s">
        <v>2165</v>
      </c>
      <c r="E201">
        <v>81570</v>
      </c>
    </row>
    <row r="202" spans="1:5" x14ac:dyDescent="0.25">
      <c r="A202" t="s">
        <v>1266</v>
      </c>
      <c r="B202" t="s">
        <v>2196</v>
      </c>
      <c r="C202" t="s">
        <v>2196</v>
      </c>
      <c r="D202" t="s">
        <v>2166</v>
      </c>
      <c r="E202">
        <v>81571</v>
      </c>
    </row>
    <row r="203" spans="1:5" x14ac:dyDescent="0.25">
      <c r="A203" t="s">
        <v>1269</v>
      </c>
      <c r="B203" t="s">
        <v>2197</v>
      </c>
      <c r="C203" t="s">
        <v>2197</v>
      </c>
      <c r="D203" t="s">
        <v>2167</v>
      </c>
      <c r="E203">
        <v>81572</v>
      </c>
    </row>
    <row r="204" spans="1:5" x14ac:dyDescent="0.25">
      <c r="A204" t="s">
        <v>2182</v>
      </c>
      <c r="B204" t="s">
        <v>2198</v>
      </c>
      <c r="C204" t="s">
        <v>2198</v>
      </c>
      <c r="D204" t="s">
        <v>2168</v>
      </c>
      <c r="E204">
        <v>81573</v>
      </c>
    </row>
    <row r="205" spans="1:5" x14ac:dyDescent="0.25">
      <c r="A205" t="s">
        <v>2175</v>
      </c>
      <c r="B205" t="s">
        <v>2199</v>
      </c>
      <c r="C205" t="s">
        <v>2199</v>
      </c>
      <c r="D205" t="s">
        <v>2169</v>
      </c>
      <c r="E205">
        <v>81574</v>
      </c>
    </row>
    <row r="206" spans="1:5" x14ac:dyDescent="0.25">
      <c r="A206" t="s">
        <v>2176</v>
      </c>
      <c r="B206" t="s">
        <v>2200</v>
      </c>
      <c r="C206" t="s">
        <v>2200</v>
      </c>
      <c r="D206" t="s">
        <v>2170</v>
      </c>
      <c r="E206">
        <v>81575</v>
      </c>
    </row>
    <row r="209" spans="1:5" ht="21" x14ac:dyDescent="0.35">
      <c r="A209" s="15" t="s">
        <v>2208</v>
      </c>
    </row>
    <row r="210" spans="1:5" x14ac:dyDescent="0.25">
      <c r="A210" s="67" t="s">
        <v>1733</v>
      </c>
      <c r="B210" s="67" t="s">
        <v>1734</v>
      </c>
      <c r="C210" t="s">
        <v>4594</v>
      </c>
      <c r="D210" t="s">
        <v>1735</v>
      </c>
      <c r="E210" t="s">
        <v>1878</v>
      </c>
    </row>
    <row r="211" spans="1:5" x14ac:dyDescent="0.25">
      <c r="A211" t="s">
        <v>15</v>
      </c>
      <c r="B211" t="s">
        <v>1003</v>
      </c>
      <c r="D211" s="130"/>
    </row>
    <row r="212" spans="1:5" x14ac:dyDescent="0.25">
      <c r="A212" t="s">
        <v>2202</v>
      </c>
      <c r="B212" t="s">
        <v>2204</v>
      </c>
      <c r="C212" t="s">
        <v>2204</v>
      </c>
      <c r="D212" t="s">
        <v>2206</v>
      </c>
      <c r="E212">
        <v>55194</v>
      </c>
    </row>
    <row r="213" spans="1:5" x14ac:dyDescent="0.25">
      <c r="A213" t="s">
        <v>2203</v>
      </c>
      <c r="B213" t="s">
        <v>2205</v>
      </c>
      <c r="C213" t="s">
        <v>2205</v>
      </c>
      <c r="D213" t="s">
        <v>2207</v>
      </c>
      <c r="E213">
        <v>55195</v>
      </c>
    </row>
    <row r="216" spans="1:5" ht="21" x14ac:dyDescent="0.35">
      <c r="A216" s="15" t="s">
        <v>2209</v>
      </c>
    </row>
    <row r="217" spans="1:5" x14ac:dyDescent="0.25">
      <c r="A217" s="67" t="s">
        <v>1733</v>
      </c>
      <c r="B217" s="67" t="s">
        <v>1734</v>
      </c>
      <c r="C217" t="s">
        <v>4594</v>
      </c>
      <c r="D217" t="s">
        <v>1735</v>
      </c>
      <c r="E217" t="s">
        <v>1878</v>
      </c>
    </row>
    <row r="218" spans="1:5" x14ac:dyDescent="0.25">
      <c r="A218" t="s">
        <v>15</v>
      </c>
      <c r="B218" t="s">
        <v>1003</v>
      </c>
      <c r="D218" s="130"/>
    </row>
    <row r="219" spans="1:5" x14ac:dyDescent="0.25">
      <c r="A219" t="s">
        <v>5426</v>
      </c>
      <c r="B219" t="s">
        <v>5426</v>
      </c>
      <c r="C219" t="s">
        <v>5427</v>
      </c>
      <c r="D219" t="s">
        <v>5428</v>
      </c>
      <c r="E219">
        <v>22758</v>
      </c>
    </row>
    <row r="220" spans="1:5" x14ac:dyDescent="0.25">
      <c r="A220" t="s">
        <v>5429</v>
      </c>
      <c r="B220" t="s">
        <v>5429</v>
      </c>
      <c r="C220" t="s">
        <v>5430</v>
      </c>
      <c r="D220" t="s">
        <v>5431</v>
      </c>
      <c r="E220">
        <v>22759</v>
      </c>
    </row>
    <row r="221" spans="1:5" x14ac:dyDescent="0.25">
      <c r="A221" t="s">
        <v>5432</v>
      </c>
      <c r="B221" t="s">
        <v>5432</v>
      </c>
      <c r="C221" t="s">
        <v>5433</v>
      </c>
      <c r="D221" t="s">
        <v>5434</v>
      </c>
      <c r="E221" t="s">
        <v>5435</v>
      </c>
    </row>
    <row r="222" spans="1:5" x14ac:dyDescent="0.25">
      <c r="A222" t="s">
        <v>2210</v>
      </c>
      <c r="B222" t="s">
        <v>2210</v>
      </c>
      <c r="C222" t="s">
        <v>1273</v>
      </c>
      <c r="D222" t="s">
        <v>1273</v>
      </c>
    </row>
    <row r="224" spans="1:5" ht="21" x14ac:dyDescent="0.35">
      <c r="A224" s="15" t="s">
        <v>4336</v>
      </c>
    </row>
    <row r="225" spans="1:5" x14ac:dyDescent="0.25">
      <c r="A225" s="67" t="s">
        <v>1733</v>
      </c>
      <c r="B225" s="67" t="s">
        <v>1734</v>
      </c>
      <c r="C225" t="s">
        <v>4594</v>
      </c>
      <c r="D225" t="s">
        <v>1735</v>
      </c>
      <c r="E225" t="s">
        <v>1878</v>
      </c>
    </row>
    <row r="226" spans="1:5" x14ac:dyDescent="0.25">
      <c r="D226" s="130"/>
    </row>
    <row r="227" spans="1:5" x14ac:dyDescent="0.25">
      <c r="A227" t="s">
        <v>4337</v>
      </c>
      <c r="B227" t="s">
        <v>4337</v>
      </c>
      <c r="C227" t="s">
        <v>4337</v>
      </c>
    </row>
  </sheetData>
  <sheetProtection algorithmName="SHA-512" hashValue="LPrklMcnk3QAVMdu9/OIh1USyr6wR5Rq0cT0w7ykLTsJ/31vFjZFw/4L5tCG5BHnJsgb57wRgFKNzsHFtyajMA==" saltValue="kjrw9AQvRdIm8VNyl8Hyjg==" spinCount="100000" scenarios="1" formatRows="0" pivotTables="0"/>
  <pageMargins left="0.7" right="0.7" top="0.75" bottom="0.75" header="0.3" footer="0.3"/>
  <pageSetup paperSize="9" orientation="portrait" verticalDpi="0" r:id="rId1"/>
  <tableParts count="8">
    <tablePart r:id="rId2"/>
    <tablePart r:id="rId3"/>
    <tablePart r:id="rId4"/>
    <tablePart r:id="rId5"/>
    <tablePart r:id="rId6"/>
    <tablePart r:id="rId7"/>
    <tablePart r:id="rId8"/>
    <tablePart r:id="rId9"/>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792DF-B366-44B7-8A5C-621D9123D7A5}">
  <sheetPr codeName="Sheet2">
    <tabColor theme="4"/>
  </sheetPr>
  <dimension ref="A1:Z551"/>
  <sheetViews>
    <sheetView topLeftCell="A512" workbookViewId="0">
      <selection activeCell="B551" sqref="B551"/>
    </sheetView>
  </sheetViews>
  <sheetFormatPr defaultRowHeight="13.5" customHeight="1" x14ac:dyDescent="0.25"/>
  <cols>
    <col min="1" max="2" width="60.5703125" bestFit="1" customWidth="1"/>
    <col min="4" max="4" width="22.5703125" bestFit="1" customWidth="1"/>
    <col min="5" max="5" width="14.85546875" bestFit="1" customWidth="1"/>
    <col min="6" max="6" width="16.5703125" bestFit="1" customWidth="1"/>
    <col min="7" max="7" width="12" bestFit="1" customWidth="1"/>
    <col min="9" max="12" width="16.140625" customWidth="1"/>
    <col min="16" max="16" width="81.85546875" bestFit="1" customWidth="1"/>
  </cols>
  <sheetData>
    <row r="1" spans="1:26" ht="21" x14ac:dyDescent="0.35">
      <c r="A1" s="15" t="s">
        <v>12</v>
      </c>
      <c r="B1" s="15" t="s">
        <v>1055</v>
      </c>
      <c r="C1" s="15"/>
      <c r="D1" s="15" t="s">
        <v>16</v>
      </c>
      <c r="E1" s="15"/>
      <c r="F1" s="15"/>
      <c r="I1" s="15" t="s">
        <v>16</v>
      </c>
      <c r="J1" s="15"/>
      <c r="K1" s="15"/>
      <c r="P1" s="15" t="s">
        <v>4603</v>
      </c>
      <c r="R1" s="15" t="s">
        <v>4608</v>
      </c>
    </row>
    <row r="2" spans="1:26" ht="21" x14ac:dyDescent="0.35">
      <c r="A2" s="15"/>
      <c r="B2" s="15"/>
      <c r="D2" s="150" t="s">
        <v>1733</v>
      </c>
      <c r="E2" s="150" t="s">
        <v>4606</v>
      </c>
      <c r="F2" s="150" t="s">
        <v>1734</v>
      </c>
      <c r="I2" s="150" t="s">
        <v>1733</v>
      </c>
      <c r="J2" s="150" t="s">
        <v>4606</v>
      </c>
      <c r="K2" s="150" t="s">
        <v>1734</v>
      </c>
      <c r="P2" s="15"/>
      <c r="R2" s="150" t="s">
        <v>1733</v>
      </c>
      <c r="S2" s="150" t="s">
        <v>1734</v>
      </c>
      <c r="V2" t="s">
        <v>956</v>
      </c>
      <c r="X2" t="s">
        <v>957</v>
      </c>
      <c r="Z2" t="s">
        <v>5310</v>
      </c>
    </row>
    <row r="3" spans="1:26" ht="13.5" customHeight="1" x14ac:dyDescent="0.25">
      <c r="D3" s="14" t="s">
        <v>207</v>
      </c>
      <c r="E3" s="14" t="s">
        <v>5312</v>
      </c>
      <c r="F3" s="14" t="s">
        <v>5313</v>
      </c>
      <c r="G3" s="14" t="s">
        <v>1254</v>
      </c>
      <c r="I3" s="14" t="s">
        <v>207</v>
      </c>
      <c r="J3" s="14" t="s">
        <v>5312</v>
      </c>
      <c r="K3" s="14" t="s">
        <v>5313</v>
      </c>
      <c r="L3" s="14" t="s">
        <v>1254</v>
      </c>
      <c r="P3" s="150" t="s">
        <v>4605</v>
      </c>
      <c r="R3" t="s">
        <v>15</v>
      </c>
      <c r="S3" t="s">
        <v>1003</v>
      </c>
      <c r="V3" t="s">
        <v>5295</v>
      </c>
      <c r="X3" s="159" t="s">
        <v>5082</v>
      </c>
      <c r="Z3" t="s">
        <v>5083</v>
      </c>
    </row>
    <row r="4" spans="1:26" ht="13.5" customHeight="1" x14ac:dyDescent="0.25">
      <c r="A4" s="150" t="s">
        <v>1733</v>
      </c>
      <c r="B4" s="150" t="s">
        <v>1734</v>
      </c>
      <c r="D4" s="16" t="s">
        <v>17</v>
      </c>
      <c r="E4" s="16" t="s">
        <v>17</v>
      </c>
      <c r="F4" s="16" t="s">
        <v>17</v>
      </c>
      <c r="G4" s="16" t="s">
        <v>1061</v>
      </c>
      <c r="I4" s="16" t="s">
        <v>17</v>
      </c>
      <c r="J4" s="16" t="s">
        <v>17</v>
      </c>
      <c r="K4" s="16" t="s">
        <v>17</v>
      </c>
      <c r="L4" s="16" t="s">
        <v>1061</v>
      </c>
      <c r="P4" t="s">
        <v>1733</v>
      </c>
      <c r="V4" t="s">
        <v>5296</v>
      </c>
      <c r="X4" s="160" t="s">
        <v>5085</v>
      </c>
      <c r="Z4" t="s">
        <v>5084</v>
      </c>
    </row>
    <row r="5" spans="1:26" ht="13.5" customHeight="1" x14ac:dyDescent="0.25">
      <c r="A5" t="s">
        <v>15</v>
      </c>
      <c r="B5" t="s">
        <v>1003</v>
      </c>
      <c r="D5" s="16" t="s">
        <v>18</v>
      </c>
      <c r="E5" s="16" t="s">
        <v>462</v>
      </c>
      <c r="F5" s="16" t="s">
        <v>462</v>
      </c>
      <c r="G5" s="16" t="s">
        <v>1062</v>
      </c>
      <c r="I5" s="16" t="s">
        <v>18</v>
      </c>
      <c r="J5" s="16" t="s">
        <v>462</v>
      </c>
      <c r="K5" s="16" t="s">
        <v>462</v>
      </c>
      <c r="L5" s="16" t="s">
        <v>1062</v>
      </c>
      <c r="V5" t="s">
        <v>5297</v>
      </c>
      <c r="X5" s="159" t="s">
        <v>5092</v>
      </c>
      <c r="Z5" t="s">
        <v>5086</v>
      </c>
    </row>
    <row r="6" spans="1:26" ht="13.5" customHeight="1" x14ac:dyDescent="0.25">
      <c r="A6" t="s">
        <v>13</v>
      </c>
      <c r="B6" t="s">
        <v>1004</v>
      </c>
      <c r="D6" s="16" t="s">
        <v>19</v>
      </c>
      <c r="E6" s="16" t="s">
        <v>463</v>
      </c>
      <c r="F6" s="16" t="s">
        <v>530</v>
      </c>
      <c r="G6" s="16" t="s">
        <v>1072</v>
      </c>
      <c r="I6" s="16" t="s">
        <v>19</v>
      </c>
      <c r="J6" s="16" t="s">
        <v>463</v>
      </c>
      <c r="K6" s="16" t="s">
        <v>530</v>
      </c>
      <c r="L6" s="16" t="s">
        <v>1072</v>
      </c>
      <c r="P6" s="37" t="str">
        <f>IF($P$4="Engelsk","Select","Vælg")</f>
        <v>Vælg</v>
      </c>
      <c r="V6" t="s">
        <v>5298</v>
      </c>
      <c r="X6" s="160" t="s">
        <v>5103</v>
      </c>
      <c r="Z6" t="s">
        <v>5087</v>
      </c>
    </row>
    <row r="7" spans="1:26" ht="13.5" customHeight="1" x14ac:dyDescent="0.25">
      <c r="A7" t="s">
        <v>14</v>
      </c>
      <c r="B7" t="s">
        <v>1005</v>
      </c>
      <c r="D7" s="16" t="s">
        <v>20</v>
      </c>
      <c r="E7" s="16" t="s">
        <v>20</v>
      </c>
      <c r="F7" s="16" t="s">
        <v>20</v>
      </c>
      <c r="G7" s="16" t="s">
        <v>1063</v>
      </c>
      <c r="I7" s="16" t="s">
        <v>20</v>
      </c>
      <c r="J7" s="16" t="s">
        <v>20</v>
      </c>
      <c r="K7" s="16" t="s">
        <v>20</v>
      </c>
      <c r="L7" s="16" t="s">
        <v>1063</v>
      </c>
      <c r="P7" s="37" t="str">
        <f>IF($P$4="Engelsk","Insert","Indsæt")</f>
        <v>Indsæt</v>
      </c>
      <c r="V7" t="s">
        <v>5299</v>
      </c>
      <c r="X7" s="159" t="s">
        <v>5110</v>
      </c>
      <c r="Z7" t="s">
        <v>5088</v>
      </c>
    </row>
    <row r="8" spans="1:26" ht="13.5" customHeight="1" x14ac:dyDescent="0.25">
      <c r="D8" s="16" t="s">
        <v>21</v>
      </c>
      <c r="E8" s="16" t="s">
        <v>21</v>
      </c>
      <c r="F8" s="16" t="s">
        <v>21</v>
      </c>
      <c r="G8" s="16" t="s">
        <v>1073</v>
      </c>
      <c r="I8" s="16" t="s">
        <v>21</v>
      </c>
      <c r="J8" s="16" t="s">
        <v>21</v>
      </c>
      <c r="K8" s="16" t="s">
        <v>21</v>
      </c>
      <c r="L8" s="16" t="s">
        <v>1073</v>
      </c>
      <c r="P8" s="37" t="str">
        <f>IF($P$4="Engelsk","Packaging part not selected","Emballagedel ikke valgt")</f>
        <v>Emballagedel ikke valgt</v>
      </c>
      <c r="V8" t="s">
        <v>5300</v>
      </c>
      <c r="X8" s="160" t="s">
        <v>5113</v>
      </c>
      <c r="Z8" t="s">
        <v>5089</v>
      </c>
    </row>
    <row r="9" spans="1:26" ht="13.5" customHeight="1" x14ac:dyDescent="0.25">
      <c r="D9" s="16" t="s">
        <v>22</v>
      </c>
      <c r="E9" s="16" t="s">
        <v>464</v>
      </c>
      <c r="F9" s="16" t="s">
        <v>531</v>
      </c>
      <c r="G9" s="16" t="s">
        <v>1074</v>
      </c>
      <c r="I9" s="16" t="s">
        <v>22</v>
      </c>
      <c r="J9" s="16" t="s">
        <v>464</v>
      </c>
      <c r="K9" s="16" t="s">
        <v>531</v>
      </c>
      <c r="L9" s="16" t="s">
        <v>1074</v>
      </c>
      <c r="P9" s="37" t="str">
        <f>IF($P$4="Engelsk","Calculated","Beregnes")</f>
        <v>Beregnes</v>
      </c>
      <c r="V9" t="s">
        <v>5301</v>
      </c>
      <c r="X9" s="159" t="s">
        <v>5123</v>
      </c>
      <c r="Z9" t="s">
        <v>5090</v>
      </c>
    </row>
    <row r="10" spans="1:26" ht="21" x14ac:dyDescent="0.35">
      <c r="A10" s="15" t="s">
        <v>228</v>
      </c>
      <c r="B10" s="15"/>
      <c r="D10" s="16" t="s">
        <v>23</v>
      </c>
      <c r="E10" s="16" t="s">
        <v>23</v>
      </c>
      <c r="F10" s="16" t="s">
        <v>23</v>
      </c>
      <c r="G10" s="16" t="s">
        <v>1064</v>
      </c>
      <c r="I10" s="16" t="s">
        <v>23</v>
      </c>
      <c r="J10" s="16" t="s">
        <v>23</v>
      </c>
      <c r="K10" s="16" t="s">
        <v>23</v>
      </c>
      <c r="L10" s="16" t="s">
        <v>1064</v>
      </c>
      <c r="P10" s="37" t="str">
        <f>IF($P$4="Engelsk","Yes","Ja")</f>
        <v>Ja</v>
      </c>
      <c r="V10" t="s">
        <v>5302</v>
      </c>
      <c r="X10" s="160" t="s">
        <v>5163</v>
      </c>
      <c r="Z10" t="s">
        <v>5091</v>
      </c>
    </row>
    <row r="11" spans="1:26" ht="13.5" customHeight="1" x14ac:dyDescent="0.25">
      <c r="A11" s="150" t="s">
        <v>1733</v>
      </c>
      <c r="B11" s="150" t="s">
        <v>1734</v>
      </c>
      <c r="D11" s="16" t="s">
        <v>24</v>
      </c>
      <c r="E11" s="16" t="s">
        <v>465</v>
      </c>
      <c r="F11" s="16" t="s">
        <v>465</v>
      </c>
      <c r="G11" s="16" t="s">
        <v>1065</v>
      </c>
      <c r="I11" s="16" t="s">
        <v>24</v>
      </c>
      <c r="J11" s="16" t="s">
        <v>465</v>
      </c>
      <c r="K11" s="16" t="s">
        <v>465</v>
      </c>
      <c r="L11" s="16" t="s">
        <v>1065</v>
      </c>
      <c r="P11" s="37" t="str">
        <f>IF($P$4="Engelsk","No","Nej")</f>
        <v>Nej</v>
      </c>
      <c r="V11" t="s">
        <v>5080</v>
      </c>
      <c r="X11" s="159" t="s">
        <v>5166</v>
      </c>
      <c r="Z11" t="s">
        <v>5093</v>
      </c>
    </row>
    <row r="12" spans="1:26" ht="13.5" customHeight="1" x14ac:dyDescent="0.25">
      <c r="A12" t="s">
        <v>15</v>
      </c>
      <c r="B12" t="s">
        <v>1003</v>
      </c>
      <c r="D12" s="16" t="s">
        <v>25</v>
      </c>
      <c r="E12" s="16" t="s">
        <v>25</v>
      </c>
      <c r="F12" s="16" t="s">
        <v>532</v>
      </c>
      <c r="G12" s="16" t="s">
        <v>1075</v>
      </c>
      <c r="I12" s="16" t="s">
        <v>25</v>
      </c>
      <c r="J12" s="16" t="s">
        <v>25</v>
      </c>
      <c r="K12" s="16" t="s">
        <v>532</v>
      </c>
      <c r="L12" s="16" t="s">
        <v>1075</v>
      </c>
      <c r="P12" s="37" t="str">
        <f>IF($P$4="Engelsk","Next","Næste")</f>
        <v>Næste</v>
      </c>
      <c r="V12" t="s">
        <v>5081</v>
      </c>
      <c r="X12" s="160" t="s">
        <v>5170</v>
      </c>
      <c r="Z12" t="s">
        <v>5094</v>
      </c>
    </row>
    <row r="13" spans="1:26" ht="15" x14ac:dyDescent="0.25">
      <c r="A13" t="s">
        <v>229</v>
      </c>
      <c r="B13" t="s">
        <v>229</v>
      </c>
      <c r="D13" s="16" t="s">
        <v>26</v>
      </c>
      <c r="E13" s="16" t="s">
        <v>466</v>
      </c>
      <c r="F13" s="16" t="s">
        <v>466</v>
      </c>
      <c r="G13" s="16" t="s">
        <v>1066</v>
      </c>
      <c r="I13" s="16" t="s">
        <v>26</v>
      </c>
      <c r="J13" s="16" t="s">
        <v>466</v>
      </c>
      <c r="K13" s="16" t="s">
        <v>466</v>
      </c>
      <c r="L13" s="16" t="s">
        <v>1066</v>
      </c>
      <c r="P13" s="37" t="str">
        <f>IF($P$4="Engelsk","Previous","Forrige")</f>
        <v>Forrige</v>
      </c>
      <c r="V13" t="s">
        <v>5122</v>
      </c>
      <c r="X13" s="159" t="s">
        <v>5126</v>
      </c>
      <c r="Z13" t="s">
        <v>5095</v>
      </c>
    </row>
    <row r="14" spans="1:26" ht="15" x14ac:dyDescent="0.25">
      <c r="A14" t="s">
        <v>230</v>
      </c>
      <c r="B14" t="s">
        <v>230</v>
      </c>
      <c r="D14" s="16" t="s">
        <v>27</v>
      </c>
      <c r="E14" s="16" t="s">
        <v>27</v>
      </c>
      <c r="F14" s="16" t="s">
        <v>27</v>
      </c>
      <c r="G14" s="16" t="s">
        <v>1076</v>
      </c>
      <c r="I14" s="16" t="s">
        <v>27</v>
      </c>
      <c r="J14" s="16" t="s">
        <v>27</v>
      </c>
      <c r="K14" s="16" t="s">
        <v>27</v>
      </c>
      <c r="L14" s="16" t="s">
        <v>1076</v>
      </c>
      <c r="P14" s="37" t="str">
        <f>IF($P$4="Engelsk","All rights to this document belong to Varefakta, and the document may not be copied, reproduced, passed on and / or used without prior written permission from Varefakta. (version 26.1).","Alle rettigheder til dette dokument tilhører Varefakta, og dokumentet må ikke kopieres, gengives, videregives og/eller benyttes uden forudgående skriftlig tilladelse fra Varefakta (Version 26.1).")</f>
        <v>Alle rettigheder til dette dokument tilhører Varefakta, og dokumentet må ikke kopieres, gengives, videregives og/eller benyttes uden forudgående skriftlig tilladelse fra Varefakta (Version 26.1).</v>
      </c>
      <c r="V14" t="s">
        <v>5173</v>
      </c>
      <c r="X14" s="160" t="s">
        <v>5129</v>
      </c>
      <c r="Z14" t="s">
        <v>5096</v>
      </c>
    </row>
    <row r="15" spans="1:26" ht="13.5" customHeight="1" x14ac:dyDescent="0.25">
      <c r="A15" t="s">
        <v>231</v>
      </c>
      <c r="B15" t="s">
        <v>1721</v>
      </c>
      <c r="D15" s="16" t="s">
        <v>28</v>
      </c>
      <c r="E15" s="16" t="s">
        <v>28</v>
      </c>
      <c r="F15" s="16" t="s">
        <v>28</v>
      </c>
      <c r="G15" s="16" t="s">
        <v>1077</v>
      </c>
      <c r="I15" s="16" t="s">
        <v>28</v>
      </c>
      <c r="J15" s="16" t="s">
        <v>28</v>
      </c>
      <c r="K15" s="16" t="s">
        <v>28</v>
      </c>
      <c r="L15" s="16" t="s">
        <v>1077</v>
      </c>
      <c r="P15" t="s">
        <v>5405</v>
      </c>
      <c r="V15" t="s">
        <v>5174</v>
      </c>
      <c r="X15" s="159" t="s">
        <v>5133</v>
      </c>
      <c r="Z15" t="s">
        <v>5097</v>
      </c>
    </row>
    <row r="16" spans="1:26" ht="13.5" customHeight="1" x14ac:dyDescent="0.25">
      <c r="D16" s="16" t="s">
        <v>29</v>
      </c>
      <c r="E16" s="16" t="s">
        <v>29</v>
      </c>
      <c r="F16" s="16" t="s">
        <v>29</v>
      </c>
      <c r="G16" s="16" t="s">
        <v>1078</v>
      </c>
      <c r="I16" s="16" t="s">
        <v>29</v>
      </c>
      <c r="J16" s="16" t="s">
        <v>29</v>
      </c>
      <c r="K16" s="16" t="s">
        <v>29</v>
      </c>
      <c r="L16" s="16" t="s">
        <v>1078</v>
      </c>
      <c r="V16" t="s">
        <v>5190</v>
      </c>
      <c r="X16" s="160" t="s">
        <v>5137</v>
      </c>
      <c r="Z16" t="s">
        <v>5098</v>
      </c>
    </row>
    <row r="17" spans="1:26" ht="13.5" customHeight="1" x14ac:dyDescent="0.35">
      <c r="A17" s="15" t="s">
        <v>658</v>
      </c>
      <c r="B17" s="15"/>
      <c r="D17" s="16" t="s">
        <v>30</v>
      </c>
      <c r="E17" s="16" t="s">
        <v>30</v>
      </c>
      <c r="F17" s="16" t="s">
        <v>30</v>
      </c>
      <c r="G17" s="16" t="s">
        <v>1079</v>
      </c>
      <c r="I17" s="16" t="s">
        <v>30</v>
      </c>
      <c r="J17" s="16" t="s">
        <v>30</v>
      </c>
      <c r="K17" s="16" t="s">
        <v>30</v>
      </c>
      <c r="L17" s="16" t="s">
        <v>1079</v>
      </c>
      <c r="V17" t="s">
        <v>5205</v>
      </c>
      <c r="X17" s="159" t="s">
        <v>5140</v>
      </c>
      <c r="Z17" t="s">
        <v>5099</v>
      </c>
    </row>
    <row r="18" spans="1:26" ht="13.5" customHeight="1" x14ac:dyDescent="0.25">
      <c r="D18" s="16" t="s">
        <v>31</v>
      </c>
      <c r="E18" s="16" t="s">
        <v>467</v>
      </c>
      <c r="F18" s="16" t="s">
        <v>533</v>
      </c>
      <c r="G18" s="16" t="s">
        <v>1067</v>
      </c>
      <c r="I18" s="16" t="s">
        <v>31</v>
      </c>
      <c r="J18" s="16" t="s">
        <v>467</v>
      </c>
      <c r="K18" s="16" t="s">
        <v>533</v>
      </c>
      <c r="L18" s="16" t="s">
        <v>1067</v>
      </c>
      <c r="V18" t="s">
        <v>5239</v>
      </c>
      <c r="X18" s="160" t="s">
        <v>5143</v>
      </c>
      <c r="Z18" t="s">
        <v>5100</v>
      </c>
    </row>
    <row r="19" spans="1:26" ht="13.5" customHeight="1" x14ac:dyDescent="0.25">
      <c r="A19" s="150" t="s">
        <v>1733</v>
      </c>
      <c r="B19" s="150" t="s">
        <v>1734</v>
      </c>
      <c r="D19" s="16" t="s">
        <v>32</v>
      </c>
      <c r="E19" s="16" t="s">
        <v>32</v>
      </c>
      <c r="F19" s="16" t="s">
        <v>32</v>
      </c>
      <c r="G19" s="16" t="s">
        <v>1080</v>
      </c>
      <c r="I19" s="16" t="s">
        <v>32</v>
      </c>
      <c r="J19" s="16" t="s">
        <v>32</v>
      </c>
      <c r="K19" s="16" t="s">
        <v>32</v>
      </c>
      <c r="L19" s="16" t="s">
        <v>1080</v>
      </c>
      <c r="V19" t="s">
        <v>5246</v>
      </c>
      <c r="X19" s="159" t="s">
        <v>5154</v>
      </c>
      <c r="Z19" t="s">
        <v>5101</v>
      </c>
    </row>
    <row r="20" spans="1:26" ht="13.5" customHeight="1" x14ac:dyDescent="0.25">
      <c r="A20" t="s">
        <v>15</v>
      </c>
      <c r="B20" t="s">
        <v>1003</v>
      </c>
      <c r="D20" s="16" t="s">
        <v>33</v>
      </c>
      <c r="E20" s="16" t="s">
        <v>33</v>
      </c>
      <c r="F20" s="16" t="s">
        <v>33</v>
      </c>
      <c r="G20" s="16" t="s">
        <v>1068</v>
      </c>
      <c r="I20" s="16" t="s">
        <v>33</v>
      </c>
      <c r="J20" s="16" t="s">
        <v>33</v>
      </c>
      <c r="K20" s="16" t="s">
        <v>33</v>
      </c>
      <c r="L20" s="16" t="s">
        <v>1068</v>
      </c>
      <c r="V20" t="s">
        <v>5255</v>
      </c>
      <c r="X20" s="160" t="s">
        <v>5160</v>
      </c>
      <c r="Z20" t="s">
        <v>5102</v>
      </c>
    </row>
    <row r="21" spans="1:26" ht="13.5" customHeight="1" x14ac:dyDescent="0.25">
      <c r="A21" t="s">
        <v>659</v>
      </c>
      <c r="B21" t="s">
        <v>1006</v>
      </c>
      <c r="D21" s="16" t="s">
        <v>34</v>
      </c>
      <c r="E21" s="16" t="s">
        <v>34</v>
      </c>
      <c r="F21" s="16" t="s">
        <v>34</v>
      </c>
      <c r="G21" s="16" t="s">
        <v>1081</v>
      </c>
      <c r="I21" s="16" t="s">
        <v>34</v>
      </c>
      <c r="J21" s="16" t="s">
        <v>34</v>
      </c>
      <c r="K21" s="16" t="s">
        <v>34</v>
      </c>
      <c r="L21" s="16" t="s">
        <v>1081</v>
      </c>
      <c r="V21" t="s">
        <v>5261</v>
      </c>
      <c r="X21" s="159" t="s">
        <v>5175</v>
      </c>
      <c r="Z21" t="s">
        <v>5104</v>
      </c>
    </row>
    <row r="22" spans="1:26" ht="13.5" customHeight="1" x14ac:dyDescent="0.25">
      <c r="A22" t="s">
        <v>660</v>
      </c>
      <c r="B22" t="s">
        <v>1007</v>
      </c>
      <c r="D22" s="16" t="s">
        <v>35</v>
      </c>
      <c r="E22" s="16" t="s">
        <v>35</v>
      </c>
      <c r="F22" s="16" t="s">
        <v>35</v>
      </c>
      <c r="G22" s="16" t="s">
        <v>1069</v>
      </c>
      <c r="I22" s="16" t="s">
        <v>35</v>
      </c>
      <c r="J22" s="16" t="s">
        <v>35</v>
      </c>
      <c r="K22" s="16" t="s">
        <v>35</v>
      </c>
      <c r="L22" s="16" t="s">
        <v>1069</v>
      </c>
      <c r="V22" t="s">
        <v>5271</v>
      </c>
      <c r="X22" s="160" t="s">
        <v>5179</v>
      </c>
      <c r="Z22" t="s">
        <v>5105</v>
      </c>
    </row>
    <row r="23" spans="1:26" ht="13.5" customHeight="1" x14ac:dyDescent="0.25">
      <c r="A23" t="s">
        <v>661</v>
      </c>
      <c r="B23" t="s">
        <v>1008</v>
      </c>
      <c r="D23" s="16" t="s">
        <v>36</v>
      </c>
      <c r="E23" s="16" t="s">
        <v>468</v>
      </c>
      <c r="F23" s="16" t="s">
        <v>534</v>
      </c>
      <c r="G23" s="16" t="s">
        <v>1082</v>
      </c>
      <c r="I23" s="16" t="s">
        <v>36</v>
      </c>
      <c r="J23" s="16" t="s">
        <v>468</v>
      </c>
      <c r="K23" s="16" t="s">
        <v>534</v>
      </c>
      <c r="L23" s="16" t="s">
        <v>1082</v>
      </c>
      <c r="V23" t="s">
        <v>5272</v>
      </c>
      <c r="X23" s="159" t="s">
        <v>5180</v>
      </c>
      <c r="Z23" t="s">
        <v>5106</v>
      </c>
    </row>
    <row r="24" spans="1:26" ht="13.5" customHeight="1" x14ac:dyDescent="0.25">
      <c r="A24" t="s">
        <v>662</v>
      </c>
      <c r="B24" t="s">
        <v>1009</v>
      </c>
      <c r="D24" s="16" t="s">
        <v>37</v>
      </c>
      <c r="E24" s="16" t="s">
        <v>37</v>
      </c>
      <c r="F24" s="16" t="s">
        <v>37</v>
      </c>
      <c r="G24" s="16" t="s">
        <v>1083</v>
      </c>
      <c r="I24" s="16" t="s">
        <v>37</v>
      </c>
      <c r="J24" s="16" t="s">
        <v>37</v>
      </c>
      <c r="K24" s="16" t="s">
        <v>37</v>
      </c>
      <c r="L24" s="16" t="s">
        <v>1083</v>
      </c>
      <c r="V24" t="s">
        <v>5273</v>
      </c>
      <c r="X24" s="160" t="s">
        <v>5187</v>
      </c>
      <c r="Z24" t="s">
        <v>5107</v>
      </c>
    </row>
    <row r="25" spans="1:26" ht="13.5" customHeight="1" x14ac:dyDescent="0.25">
      <c r="D25" s="16" t="s">
        <v>38</v>
      </c>
      <c r="E25" s="16" t="s">
        <v>469</v>
      </c>
      <c r="F25" s="16" t="s">
        <v>535</v>
      </c>
      <c r="G25" s="16" t="s">
        <v>1070</v>
      </c>
      <c r="I25" s="16" t="s">
        <v>38</v>
      </c>
      <c r="J25" s="16" t="s">
        <v>469</v>
      </c>
      <c r="K25" s="16" t="s">
        <v>535</v>
      </c>
      <c r="L25" s="16" t="s">
        <v>1070</v>
      </c>
      <c r="V25" t="s">
        <v>5274</v>
      </c>
      <c r="X25" s="159" t="s">
        <v>5191</v>
      </c>
      <c r="Z25" t="s">
        <v>5108</v>
      </c>
    </row>
    <row r="26" spans="1:26" ht="13.5" customHeight="1" x14ac:dyDescent="0.35">
      <c r="A26" s="15" t="s">
        <v>665</v>
      </c>
      <c r="B26" s="15"/>
      <c r="D26" s="16" t="s">
        <v>39</v>
      </c>
      <c r="E26" s="16" t="s">
        <v>39</v>
      </c>
      <c r="F26" s="16" t="s">
        <v>39</v>
      </c>
      <c r="G26" s="16" t="s">
        <v>1084</v>
      </c>
      <c r="I26" s="16" t="s">
        <v>39</v>
      </c>
      <c r="J26" s="16" t="s">
        <v>39</v>
      </c>
      <c r="K26" s="16" t="s">
        <v>39</v>
      </c>
      <c r="L26" s="16" t="s">
        <v>1084</v>
      </c>
      <c r="V26" t="s">
        <v>5275</v>
      </c>
      <c r="X26" s="160" t="s">
        <v>5195</v>
      </c>
      <c r="Z26" t="s">
        <v>5109</v>
      </c>
    </row>
    <row r="27" spans="1:26" ht="13.5" customHeight="1" x14ac:dyDescent="0.25">
      <c r="D27" s="16" t="s">
        <v>40</v>
      </c>
      <c r="E27" s="16" t="s">
        <v>470</v>
      </c>
      <c r="F27" s="16" t="s">
        <v>470</v>
      </c>
      <c r="G27" s="16" t="s">
        <v>1085</v>
      </c>
      <c r="I27" s="16" t="s">
        <v>40</v>
      </c>
      <c r="J27" s="16" t="s">
        <v>470</v>
      </c>
      <c r="K27" s="16" t="s">
        <v>470</v>
      </c>
      <c r="L27" s="16" t="s">
        <v>1085</v>
      </c>
      <c r="V27" t="s">
        <v>5276</v>
      </c>
      <c r="X27" s="159" t="s">
        <v>5198</v>
      </c>
      <c r="Z27" t="s">
        <v>5111</v>
      </c>
    </row>
    <row r="28" spans="1:26" ht="13.5" customHeight="1" x14ac:dyDescent="0.25">
      <c r="A28" s="150" t="s">
        <v>1733</v>
      </c>
      <c r="B28" s="150" t="s">
        <v>1734</v>
      </c>
      <c r="D28" s="16" t="s">
        <v>41</v>
      </c>
      <c r="E28" s="16" t="s">
        <v>41</v>
      </c>
      <c r="F28" s="16" t="s">
        <v>41</v>
      </c>
      <c r="G28" s="16" t="s">
        <v>1086</v>
      </c>
      <c r="I28" s="16" t="s">
        <v>41</v>
      </c>
      <c r="J28" s="16" t="s">
        <v>41</v>
      </c>
      <c r="K28" s="16" t="s">
        <v>41</v>
      </c>
      <c r="L28" s="16" t="s">
        <v>1086</v>
      </c>
      <c r="V28" t="s">
        <v>5291</v>
      </c>
      <c r="X28" s="160" t="s">
        <v>5201</v>
      </c>
      <c r="Z28" t="s">
        <v>5112</v>
      </c>
    </row>
    <row r="29" spans="1:26" ht="13.5" customHeight="1" x14ac:dyDescent="0.25">
      <c r="A29" t="s">
        <v>15</v>
      </c>
      <c r="B29" t="s">
        <v>1003</v>
      </c>
      <c r="D29" s="16" t="s">
        <v>42</v>
      </c>
      <c r="E29" s="16" t="s">
        <v>42</v>
      </c>
      <c r="F29" s="16" t="s">
        <v>42</v>
      </c>
      <c r="G29" s="16" t="s">
        <v>1087</v>
      </c>
      <c r="I29" s="16" t="s">
        <v>42</v>
      </c>
      <c r="J29" s="16" t="s">
        <v>42</v>
      </c>
      <c r="K29" s="16" t="s">
        <v>42</v>
      </c>
      <c r="L29" s="16" t="s">
        <v>1087</v>
      </c>
      <c r="X29" s="159" t="s">
        <v>5206</v>
      </c>
      <c r="Z29" t="s">
        <v>5114</v>
      </c>
    </row>
    <row r="30" spans="1:26" ht="13.5" customHeight="1" x14ac:dyDescent="0.25">
      <c r="A30" t="s">
        <v>666</v>
      </c>
      <c r="B30" t="s">
        <v>1010</v>
      </c>
      <c r="D30" s="16" t="s">
        <v>43</v>
      </c>
      <c r="E30" s="16" t="s">
        <v>43</v>
      </c>
      <c r="F30" s="16" t="s">
        <v>43</v>
      </c>
      <c r="G30" s="16" t="s">
        <v>1088</v>
      </c>
      <c r="I30" s="16" t="s">
        <v>43</v>
      </c>
      <c r="J30" s="16" t="s">
        <v>43</v>
      </c>
      <c r="K30" s="16" t="s">
        <v>43</v>
      </c>
      <c r="L30" s="16" t="s">
        <v>1088</v>
      </c>
      <c r="X30" s="160" t="s">
        <v>5211</v>
      </c>
      <c r="Z30" t="s">
        <v>5115</v>
      </c>
    </row>
    <row r="31" spans="1:26" ht="13.5" customHeight="1" x14ac:dyDescent="0.25">
      <c r="A31" t="s">
        <v>667</v>
      </c>
      <c r="B31" t="s">
        <v>1011</v>
      </c>
      <c r="D31" s="16" t="s">
        <v>44</v>
      </c>
      <c r="E31" s="16" t="s">
        <v>471</v>
      </c>
      <c r="F31" s="16" t="s">
        <v>536</v>
      </c>
      <c r="G31" s="16" t="s">
        <v>1089</v>
      </c>
      <c r="I31" s="16" t="s">
        <v>44</v>
      </c>
      <c r="J31" s="16" t="s">
        <v>471</v>
      </c>
      <c r="K31" s="16" t="s">
        <v>536</v>
      </c>
      <c r="L31" s="16" t="s">
        <v>1089</v>
      </c>
      <c r="X31" s="159" t="s">
        <v>5219</v>
      </c>
      <c r="Z31" t="s">
        <v>5116</v>
      </c>
    </row>
    <row r="32" spans="1:26" ht="13.5" customHeight="1" x14ac:dyDescent="0.25">
      <c r="A32" t="s">
        <v>668</v>
      </c>
      <c r="B32" t="s">
        <v>1012</v>
      </c>
      <c r="D32" s="16" t="s">
        <v>45</v>
      </c>
      <c r="E32" s="16" t="s">
        <v>472</v>
      </c>
      <c r="F32" s="16" t="s">
        <v>537</v>
      </c>
      <c r="G32" s="16" t="s">
        <v>1090</v>
      </c>
      <c r="I32" s="16" t="s">
        <v>45</v>
      </c>
      <c r="J32" s="16" t="s">
        <v>472</v>
      </c>
      <c r="K32" s="16" t="s">
        <v>537</v>
      </c>
      <c r="L32" s="16" t="s">
        <v>1090</v>
      </c>
      <c r="X32" s="160" t="s">
        <v>5226</v>
      </c>
      <c r="Z32" t="s">
        <v>5117</v>
      </c>
    </row>
    <row r="33" spans="1:26" ht="13.5" customHeight="1" x14ac:dyDescent="0.25">
      <c r="A33" t="s">
        <v>669</v>
      </c>
      <c r="B33" t="s">
        <v>1013</v>
      </c>
      <c r="D33" s="16" t="s">
        <v>46</v>
      </c>
      <c r="E33" s="16" t="s">
        <v>46</v>
      </c>
      <c r="F33" s="16" t="s">
        <v>46</v>
      </c>
      <c r="G33" s="16" t="s">
        <v>1071</v>
      </c>
      <c r="I33" s="16" t="s">
        <v>46</v>
      </c>
      <c r="J33" s="16" t="s">
        <v>46</v>
      </c>
      <c r="K33" s="16" t="s">
        <v>46</v>
      </c>
      <c r="L33" s="16" t="s">
        <v>1071</v>
      </c>
      <c r="X33" s="159" t="s">
        <v>5229</v>
      </c>
      <c r="Z33" t="s">
        <v>5118</v>
      </c>
    </row>
    <row r="34" spans="1:26" ht="13.5" customHeight="1" x14ac:dyDescent="0.25">
      <c r="D34" s="16" t="s">
        <v>47</v>
      </c>
      <c r="E34" s="16" t="s">
        <v>473</v>
      </c>
      <c r="F34" s="16" t="s">
        <v>538</v>
      </c>
      <c r="G34" s="16" t="s">
        <v>1091</v>
      </c>
      <c r="I34" s="16" t="s">
        <v>47</v>
      </c>
      <c r="J34" s="16" t="s">
        <v>473</v>
      </c>
      <c r="K34" s="16" t="s">
        <v>538</v>
      </c>
      <c r="L34" s="16" t="s">
        <v>1091</v>
      </c>
      <c r="X34" s="160" t="s">
        <v>5233</v>
      </c>
      <c r="Z34" t="s">
        <v>5119</v>
      </c>
    </row>
    <row r="35" spans="1:26" ht="13.5" customHeight="1" x14ac:dyDescent="0.25">
      <c r="D35" s="16" t="s">
        <v>48</v>
      </c>
      <c r="E35" s="16" t="s">
        <v>474</v>
      </c>
      <c r="F35" s="16" t="s">
        <v>48</v>
      </c>
      <c r="G35" s="16" t="s">
        <v>1092</v>
      </c>
      <c r="I35" s="16" t="s">
        <v>48</v>
      </c>
      <c r="J35" s="16" t="s">
        <v>474</v>
      </c>
      <c r="K35" s="16" t="s">
        <v>48</v>
      </c>
      <c r="L35" s="16" t="s">
        <v>1092</v>
      </c>
      <c r="X35" s="159" t="s">
        <v>5236</v>
      </c>
      <c r="Z35" t="s">
        <v>5120</v>
      </c>
    </row>
    <row r="36" spans="1:26" ht="13.5" customHeight="1" x14ac:dyDescent="0.35">
      <c r="A36" s="15" t="s">
        <v>718</v>
      </c>
      <c r="B36" s="15"/>
      <c r="D36" s="16" t="s">
        <v>49</v>
      </c>
      <c r="E36" s="16" t="s">
        <v>49</v>
      </c>
      <c r="F36" s="16" t="s">
        <v>49</v>
      </c>
      <c r="G36" s="16" t="s">
        <v>1093</v>
      </c>
      <c r="I36" s="16" t="s">
        <v>49</v>
      </c>
      <c r="J36" s="16" t="s">
        <v>49</v>
      </c>
      <c r="K36" s="16" t="s">
        <v>49</v>
      </c>
      <c r="L36" s="16" t="s">
        <v>1093</v>
      </c>
      <c r="X36" s="160" t="s">
        <v>5240</v>
      </c>
      <c r="Z36" t="s">
        <v>5121</v>
      </c>
    </row>
    <row r="37" spans="1:26" ht="13.5" customHeight="1" x14ac:dyDescent="0.25">
      <c r="D37" s="16" t="s">
        <v>50</v>
      </c>
      <c r="E37" s="16" t="s">
        <v>50</v>
      </c>
      <c r="F37" s="16" t="s">
        <v>50</v>
      </c>
      <c r="G37" s="16" t="s">
        <v>1094</v>
      </c>
      <c r="I37" s="16" t="s">
        <v>50</v>
      </c>
      <c r="J37" s="16" t="s">
        <v>50</v>
      </c>
      <c r="K37" s="16" t="s">
        <v>50</v>
      </c>
      <c r="L37" s="16" t="s">
        <v>1094</v>
      </c>
      <c r="X37" s="159" t="s">
        <v>5241</v>
      </c>
      <c r="Z37" t="s">
        <v>5124</v>
      </c>
    </row>
    <row r="38" spans="1:26" ht="13.5" customHeight="1" x14ac:dyDescent="0.25">
      <c r="A38" s="150" t="s">
        <v>1733</v>
      </c>
      <c r="B38" s="150" t="s">
        <v>1734</v>
      </c>
      <c r="D38" s="16" t="s">
        <v>51</v>
      </c>
      <c r="E38" s="16" t="s">
        <v>475</v>
      </c>
      <c r="F38" s="16" t="s">
        <v>539</v>
      </c>
      <c r="G38" s="16" t="s">
        <v>1095</v>
      </c>
      <c r="I38" s="16" t="s">
        <v>51</v>
      </c>
      <c r="J38" s="16" t="s">
        <v>475</v>
      </c>
      <c r="K38" s="16" t="s">
        <v>539</v>
      </c>
      <c r="L38" s="16" t="s">
        <v>1095</v>
      </c>
      <c r="X38" s="160" t="s">
        <v>5242</v>
      </c>
      <c r="Z38" t="s">
        <v>5125</v>
      </c>
    </row>
    <row r="39" spans="1:26" ht="13.5" customHeight="1" x14ac:dyDescent="0.25">
      <c r="A39" t="s">
        <v>15</v>
      </c>
      <c r="B39" t="s">
        <v>1003</v>
      </c>
      <c r="D39" s="16" t="s">
        <v>52</v>
      </c>
      <c r="E39" s="16" t="s">
        <v>476</v>
      </c>
      <c r="F39" s="16" t="s">
        <v>52</v>
      </c>
      <c r="G39" s="16" t="s">
        <v>1096</v>
      </c>
      <c r="I39" s="16" t="s">
        <v>52</v>
      </c>
      <c r="J39" s="16" t="s">
        <v>476</v>
      </c>
      <c r="K39" s="16" t="s">
        <v>52</v>
      </c>
      <c r="L39" s="16" t="s">
        <v>1096</v>
      </c>
      <c r="X39" s="159" t="s">
        <v>5243</v>
      </c>
      <c r="Z39" t="s">
        <v>5164</v>
      </c>
    </row>
    <row r="40" spans="1:26" ht="13.5" customHeight="1" x14ac:dyDescent="0.25">
      <c r="A40" t="s">
        <v>717</v>
      </c>
      <c r="B40" t="s">
        <v>1014</v>
      </c>
      <c r="D40" s="16" t="s">
        <v>53</v>
      </c>
      <c r="E40" s="16" t="s">
        <v>53</v>
      </c>
      <c r="F40" s="16" t="s">
        <v>53</v>
      </c>
      <c r="G40" s="16" t="s">
        <v>1097</v>
      </c>
      <c r="I40" s="16" t="s">
        <v>53</v>
      </c>
      <c r="J40" s="16" t="s">
        <v>53</v>
      </c>
      <c r="K40" s="16" t="s">
        <v>53</v>
      </c>
      <c r="L40" s="16" t="s">
        <v>1097</v>
      </c>
      <c r="X40" s="160" t="s">
        <v>5244</v>
      </c>
      <c r="Z40" t="s">
        <v>5165</v>
      </c>
    </row>
    <row r="41" spans="1:26" ht="13.5" customHeight="1" x14ac:dyDescent="0.25">
      <c r="A41" t="s">
        <v>719</v>
      </c>
      <c r="B41" t="s">
        <v>1015</v>
      </c>
      <c r="D41" s="16" t="s">
        <v>54</v>
      </c>
      <c r="E41" s="16" t="s">
        <v>54</v>
      </c>
      <c r="F41" s="16" t="s">
        <v>54</v>
      </c>
      <c r="G41" s="16" t="s">
        <v>1098</v>
      </c>
      <c r="I41" s="16" t="s">
        <v>54</v>
      </c>
      <c r="J41" s="16" t="s">
        <v>54</v>
      </c>
      <c r="K41" s="16" t="s">
        <v>54</v>
      </c>
      <c r="L41" s="16" t="s">
        <v>1098</v>
      </c>
      <c r="X41" s="159" t="s">
        <v>5245</v>
      </c>
      <c r="Z41" t="s">
        <v>5167</v>
      </c>
    </row>
    <row r="42" spans="1:26" ht="13.5" customHeight="1" x14ac:dyDescent="0.25">
      <c r="A42" t="s">
        <v>720</v>
      </c>
      <c r="B42" t="s">
        <v>1016</v>
      </c>
      <c r="D42" s="16" t="s">
        <v>55</v>
      </c>
      <c r="E42" s="16" t="s">
        <v>477</v>
      </c>
      <c r="F42" s="16" t="s">
        <v>540</v>
      </c>
      <c r="G42" s="16" t="s">
        <v>1099</v>
      </c>
      <c r="I42" s="16" t="s">
        <v>55</v>
      </c>
      <c r="J42" s="16" t="s">
        <v>477</v>
      </c>
      <c r="K42" s="16" t="s">
        <v>540</v>
      </c>
      <c r="L42" s="16" t="s">
        <v>1099</v>
      </c>
      <c r="X42" s="160" t="s">
        <v>5247</v>
      </c>
      <c r="Z42" t="s">
        <v>5168</v>
      </c>
    </row>
    <row r="43" spans="1:26" ht="13.5" customHeight="1" x14ac:dyDescent="0.25">
      <c r="D43" s="16" t="s">
        <v>208</v>
      </c>
      <c r="E43" s="16" t="s">
        <v>208</v>
      </c>
      <c r="F43" s="16" t="s">
        <v>541</v>
      </c>
      <c r="G43" s="16" t="s">
        <v>1100</v>
      </c>
      <c r="I43" s="16" t="s">
        <v>208</v>
      </c>
      <c r="J43" s="16" t="s">
        <v>208</v>
      </c>
      <c r="K43" s="16" t="s">
        <v>541</v>
      </c>
      <c r="L43" s="16" t="s">
        <v>1100</v>
      </c>
      <c r="X43" s="159" t="s">
        <v>5248</v>
      </c>
      <c r="Z43" t="s">
        <v>5169</v>
      </c>
    </row>
    <row r="44" spans="1:26" ht="21" x14ac:dyDescent="0.35">
      <c r="A44" s="15" t="s">
        <v>716</v>
      </c>
      <c r="D44" s="16" t="s">
        <v>56</v>
      </c>
      <c r="E44" s="16" t="s">
        <v>56</v>
      </c>
      <c r="F44" s="16" t="s">
        <v>56</v>
      </c>
      <c r="G44" s="16" t="s">
        <v>1084</v>
      </c>
      <c r="I44" s="16" t="s">
        <v>56</v>
      </c>
      <c r="J44" s="16" t="s">
        <v>56</v>
      </c>
      <c r="K44" s="16" t="s">
        <v>56</v>
      </c>
      <c r="L44" s="16" t="s">
        <v>1084</v>
      </c>
      <c r="X44" s="160" t="s">
        <v>5249</v>
      </c>
      <c r="Z44" t="s">
        <v>5171</v>
      </c>
    </row>
    <row r="45" spans="1:26" ht="13.5" customHeight="1" x14ac:dyDescent="0.25">
      <c r="D45" s="16" t="s">
        <v>57</v>
      </c>
      <c r="E45" s="16" t="s">
        <v>478</v>
      </c>
      <c r="F45" s="16" t="s">
        <v>542</v>
      </c>
      <c r="G45" s="16" t="s">
        <v>1101</v>
      </c>
      <c r="I45" s="16" t="s">
        <v>57</v>
      </c>
      <c r="J45" s="16" t="s">
        <v>478</v>
      </c>
      <c r="K45" s="16" t="s">
        <v>542</v>
      </c>
      <c r="L45" s="16" t="s">
        <v>1101</v>
      </c>
      <c r="X45" s="159" t="s">
        <v>5250</v>
      </c>
      <c r="Z45" t="s">
        <v>5172</v>
      </c>
    </row>
    <row r="46" spans="1:26" ht="13.5" customHeight="1" x14ac:dyDescent="0.25">
      <c r="A46" s="150" t="s">
        <v>1733</v>
      </c>
      <c r="B46" s="150" t="s">
        <v>1734</v>
      </c>
      <c r="D46" s="16" t="s">
        <v>58</v>
      </c>
      <c r="E46" s="16" t="s">
        <v>58</v>
      </c>
      <c r="F46" s="16" t="s">
        <v>58</v>
      </c>
      <c r="G46" s="16" t="s">
        <v>1102</v>
      </c>
      <c r="I46" s="16" t="s">
        <v>58</v>
      </c>
      <c r="J46" s="16" t="s">
        <v>58</v>
      </c>
      <c r="K46" s="16" t="s">
        <v>58</v>
      </c>
      <c r="L46" s="16" t="s">
        <v>1102</v>
      </c>
      <c r="X46" s="160" t="s">
        <v>5251</v>
      </c>
      <c r="Z46" t="s">
        <v>5127</v>
      </c>
    </row>
    <row r="47" spans="1:26" ht="13.5" customHeight="1" x14ac:dyDescent="0.25">
      <c r="A47" t="s">
        <v>15</v>
      </c>
      <c r="B47" t="s">
        <v>1003</v>
      </c>
      <c r="D47" s="16" t="s">
        <v>59</v>
      </c>
      <c r="E47" s="16" t="s">
        <v>59</v>
      </c>
      <c r="F47" s="16" t="s">
        <v>59</v>
      </c>
      <c r="G47" s="16" t="s">
        <v>1103</v>
      </c>
      <c r="I47" s="16" t="s">
        <v>59</v>
      </c>
      <c r="J47" s="16" t="s">
        <v>59</v>
      </c>
      <c r="K47" s="16" t="s">
        <v>59</v>
      </c>
      <c r="L47" s="16" t="s">
        <v>1103</v>
      </c>
      <c r="X47" s="159" t="s">
        <v>5252</v>
      </c>
      <c r="Z47" t="s">
        <v>5128</v>
      </c>
    </row>
    <row r="48" spans="1:26" ht="13.5" customHeight="1" x14ac:dyDescent="0.25">
      <c r="A48" t="s">
        <v>721</v>
      </c>
      <c r="B48" t="s">
        <v>721</v>
      </c>
      <c r="D48" s="16" t="s">
        <v>60</v>
      </c>
      <c r="E48" s="16" t="s">
        <v>479</v>
      </c>
      <c r="F48" s="16" t="s">
        <v>543</v>
      </c>
      <c r="G48" s="16" t="s">
        <v>1104</v>
      </c>
      <c r="I48" s="16" t="s">
        <v>60</v>
      </c>
      <c r="J48" s="16" t="s">
        <v>479</v>
      </c>
      <c r="K48" s="16" t="s">
        <v>543</v>
      </c>
      <c r="L48" s="16" t="s">
        <v>1104</v>
      </c>
      <c r="X48" s="160" t="s">
        <v>5253</v>
      </c>
      <c r="Z48" t="s">
        <v>5130</v>
      </c>
    </row>
    <row r="49" spans="1:26" ht="13.5" customHeight="1" x14ac:dyDescent="0.25">
      <c r="A49" s="43" t="s">
        <v>722</v>
      </c>
      <c r="B49" s="43" t="s">
        <v>722</v>
      </c>
      <c r="D49" s="16" t="s">
        <v>61</v>
      </c>
      <c r="E49" s="16" t="s">
        <v>61</v>
      </c>
      <c r="F49" s="16" t="s">
        <v>61</v>
      </c>
      <c r="G49" s="16" t="s">
        <v>1105</v>
      </c>
      <c r="I49" s="16" t="s">
        <v>61</v>
      </c>
      <c r="J49" s="16" t="s">
        <v>61</v>
      </c>
      <c r="K49" s="16" t="s">
        <v>61</v>
      </c>
      <c r="L49" s="16" t="s">
        <v>1105</v>
      </c>
      <c r="X49" s="159" t="s">
        <v>5254</v>
      </c>
      <c r="Z49" t="s">
        <v>5131</v>
      </c>
    </row>
    <row r="50" spans="1:26" ht="13.5" customHeight="1" x14ac:dyDescent="0.25">
      <c r="D50" s="16" t="s">
        <v>62</v>
      </c>
      <c r="E50" s="16" t="s">
        <v>480</v>
      </c>
      <c r="F50" s="16" t="s">
        <v>480</v>
      </c>
      <c r="G50" s="16" t="s">
        <v>1106</v>
      </c>
      <c r="I50" s="16" t="s">
        <v>62</v>
      </c>
      <c r="J50" s="16" t="s">
        <v>480</v>
      </c>
      <c r="K50" s="16" t="s">
        <v>480</v>
      </c>
      <c r="L50" s="16" t="s">
        <v>1106</v>
      </c>
      <c r="X50" s="160" t="s">
        <v>5256</v>
      </c>
      <c r="Z50" t="s">
        <v>5132</v>
      </c>
    </row>
    <row r="51" spans="1:26" ht="13.5" customHeight="1" x14ac:dyDescent="0.25">
      <c r="D51" s="16" t="s">
        <v>63</v>
      </c>
      <c r="E51" s="16" t="s">
        <v>63</v>
      </c>
      <c r="F51" s="16" t="s">
        <v>63</v>
      </c>
      <c r="G51" s="16" t="s">
        <v>1107</v>
      </c>
      <c r="I51" s="16" t="s">
        <v>63</v>
      </c>
      <c r="J51" s="16" t="s">
        <v>63</v>
      </c>
      <c r="K51" s="16" t="s">
        <v>63</v>
      </c>
      <c r="L51" s="16" t="s">
        <v>1107</v>
      </c>
      <c r="X51" s="159" t="s">
        <v>5257</v>
      </c>
      <c r="Z51" t="s">
        <v>5134</v>
      </c>
    </row>
    <row r="52" spans="1:26" ht="13.5" customHeight="1" x14ac:dyDescent="0.35">
      <c r="A52" s="15" t="s">
        <v>738</v>
      </c>
      <c r="D52" s="16" t="s">
        <v>64</v>
      </c>
      <c r="E52" s="16" t="s">
        <v>481</v>
      </c>
      <c r="F52" s="16" t="s">
        <v>544</v>
      </c>
      <c r="G52" s="16" t="s">
        <v>1108</v>
      </c>
      <c r="I52" s="16" t="s">
        <v>64</v>
      </c>
      <c r="J52" s="16" t="s">
        <v>481</v>
      </c>
      <c r="K52" s="16" t="s">
        <v>544</v>
      </c>
      <c r="L52" s="16" t="s">
        <v>1108</v>
      </c>
      <c r="X52" s="160" t="s">
        <v>5258</v>
      </c>
      <c r="Z52" t="s">
        <v>5135</v>
      </c>
    </row>
    <row r="53" spans="1:26" ht="13.5" customHeight="1" x14ac:dyDescent="0.25">
      <c r="D53" s="16" t="s">
        <v>65</v>
      </c>
      <c r="E53" s="16" t="s">
        <v>65</v>
      </c>
      <c r="F53" s="16" t="s">
        <v>65</v>
      </c>
      <c r="G53" s="16" t="s">
        <v>1109</v>
      </c>
      <c r="I53" s="16" t="s">
        <v>65</v>
      </c>
      <c r="J53" s="16" t="s">
        <v>65</v>
      </c>
      <c r="K53" s="16" t="s">
        <v>65</v>
      </c>
      <c r="L53" s="16" t="s">
        <v>1109</v>
      </c>
      <c r="X53" s="159" t="s">
        <v>5259</v>
      </c>
      <c r="Z53" t="s">
        <v>5136</v>
      </c>
    </row>
    <row r="54" spans="1:26" ht="13.5" customHeight="1" x14ac:dyDescent="0.25">
      <c r="A54" s="150" t="s">
        <v>1733</v>
      </c>
      <c r="B54" s="150" t="s">
        <v>1734</v>
      </c>
      <c r="D54" s="16" t="s">
        <v>66</v>
      </c>
      <c r="E54" s="16" t="s">
        <v>66</v>
      </c>
      <c r="F54" s="16" t="s">
        <v>545</v>
      </c>
      <c r="G54" s="16" t="s">
        <v>1110</v>
      </c>
      <c r="I54" s="16" t="s">
        <v>66</v>
      </c>
      <c r="J54" s="16" t="s">
        <v>66</v>
      </c>
      <c r="K54" s="16" t="s">
        <v>545</v>
      </c>
      <c r="L54" s="16" t="s">
        <v>1110</v>
      </c>
      <c r="X54" s="160" t="s">
        <v>5260</v>
      </c>
      <c r="Z54" t="s">
        <v>5138</v>
      </c>
    </row>
    <row r="55" spans="1:26" ht="13.5" customHeight="1" x14ac:dyDescent="0.25">
      <c r="A55" t="s">
        <v>15</v>
      </c>
      <c r="B55" t="s">
        <v>1003</v>
      </c>
      <c r="D55" s="16" t="s">
        <v>67</v>
      </c>
      <c r="E55" s="16" t="s">
        <v>482</v>
      </c>
      <c r="F55" s="16" t="s">
        <v>546</v>
      </c>
      <c r="G55" s="16" t="s">
        <v>1111</v>
      </c>
      <c r="I55" s="16" t="s">
        <v>67</v>
      </c>
      <c r="J55" s="16" t="s">
        <v>482</v>
      </c>
      <c r="K55" s="16" t="s">
        <v>546</v>
      </c>
      <c r="L55" s="16" t="s">
        <v>1111</v>
      </c>
      <c r="X55" s="159" t="s">
        <v>5266</v>
      </c>
      <c r="Z55" t="s">
        <v>5139</v>
      </c>
    </row>
    <row r="56" spans="1:26" ht="13.5" customHeight="1" x14ac:dyDescent="0.25">
      <c r="A56" t="s">
        <v>739</v>
      </c>
      <c r="B56" t="s">
        <v>1017</v>
      </c>
      <c r="D56" s="16" t="s">
        <v>68</v>
      </c>
      <c r="E56" s="16" t="s">
        <v>68</v>
      </c>
      <c r="F56" s="16" t="s">
        <v>68</v>
      </c>
      <c r="G56" s="16" t="s">
        <v>1112</v>
      </c>
      <c r="I56" s="16" t="s">
        <v>68</v>
      </c>
      <c r="J56" s="16" t="s">
        <v>68</v>
      </c>
      <c r="K56" s="16" t="s">
        <v>68</v>
      </c>
      <c r="L56" s="16" t="s">
        <v>1112</v>
      </c>
      <c r="X56" s="160" t="s">
        <v>5269</v>
      </c>
      <c r="Z56" t="s">
        <v>5141</v>
      </c>
    </row>
    <row r="57" spans="1:26" ht="13.5" customHeight="1" x14ac:dyDescent="0.25">
      <c r="A57" t="s">
        <v>740</v>
      </c>
      <c r="B57" t="s">
        <v>1018</v>
      </c>
      <c r="D57" s="16" t="s">
        <v>69</v>
      </c>
      <c r="E57" s="16" t="s">
        <v>483</v>
      </c>
      <c r="F57" s="16" t="s">
        <v>547</v>
      </c>
      <c r="G57" s="16" t="s">
        <v>1113</v>
      </c>
      <c r="I57" s="16" t="s">
        <v>69</v>
      </c>
      <c r="J57" s="16" t="s">
        <v>483</v>
      </c>
      <c r="K57" s="16" t="s">
        <v>547</v>
      </c>
      <c r="L57" s="16" t="s">
        <v>1113</v>
      </c>
      <c r="X57" s="159" t="s">
        <v>5270</v>
      </c>
      <c r="Z57" t="s">
        <v>5142</v>
      </c>
    </row>
    <row r="58" spans="1:26" ht="13.5" customHeight="1" x14ac:dyDescent="0.25">
      <c r="A58" t="s">
        <v>741</v>
      </c>
      <c r="B58" t="s">
        <v>1019</v>
      </c>
      <c r="D58" s="16" t="s">
        <v>70</v>
      </c>
      <c r="E58" s="16" t="s">
        <v>70</v>
      </c>
      <c r="F58" s="16" t="s">
        <v>70</v>
      </c>
      <c r="G58" s="16" t="s">
        <v>1114</v>
      </c>
      <c r="I58" s="16" t="s">
        <v>70</v>
      </c>
      <c r="J58" s="16" t="s">
        <v>70</v>
      </c>
      <c r="K58" s="16" t="s">
        <v>70</v>
      </c>
      <c r="L58" s="16" t="s">
        <v>1114</v>
      </c>
      <c r="X58" s="160" t="s">
        <v>5277</v>
      </c>
      <c r="Z58" t="s">
        <v>5144</v>
      </c>
    </row>
    <row r="59" spans="1:26" ht="13.5" customHeight="1" x14ac:dyDescent="0.25">
      <c r="A59" t="s">
        <v>742</v>
      </c>
      <c r="B59" t="s">
        <v>742</v>
      </c>
      <c r="D59" s="16" t="s">
        <v>71</v>
      </c>
      <c r="E59" s="16" t="s">
        <v>484</v>
      </c>
      <c r="F59" s="16" t="s">
        <v>548</v>
      </c>
      <c r="G59" s="16" t="s">
        <v>1115</v>
      </c>
      <c r="I59" s="16" t="s">
        <v>71</v>
      </c>
      <c r="J59" s="16" t="s">
        <v>484</v>
      </c>
      <c r="K59" s="16" t="s">
        <v>548</v>
      </c>
      <c r="L59" s="16" t="s">
        <v>1115</v>
      </c>
      <c r="X59" s="159" t="s">
        <v>5292</v>
      </c>
      <c r="Z59" t="s">
        <v>5145</v>
      </c>
    </row>
    <row r="60" spans="1:26" ht="13.5" customHeight="1" x14ac:dyDescent="0.25">
      <c r="D60" s="16" t="s">
        <v>72</v>
      </c>
      <c r="E60" s="16" t="s">
        <v>485</v>
      </c>
      <c r="F60" s="16" t="s">
        <v>549</v>
      </c>
      <c r="G60" s="16" t="s">
        <v>1116</v>
      </c>
      <c r="I60" s="16" t="s">
        <v>72</v>
      </c>
      <c r="J60" s="16" t="s">
        <v>485</v>
      </c>
      <c r="K60" s="16" t="s">
        <v>549</v>
      </c>
      <c r="L60" s="16" t="s">
        <v>1116</v>
      </c>
      <c r="X60" s="160" t="s">
        <v>5293</v>
      </c>
      <c r="Z60" t="s">
        <v>5146</v>
      </c>
    </row>
    <row r="61" spans="1:26" ht="13.5" customHeight="1" x14ac:dyDescent="0.25">
      <c r="D61" s="16" t="s">
        <v>73</v>
      </c>
      <c r="E61" s="16" t="s">
        <v>73</v>
      </c>
      <c r="F61" s="16" t="s">
        <v>73</v>
      </c>
      <c r="G61" s="16" t="s">
        <v>1117</v>
      </c>
      <c r="I61" s="16" t="s">
        <v>73</v>
      </c>
      <c r="J61" s="16" t="s">
        <v>73</v>
      </c>
      <c r="K61" s="16" t="s">
        <v>73</v>
      </c>
      <c r="L61" s="16" t="s">
        <v>1117</v>
      </c>
      <c r="X61" s="161" t="s">
        <v>5294</v>
      </c>
      <c r="Z61" t="s">
        <v>5147</v>
      </c>
    </row>
    <row r="62" spans="1:26" ht="13.5" customHeight="1" x14ac:dyDescent="0.35">
      <c r="A62" s="15" t="s">
        <v>738</v>
      </c>
      <c r="D62" s="16" t="s">
        <v>74</v>
      </c>
      <c r="E62" s="16" t="s">
        <v>74</v>
      </c>
      <c r="F62" s="16" t="s">
        <v>74</v>
      </c>
      <c r="G62" s="16" t="s">
        <v>1118</v>
      </c>
      <c r="I62" s="16" t="s">
        <v>74</v>
      </c>
      <c r="J62" s="16" t="s">
        <v>74</v>
      </c>
      <c r="K62" s="16" t="s">
        <v>74</v>
      </c>
      <c r="L62" s="16" t="s">
        <v>1118</v>
      </c>
      <c r="Z62" t="s">
        <v>5148</v>
      </c>
    </row>
    <row r="63" spans="1:26" ht="13.5" customHeight="1" x14ac:dyDescent="0.25">
      <c r="D63" s="16" t="s">
        <v>75</v>
      </c>
      <c r="E63" s="16" t="s">
        <v>486</v>
      </c>
      <c r="F63" s="16" t="s">
        <v>486</v>
      </c>
      <c r="G63" s="16" t="s">
        <v>1119</v>
      </c>
      <c r="I63" s="16" t="s">
        <v>75</v>
      </c>
      <c r="J63" s="16" t="s">
        <v>486</v>
      </c>
      <c r="K63" s="16" t="s">
        <v>486</v>
      </c>
      <c r="L63" s="16" t="s">
        <v>1119</v>
      </c>
      <c r="Z63" t="s">
        <v>5149</v>
      </c>
    </row>
    <row r="64" spans="1:26" ht="13.5" customHeight="1" x14ac:dyDescent="0.25">
      <c r="A64" s="150" t="s">
        <v>1733</v>
      </c>
      <c r="B64" s="150" t="s">
        <v>1734</v>
      </c>
      <c r="D64" s="16" t="s">
        <v>76</v>
      </c>
      <c r="E64" s="16" t="s">
        <v>76</v>
      </c>
      <c r="F64" s="16" t="s">
        <v>76</v>
      </c>
      <c r="G64" s="16" t="s">
        <v>1120</v>
      </c>
      <c r="I64" s="16" t="s">
        <v>76</v>
      </c>
      <c r="J64" s="16" t="s">
        <v>76</v>
      </c>
      <c r="K64" s="16" t="s">
        <v>76</v>
      </c>
      <c r="L64" s="16" t="s">
        <v>1120</v>
      </c>
      <c r="Z64" t="s">
        <v>5150</v>
      </c>
    </row>
    <row r="65" spans="1:26" ht="13.5" customHeight="1" x14ac:dyDescent="0.25">
      <c r="A65" t="s">
        <v>15</v>
      </c>
      <c r="B65" t="s">
        <v>1003</v>
      </c>
      <c r="D65" s="16" t="s">
        <v>77</v>
      </c>
      <c r="E65" s="16" t="s">
        <v>77</v>
      </c>
      <c r="F65" s="16" t="s">
        <v>77</v>
      </c>
      <c r="G65" s="16" t="s">
        <v>1121</v>
      </c>
      <c r="I65" s="16" t="s">
        <v>77</v>
      </c>
      <c r="J65" s="16" t="s">
        <v>77</v>
      </c>
      <c r="K65" s="16" t="s">
        <v>77</v>
      </c>
      <c r="L65" s="16" t="s">
        <v>1121</v>
      </c>
      <c r="Z65" t="s">
        <v>5151</v>
      </c>
    </row>
    <row r="66" spans="1:26" ht="13.5" customHeight="1" x14ac:dyDescent="0.25">
      <c r="A66" t="s">
        <v>739</v>
      </c>
      <c r="B66" t="s">
        <v>1017</v>
      </c>
      <c r="D66" s="16" t="s">
        <v>78</v>
      </c>
      <c r="E66" s="16" t="s">
        <v>487</v>
      </c>
      <c r="F66" s="16" t="s">
        <v>550</v>
      </c>
      <c r="G66" s="16" t="s">
        <v>1122</v>
      </c>
      <c r="I66" s="16" t="s">
        <v>78</v>
      </c>
      <c r="J66" s="16" t="s">
        <v>487</v>
      </c>
      <c r="K66" s="16" t="s">
        <v>550</v>
      </c>
      <c r="L66" s="16" t="s">
        <v>1122</v>
      </c>
      <c r="Z66" t="s">
        <v>5152</v>
      </c>
    </row>
    <row r="67" spans="1:26" ht="13.5" customHeight="1" x14ac:dyDescent="0.25">
      <c r="A67" t="s">
        <v>740</v>
      </c>
      <c r="B67" t="s">
        <v>1018</v>
      </c>
      <c r="D67" s="16" t="s">
        <v>79</v>
      </c>
      <c r="E67" s="16" t="s">
        <v>488</v>
      </c>
      <c r="F67" s="16" t="s">
        <v>551</v>
      </c>
      <c r="G67" s="16" t="s">
        <v>1123</v>
      </c>
      <c r="I67" s="16" t="s">
        <v>79</v>
      </c>
      <c r="J67" s="16" t="s">
        <v>488</v>
      </c>
      <c r="K67" s="16" t="s">
        <v>551</v>
      </c>
      <c r="L67" s="16" t="s">
        <v>1123</v>
      </c>
      <c r="Z67" t="s">
        <v>5153</v>
      </c>
    </row>
    <row r="68" spans="1:26" ht="13.5" customHeight="1" x14ac:dyDescent="0.25">
      <c r="D68" s="16" t="s">
        <v>80</v>
      </c>
      <c r="E68" s="16" t="s">
        <v>80</v>
      </c>
      <c r="F68" s="16" t="s">
        <v>80</v>
      </c>
      <c r="G68" s="16" t="s">
        <v>1124</v>
      </c>
      <c r="I68" s="16" t="s">
        <v>80</v>
      </c>
      <c r="J68" s="16" t="s">
        <v>80</v>
      </c>
      <c r="K68" s="16" t="s">
        <v>80</v>
      </c>
      <c r="L68" s="16" t="s">
        <v>1124</v>
      </c>
      <c r="Z68" t="s">
        <v>5155</v>
      </c>
    </row>
    <row r="69" spans="1:26" ht="13.5" customHeight="1" x14ac:dyDescent="0.25">
      <c r="D69" s="16" t="s">
        <v>81</v>
      </c>
      <c r="E69" s="16" t="s">
        <v>81</v>
      </c>
      <c r="F69" s="16" t="s">
        <v>81</v>
      </c>
      <c r="G69" s="16" t="s">
        <v>1125</v>
      </c>
      <c r="I69" s="16" t="s">
        <v>81</v>
      </c>
      <c r="J69" s="16" t="s">
        <v>81</v>
      </c>
      <c r="K69" s="16" t="s">
        <v>81</v>
      </c>
      <c r="L69" s="16" t="s">
        <v>1125</v>
      </c>
      <c r="Z69" t="s">
        <v>5156</v>
      </c>
    </row>
    <row r="70" spans="1:26" ht="13.5" customHeight="1" x14ac:dyDescent="0.35">
      <c r="A70" s="15" t="s">
        <v>743</v>
      </c>
      <c r="D70" s="16" t="s">
        <v>82</v>
      </c>
      <c r="E70" s="16" t="s">
        <v>82</v>
      </c>
      <c r="F70" s="16" t="s">
        <v>82</v>
      </c>
      <c r="G70" s="16" t="s">
        <v>1126</v>
      </c>
      <c r="I70" s="16" t="s">
        <v>82</v>
      </c>
      <c r="J70" s="16" t="s">
        <v>82</v>
      </c>
      <c r="K70" s="16" t="s">
        <v>82</v>
      </c>
      <c r="L70" s="16" t="s">
        <v>1126</v>
      </c>
      <c r="Z70" t="s">
        <v>5157</v>
      </c>
    </row>
    <row r="71" spans="1:26" ht="13.5" customHeight="1" x14ac:dyDescent="0.25">
      <c r="D71" s="16" t="s">
        <v>83</v>
      </c>
      <c r="E71" s="16" t="s">
        <v>83</v>
      </c>
      <c r="F71" s="16" t="s">
        <v>83</v>
      </c>
      <c r="G71" s="16" t="s">
        <v>1127</v>
      </c>
      <c r="I71" s="16" t="s">
        <v>83</v>
      </c>
      <c r="J71" s="16" t="s">
        <v>83</v>
      </c>
      <c r="K71" s="16" t="s">
        <v>83</v>
      </c>
      <c r="L71" s="16" t="s">
        <v>1127</v>
      </c>
      <c r="Z71" t="s">
        <v>5158</v>
      </c>
    </row>
    <row r="72" spans="1:26" ht="13.5" customHeight="1" x14ac:dyDescent="0.25">
      <c r="A72" s="150" t="s">
        <v>1733</v>
      </c>
      <c r="B72" s="150" t="s">
        <v>1734</v>
      </c>
      <c r="D72" s="16" t="s">
        <v>84</v>
      </c>
      <c r="E72" s="16" t="s">
        <v>84</v>
      </c>
      <c r="F72" s="16" t="s">
        <v>84</v>
      </c>
      <c r="G72" s="16" t="s">
        <v>1128</v>
      </c>
      <c r="I72" s="16" t="s">
        <v>84</v>
      </c>
      <c r="J72" s="16" t="s">
        <v>84</v>
      </c>
      <c r="K72" s="16" t="s">
        <v>84</v>
      </c>
      <c r="L72" s="16" t="s">
        <v>1128</v>
      </c>
      <c r="Z72" t="s">
        <v>5159</v>
      </c>
    </row>
    <row r="73" spans="1:26" ht="13.5" customHeight="1" x14ac:dyDescent="0.25">
      <c r="A73" t="s">
        <v>15</v>
      </c>
      <c r="B73" t="s">
        <v>1003</v>
      </c>
      <c r="D73" s="16" t="s">
        <v>85</v>
      </c>
      <c r="E73" s="16" t="s">
        <v>85</v>
      </c>
      <c r="F73" s="16" t="s">
        <v>85</v>
      </c>
      <c r="G73" s="16" t="s">
        <v>1129</v>
      </c>
      <c r="I73" s="16" t="s">
        <v>85</v>
      </c>
      <c r="J73" s="16" t="s">
        <v>85</v>
      </c>
      <c r="K73" s="16" t="s">
        <v>85</v>
      </c>
      <c r="L73" s="16" t="s">
        <v>1129</v>
      </c>
      <c r="Z73" t="s">
        <v>5161</v>
      </c>
    </row>
    <row r="74" spans="1:26" ht="13.5" customHeight="1" x14ac:dyDescent="0.25">
      <c r="A74" t="s">
        <v>744</v>
      </c>
      <c r="B74" t="s">
        <v>1020</v>
      </c>
      <c r="D74" s="16" t="s">
        <v>552</v>
      </c>
      <c r="E74" s="16" t="s">
        <v>552</v>
      </c>
      <c r="F74" s="16" t="s">
        <v>552</v>
      </c>
      <c r="G74" s="16" t="s">
        <v>1130</v>
      </c>
      <c r="I74" s="16" t="s">
        <v>552</v>
      </c>
      <c r="J74" s="16" t="s">
        <v>552</v>
      </c>
      <c r="K74" s="16" t="s">
        <v>552</v>
      </c>
      <c r="L74" s="16" t="s">
        <v>1130</v>
      </c>
      <c r="Z74" t="s">
        <v>5162</v>
      </c>
    </row>
    <row r="75" spans="1:26" ht="13.5" customHeight="1" x14ac:dyDescent="0.25">
      <c r="A75" t="s">
        <v>745</v>
      </c>
      <c r="B75" t="s">
        <v>1021</v>
      </c>
      <c r="D75" s="16" t="s">
        <v>86</v>
      </c>
      <c r="E75" s="16" t="s">
        <v>489</v>
      </c>
      <c r="F75" s="16" t="s">
        <v>489</v>
      </c>
      <c r="G75" s="16" t="s">
        <v>1131</v>
      </c>
      <c r="I75" s="16" t="s">
        <v>86</v>
      </c>
      <c r="J75" s="16" t="s">
        <v>489</v>
      </c>
      <c r="K75" s="16" t="s">
        <v>489</v>
      </c>
      <c r="L75" s="16" t="s">
        <v>1131</v>
      </c>
      <c r="Z75" t="s">
        <v>5176</v>
      </c>
    </row>
    <row r="76" spans="1:26" ht="13.5" customHeight="1" x14ac:dyDescent="0.25">
      <c r="A76" t="s">
        <v>5318</v>
      </c>
      <c r="B76" t="s">
        <v>5317</v>
      </c>
      <c r="D76" s="16" t="s">
        <v>87</v>
      </c>
      <c r="E76" s="16" t="s">
        <v>490</v>
      </c>
      <c r="F76" s="16" t="s">
        <v>490</v>
      </c>
      <c r="G76" s="16" t="s">
        <v>1132</v>
      </c>
      <c r="I76" s="16" t="s">
        <v>87</v>
      </c>
      <c r="J76" s="16" t="s">
        <v>490</v>
      </c>
      <c r="K76" s="16" t="s">
        <v>490</v>
      </c>
      <c r="L76" s="16" t="s">
        <v>1132</v>
      </c>
      <c r="Z76" t="s">
        <v>5177</v>
      </c>
    </row>
    <row r="77" spans="1:26" ht="13.5" customHeight="1" x14ac:dyDescent="0.25">
      <c r="A77" t="s">
        <v>746</v>
      </c>
      <c r="B77" t="s">
        <v>1022</v>
      </c>
      <c r="D77" s="16" t="s">
        <v>88</v>
      </c>
      <c r="E77" s="16" t="s">
        <v>88</v>
      </c>
      <c r="F77" s="16" t="s">
        <v>553</v>
      </c>
      <c r="G77" s="16" t="s">
        <v>1133</v>
      </c>
      <c r="I77" s="16" t="s">
        <v>88</v>
      </c>
      <c r="J77" s="16" t="s">
        <v>88</v>
      </c>
      <c r="K77" s="16" t="s">
        <v>553</v>
      </c>
      <c r="L77" s="16" t="s">
        <v>1133</v>
      </c>
      <c r="Z77" t="s">
        <v>5178</v>
      </c>
    </row>
    <row r="78" spans="1:26" ht="13.5" customHeight="1" x14ac:dyDescent="0.25">
      <c r="D78" s="16" t="s">
        <v>89</v>
      </c>
      <c r="E78" s="16" t="s">
        <v>89</v>
      </c>
      <c r="F78" s="16" t="s">
        <v>89</v>
      </c>
      <c r="G78" s="16" t="s">
        <v>1134</v>
      </c>
      <c r="I78" s="16" t="s">
        <v>89</v>
      </c>
      <c r="J78" s="16" t="s">
        <v>89</v>
      </c>
      <c r="K78" s="16" t="s">
        <v>89</v>
      </c>
      <c r="L78" s="16" t="s">
        <v>1134</v>
      </c>
      <c r="Z78" t="s">
        <v>5181</v>
      </c>
    </row>
    <row r="79" spans="1:26" ht="13.5" customHeight="1" x14ac:dyDescent="0.25">
      <c r="D79" s="16" t="s">
        <v>90</v>
      </c>
      <c r="E79" s="16" t="s">
        <v>90</v>
      </c>
      <c r="F79" s="16" t="s">
        <v>554</v>
      </c>
      <c r="G79" s="16" t="s">
        <v>1135</v>
      </c>
      <c r="I79" s="16" t="s">
        <v>90</v>
      </c>
      <c r="J79" s="16" t="s">
        <v>90</v>
      </c>
      <c r="K79" s="16" t="s">
        <v>554</v>
      </c>
      <c r="L79" s="16" t="s">
        <v>1135</v>
      </c>
      <c r="Z79" t="s">
        <v>5182</v>
      </c>
    </row>
    <row r="80" spans="1:26" ht="13.5" customHeight="1" x14ac:dyDescent="0.35">
      <c r="A80" s="15" t="s">
        <v>788</v>
      </c>
      <c r="D80" s="16" t="s">
        <v>91</v>
      </c>
      <c r="E80" s="16" t="s">
        <v>91</v>
      </c>
      <c r="F80" s="16" t="s">
        <v>555</v>
      </c>
      <c r="G80" s="16" t="s">
        <v>1136</v>
      </c>
      <c r="I80" s="16" t="s">
        <v>91</v>
      </c>
      <c r="J80" s="16" t="s">
        <v>91</v>
      </c>
      <c r="K80" s="16" t="s">
        <v>555</v>
      </c>
      <c r="L80" s="16" t="s">
        <v>1136</v>
      </c>
      <c r="Z80" t="s">
        <v>5183</v>
      </c>
    </row>
    <row r="81" spans="1:26" ht="13.5" customHeight="1" x14ac:dyDescent="0.25">
      <c r="D81" s="16" t="s">
        <v>92</v>
      </c>
      <c r="E81" s="16" t="s">
        <v>92</v>
      </c>
      <c r="F81" s="16" t="s">
        <v>92</v>
      </c>
      <c r="G81" s="16" t="s">
        <v>1137</v>
      </c>
      <c r="I81" s="16" t="s">
        <v>92</v>
      </c>
      <c r="J81" s="16" t="s">
        <v>92</v>
      </c>
      <c r="K81" s="16" t="s">
        <v>92</v>
      </c>
      <c r="L81" s="16" t="s">
        <v>1137</v>
      </c>
      <c r="Z81" t="s">
        <v>5184</v>
      </c>
    </row>
    <row r="82" spans="1:26" ht="13.5" customHeight="1" x14ac:dyDescent="0.25">
      <c r="A82" s="150" t="s">
        <v>1733</v>
      </c>
      <c r="B82" s="150" t="s">
        <v>1734</v>
      </c>
      <c r="D82" s="16" t="s">
        <v>93</v>
      </c>
      <c r="E82" s="16" t="s">
        <v>491</v>
      </c>
      <c r="F82" s="16" t="s">
        <v>556</v>
      </c>
      <c r="G82" s="16" t="s">
        <v>1138</v>
      </c>
      <c r="I82" s="16" t="s">
        <v>93</v>
      </c>
      <c r="J82" s="16" t="s">
        <v>491</v>
      </c>
      <c r="K82" s="16" t="s">
        <v>556</v>
      </c>
      <c r="L82" s="16" t="s">
        <v>1138</v>
      </c>
      <c r="Z82" t="s">
        <v>5185</v>
      </c>
    </row>
    <row r="83" spans="1:26" ht="15" x14ac:dyDescent="0.25">
      <c r="A83" t="s">
        <v>15</v>
      </c>
      <c r="B83" t="s">
        <v>1003</v>
      </c>
      <c r="D83" s="16" t="s">
        <v>94</v>
      </c>
      <c r="E83" s="16" t="s">
        <v>94</v>
      </c>
      <c r="F83" s="16" t="s">
        <v>94</v>
      </c>
      <c r="G83" s="16" t="s">
        <v>1139</v>
      </c>
      <c r="I83" s="16" t="s">
        <v>94</v>
      </c>
      <c r="J83" s="16" t="s">
        <v>94</v>
      </c>
      <c r="K83" s="16" t="s">
        <v>94</v>
      </c>
      <c r="L83" s="16" t="s">
        <v>1139</v>
      </c>
      <c r="Z83" t="s">
        <v>5186</v>
      </c>
    </row>
    <row r="84" spans="1:26" ht="13.5" customHeight="1" x14ac:dyDescent="0.25">
      <c r="A84" t="s">
        <v>789</v>
      </c>
      <c r="B84" t="s">
        <v>789</v>
      </c>
      <c r="D84" s="16" t="s">
        <v>95</v>
      </c>
      <c r="E84" s="16" t="s">
        <v>95</v>
      </c>
      <c r="F84" s="16" t="s">
        <v>95</v>
      </c>
      <c r="G84" s="16" t="s">
        <v>1140</v>
      </c>
      <c r="I84" s="16" t="s">
        <v>95</v>
      </c>
      <c r="J84" s="16" t="s">
        <v>95</v>
      </c>
      <c r="K84" s="16" t="s">
        <v>95</v>
      </c>
      <c r="L84" s="16" t="s">
        <v>1140</v>
      </c>
      <c r="Z84" t="s">
        <v>5188</v>
      </c>
    </row>
    <row r="85" spans="1:26" ht="13.5" customHeight="1" x14ac:dyDescent="0.25">
      <c r="A85" t="s">
        <v>790</v>
      </c>
      <c r="B85" t="s">
        <v>790</v>
      </c>
      <c r="D85" s="16" t="s">
        <v>96</v>
      </c>
      <c r="E85" s="16" t="s">
        <v>96</v>
      </c>
      <c r="F85" s="16" t="s">
        <v>96</v>
      </c>
      <c r="G85" s="16" t="s">
        <v>1141</v>
      </c>
      <c r="I85" s="16" t="s">
        <v>96</v>
      </c>
      <c r="J85" s="16" t="s">
        <v>96</v>
      </c>
      <c r="K85" s="16" t="s">
        <v>96</v>
      </c>
      <c r="L85" s="16" t="s">
        <v>1141</v>
      </c>
      <c r="Z85" t="s">
        <v>5189</v>
      </c>
    </row>
    <row r="86" spans="1:26" ht="13.5" customHeight="1" x14ac:dyDescent="0.25">
      <c r="A86" t="s">
        <v>791</v>
      </c>
      <c r="B86" t="s">
        <v>791</v>
      </c>
      <c r="D86" s="16" t="s">
        <v>97</v>
      </c>
      <c r="E86" s="16" t="s">
        <v>492</v>
      </c>
      <c r="F86" s="16" t="s">
        <v>557</v>
      </c>
      <c r="G86" s="16" t="s">
        <v>1142</v>
      </c>
      <c r="I86" s="16" t="s">
        <v>97</v>
      </c>
      <c r="J86" s="16" t="s">
        <v>492</v>
      </c>
      <c r="K86" s="16" t="s">
        <v>557</v>
      </c>
      <c r="L86" s="16" t="s">
        <v>1142</v>
      </c>
      <c r="Z86" t="s">
        <v>5192</v>
      </c>
    </row>
    <row r="87" spans="1:26" ht="13.5" customHeight="1" x14ac:dyDescent="0.25">
      <c r="D87" s="16" t="s">
        <v>98</v>
      </c>
      <c r="E87" s="16" t="s">
        <v>98</v>
      </c>
      <c r="F87" s="16" t="s">
        <v>558</v>
      </c>
      <c r="G87" s="16" t="s">
        <v>1143</v>
      </c>
      <c r="I87" s="16" t="s">
        <v>98</v>
      </c>
      <c r="J87" s="16" t="s">
        <v>98</v>
      </c>
      <c r="K87" s="16" t="s">
        <v>558</v>
      </c>
      <c r="L87" s="16" t="s">
        <v>1143</v>
      </c>
      <c r="Z87" t="s">
        <v>5193</v>
      </c>
    </row>
    <row r="88" spans="1:26" ht="13.5" customHeight="1" x14ac:dyDescent="0.25">
      <c r="D88" s="16" t="s">
        <v>99</v>
      </c>
      <c r="E88" s="16" t="s">
        <v>99</v>
      </c>
      <c r="F88" s="16" t="s">
        <v>99</v>
      </c>
      <c r="G88" s="16" t="s">
        <v>1144</v>
      </c>
      <c r="I88" s="16" t="s">
        <v>99</v>
      </c>
      <c r="J88" s="16" t="s">
        <v>99</v>
      </c>
      <c r="K88" s="16" t="s">
        <v>99</v>
      </c>
      <c r="L88" s="16" t="s">
        <v>1144</v>
      </c>
      <c r="Z88" t="s">
        <v>5194</v>
      </c>
    </row>
    <row r="89" spans="1:26" ht="13.5" customHeight="1" x14ac:dyDescent="0.35">
      <c r="A89" s="15" t="s">
        <v>794</v>
      </c>
      <c r="D89" s="16" t="s">
        <v>100</v>
      </c>
      <c r="E89" s="16" t="s">
        <v>100</v>
      </c>
      <c r="F89" s="16" t="s">
        <v>559</v>
      </c>
      <c r="G89" s="16" t="s">
        <v>1145</v>
      </c>
      <c r="I89" s="16" t="s">
        <v>100</v>
      </c>
      <c r="J89" s="16" t="s">
        <v>100</v>
      </c>
      <c r="K89" s="16" t="s">
        <v>559</v>
      </c>
      <c r="L89" s="16" t="s">
        <v>1145</v>
      </c>
      <c r="Z89" t="s">
        <v>5196</v>
      </c>
    </row>
    <row r="90" spans="1:26" ht="13.5" customHeight="1" x14ac:dyDescent="0.25">
      <c r="D90" s="16" t="s">
        <v>101</v>
      </c>
      <c r="E90" s="16" t="s">
        <v>101</v>
      </c>
      <c r="F90" s="16" t="s">
        <v>560</v>
      </c>
      <c r="G90" s="16" t="s">
        <v>1146</v>
      </c>
      <c r="I90" s="16" t="s">
        <v>101</v>
      </c>
      <c r="J90" s="16" t="s">
        <v>101</v>
      </c>
      <c r="K90" s="16" t="s">
        <v>560</v>
      </c>
      <c r="L90" s="16" t="s">
        <v>1146</v>
      </c>
      <c r="Z90" t="s">
        <v>5197</v>
      </c>
    </row>
    <row r="91" spans="1:26" ht="13.5" customHeight="1" x14ac:dyDescent="0.25">
      <c r="A91" s="150" t="s">
        <v>1733</v>
      </c>
      <c r="B91" s="150" t="s">
        <v>1734</v>
      </c>
      <c r="D91" s="16" t="s">
        <v>102</v>
      </c>
      <c r="E91" s="16" t="s">
        <v>102</v>
      </c>
      <c r="F91" s="16" t="s">
        <v>102</v>
      </c>
      <c r="G91" s="16" t="s">
        <v>1147</v>
      </c>
      <c r="I91" s="16" t="s">
        <v>102</v>
      </c>
      <c r="J91" s="16" t="s">
        <v>102</v>
      </c>
      <c r="K91" s="16" t="s">
        <v>102</v>
      </c>
      <c r="L91" s="16" t="s">
        <v>1147</v>
      </c>
      <c r="Z91" t="s">
        <v>5199</v>
      </c>
    </row>
    <row r="92" spans="1:26" ht="13.5" customHeight="1" x14ac:dyDescent="0.25">
      <c r="A92" t="s">
        <v>15</v>
      </c>
      <c r="B92" t="s">
        <v>1003</v>
      </c>
      <c r="D92" s="16" t="s">
        <v>103</v>
      </c>
      <c r="E92" s="16" t="s">
        <v>493</v>
      </c>
      <c r="F92" s="16" t="s">
        <v>561</v>
      </c>
      <c r="G92" s="16" t="s">
        <v>1148</v>
      </c>
      <c r="I92" s="16" t="s">
        <v>103</v>
      </c>
      <c r="J92" s="16" t="s">
        <v>493</v>
      </c>
      <c r="K92" s="16" t="s">
        <v>561</v>
      </c>
      <c r="L92" s="16" t="s">
        <v>1148</v>
      </c>
      <c r="Z92" t="s">
        <v>5200</v>
      </c>
    </row>
    <row r="93" spans="1:26" ht="13.5" customHeight="1" x14ac:dyDescent="0.25">
      <c r="A93" t="s">
        <v>795</v>
      </c>
      <c r="B93" t="s">
        <v>1023</v>
      </c>
      <c r="D93" s="16" t="s">
        <v>104</v>
      </c>
      <c r="E93" s="16" t="s">
        <v>104</v>
      </c>
      <c r="F93" s="16" t="s">
        <v>104</v>
      </c>
      <c r="G93" s="16" t="s">
        <v>1149</v>
      </c>
      <c r="I93" s="16" t="s">
        <v>104</v>
      </c>
      <c r="J93" s="16" t="s">
        <v>104</v>
      </c>
      <c r="K93" s="16" t="s">
        <v>104</v>
      </c>
      <c r="L93" s="16" t="s">
        <v>1149</v>
      </c>
      <c r="Z93" t="s">
        <v>5202</v>
      </c>
    </row>
    <row r="94" spans="1:26" ht="13.5" customHeight="1" x14ac:dyDescent="0.25">
      <c r="A94" t="s">
        <v>797</v>
      </c>
      <c r="B94" t="s">
        <v>1024</v>
      </c>
      <c r="D94" s="16" t="s">
        <v>105</v>
      </c>
      <c r="E94" s="16" t="s">
        <v>105</v>
      </c>
      <c r="F94" s="16" t="s">
        <v>105</v>
      </c>
      <c r="G94" s="16" t="s">
        <v>1150</v>
      </c>
      <c r="I94" s="16" t="s">
        <v>105</v>
      </c>
      <c r="J94" s="16" t="s">
        <v>105</v>
      </c>
      <c r="K94" s="16" t="s">
        <v>105</v>
      </c>
      <c r="L94" s="16" t="s">
        <v>1150</v>
      </c>
      <c r="Z94" t="s">
        <v>5203</v>
      </c>
    </row>
    <row r="95" spans="1:26" ht="13.5" customHeight="1" x14ac:dyDescent="0.25">
      <c r="A95" t="s">
        <v>796</v>
      </c>
      <c r="B95" t="s">
        <v>1025</v>
      </c>
      <c r="D95" s="16" t="s">
        <v>106</v>
      </c>
      <c r="E95" s="16" t="s">
        <v>106</v>
      </c>
      <c r="F95" s="16" t="s">
        <v>106</v>
      </c>
      <c r="G95" s="16" t="s">
        <v>1151</v>
      </c>
      <c r="I95" s="16" t="s">
        <v>106</v>
      </c>
      <c r="J95" s="16" t="s">
        <v>106</v>
      </c>
      <c r="K95" s="16" t="s">
        <v>106</v>
      </c>
      <c r="L95" s="16" t="s">
        <v>1151</v>
      </c>
      <c r="Z95" t="s">
        <v>5204</v>
      </c>
    </row>
    <row r="96" spans="1:26" ht="13.5" customHeight="1" x14ac:dyDescent="0.25">
      <c r="D96" s="16" t="s">
        <v>107</v>
      </c>
      <c r="E96" s="16" t="s">
        <v>494</v>
      </c>
      <c r="F96" s="16" t="s">
        <v>494</v>
      </c>
      <c r="G96" s="16" t="s">
        <v>1152</v>
      </c>
      <c r="I96" s="16" t="s">
        <v>107</v>
      </c>
      <c r="J96" s="16" t="s">
        <v>494</v>
      </c>
      <c r="K96" s="16" t="s">
        <v>494</v>
      </c>
      <c r="L96" s="16" t="s">
        <v>1152</v>
      </c>
      <c r="Z96" t="s">
        <v>5207</v>
      </c>
    </row>
    <row r="97" spans="1:26" ht="13.5" customHeight="1" x14ac:dyDescent="0.25">
      <c r="D97" s="16" t="s">
        <v>108</v>
      </c>
      <c r="E97" s="16" t="s">
        <v>108</v>
      </c>
      <c r="F97" s="16" t="s">
        <v>562</v>
      </c>
      <c r="G97" s="16" t="s">
        <v>1153</v>
      </c>
      <c r="I97" s="16" t="s">
        <v>108</v>
      </c>
      <c r="J97" s="16" t="s">
        <v>108</v>
      </c>
      <c r="K97" s="16" t="s">
        <v>562</v>
      </c>
      <c r="L97" s="16" t="s">
        <v>1153</v>
      </c>
      <c r="Z97" t="s">
        <v>5208</v>
      </c>
    </row>
    <row r="98" spans="1:26" ht="13.5" customHeight="1" x14ac:dyDescent="0.35">
      <c r="A98" s="15" t="s">
        <v>853</v>
      </c>
      <c r="D98" s="16" t="s">
        <v>109</v>
      </c>
      <c r="E98" s="16" t="s">
        <v>109</v>
      </c>
      <c r="F98" s="16" t="s">
        <v>109</v>
      </c>
      <c r="G98" s="16" t="s">
        <v>1154</v>
      </c>
      <c r="I98" s="16" t="s">
        <v>109</v>
      </c>
      <c r="J98" s="16" t="s">
        <v>109</v>
      </c>
      <c r="K98" s="16" t="s">
        <v>109</v>
      </c>
      <c r="L98" s="16" t="s">
        <v>1154</v>
      </c>
      <c r="Z98" t="s">
        <v>5209</v>
      </c>
    </row>
    <row r="99" spans="1:26" ht="13.5" customHeight="1" x14ac:dyDescent="0.25">
      <c r="D99" s="16" t="s">
        <v>110</v>
      </c>
      <c r="E99" s="16" t="s">
        <v>495</v>
      </c>
      <c r="F99" s="16" t="s">
        <v>495</v>
      </c>
      <c r="G99" s="16" t="s">
        <v>1155</v>
      </c>
      <c r="I99" s="16" t="s">
        <v>110</v>
      </c>
      <c r="J99" s="16" t="s">
        <v>495</v>
      </c>
      <c r="K99" s="16" t="s">
        <v>495</v>
      </c>
      <c r="L99" s="16" t="s">
        <v>1155</v>
      </c>
      <c r="Z99" t="s">
        <v>5210</v>
      </c>
    </row>
    <row r="100" spans="1:26" ht="13.5" customHeight="1" x14ac:dyDescent="0.25">
      <c r="A100" s="150" t="s">
        <v>1733</v>
      </c>
      <c r="B100" s="150" t="s">
        <v>1734</v>
      </c>
      <c r="D100" s="16" t="s">
        <v>111</v>
      </c>
      <c r="E100" s="16" t="s">
        <v>111</v>
      </c>
      <c r="F100" s="16" t="s">
        <v>111</v>
      </c>
      <c r="G100" s="16" t="s">
        <v>1156</v>
      </c>
      <c r="I100" s="16" t="s">
        <v>111</v>
      </c>
      <c r="J100" s="16" t="s">
        <v>111</v>
      </c>
      <c r="K100" s="16" t="s">
        <v>111</v>
      </c>
      <c r="L100" s="16" t="s">
        <v>1156</v>
      </c>
      <c r="Z100" t="s">
        <v>5212</v>
      </c>
    </row>
    <row r="101" spans="1:26" ht="13.5" customHeight="1" x14ac:dyDescent="0.25">
      <c r="A101" t="s">
        <v>15</v>
      </c>
      <c r="B101" t="s">
        <v>1003</v>
      </c>
      <c r="D101" s="16" t="s">
        <v>112</v>
      </c>
      <c r="E101" s="16" t="s">
        <v>112</v>
      </c>
      <c r="F101" s="16" t="s">
        <v>563</v>
      </c>
      <c r="G101" s="16" t="s">
        <v>1157</v>
      </c>
      <c r="I101" s="16" t="s">
        <v>112</v>
      </c>
      <c r="J101" s="16" t="s">
        <v>112</v>
      </c>
      <c r="K101" s="16" t="s">
        <v>563</v>
      </c>
      <c r="L101" s="16" t="s">
        <v>1157</v>
      </c>
      <c r="Z101" t="s">
        <v>5213</v>
      </c>
    </row>
    <row r="102" spans="1:26" ht="13.5" customHeight="1" x14ac:dyDescent="0.25">
      <c r="A102" t="s">
        <v>854</v>
      </c>
      <c r="B102" t="s">
        <v>1026</v>
      </c>
      <c r="D102" s="16" t="s">
        <v>113</v>
      </c>
      <c r="E102" s="16" t="s">
        <v>113</v>
      </c>
      <c r="F102" s="16" t="s">
        <v>113</v>
      </c>
      <c r="G102" s="16" t="s">
        <v>1158</v>
      </c>
      <c r="I102" s="16" t="s">
        <v>113</v>
      </c>
      <c r="J102" s="16" t="s">
        <v>113</v>
      </c>
      <c r="K102" s="16" t="s">
        <v>113</v>
      </c>
      <c r="L102" s="16" t="s">
        <v>1158</v>
      </c>
      <c r="Z102" t="s">
        <v>5214</v>
      </c>
    </row>
    <row r="103" spans="1:26" ht="13.5" customHeight="1" x14ac:dyDescent="0.25">
      <c r="A103" t="s">
        <v>855</v>
      </c>
      <c r="B103" t="s">
        <v>1027</v>
      </c>
      <c r="D103" s="16" t="s">
        <v>114</v>
      </c>
      <c r="E103" s="16" t="s">
        <v>114</v>
      </c>
      <c r="F103" s="16" t="s">
        <v>564</v>
      </c>
      <c r="G103" s="16" t="s">
        <v>1159</v>
      </c>
      <c r="I103" s="16" t="s">
        <v>114</v>
      </c>
      <c r="J103" s="16" t="s">
        <v>114</v>
      </c>
      <c r="K103" s="16" t="s">
        <v>564</v>
      </c>
      <c r="L103" s="16" t="s">
        <v>1159</v>
      </c>
      <c r="Z103" t="s">
        <v>5215</v>
      </c>
    </row>
    <row r="104" spans="1:26" ht="13.5" customHeight="1" x14ac:dyDescent="0.25">
      <c r="D104" s="16" t="s">
        <v>115</v>
      </c>
      <c r="E104" s="16" t="s">
        <v>496</v>
      </c>
      <c r="F104" s="16" t="s">
        <v>565</v>
      </c>
      <c r="G104" s="16" t="s">
        <v>1160</v>
      </c>
      <c r="I104" s="16" t="s">
        <v>115</v>
      </c>
      <c r="J104" s="16" t="s">
        <v>496</v>
      </c>
      <c r="K104" s="16" t="s">
        <v>565</v>
      </c>
      <c r="L104" s="16" t="s">
        <v>1160</v>
      </c>
      <c r="Z104" t="s">
        <v>5216</v>
      </c>
    </row>
    <row r="105" spans="1:26" ht="13.5" customHeight="1" x14ac:dyDescent="0.25">
      <c r="D105" s="16" t="s">
        <v>116</v>
      </c>
      <c r="E105" s="16" t="s">
        <v>116</v>
      </c>
      <c r="F105" s="16" t="s">
        <v>116</v>
      </c>
      <c r="G105" s="16" t="s">
        <v>1161</v>
      </c>
      <c r="I105" s="16" t="s">
        <v>116</v>
      </c>
      <c r="J105" s="16" t="s">
        <v>116</v>
      </c>
      <c r="K105" s="16" t="s">
        <v>116</v>
      </c>
      <c r="L105" s="16" t="s">
        <v>1161</v>
      </c>
      <c r="Z105" t="s">
        <v>5217</v>
      </c>
    </row>
    <row r="106" spans="1:26" ht="13.5" customHeight="1" x14ac:dyDescent="0.35">
      <c r="A106" s="15" t="s">
        <v>884</v>
      </c>
      <c r="D106" s="16" t="s">
        <v>117</v>
      </c>
      <c r="E106" s="16" t="s">
        <v>117</v>
      </c>
      <c r="F106" s="16" t="s">
        <v>117</v>
      </c>
      <c r="G106" s="16" t="s">
        <v>1162</v>
      </c>
      <c r="I106" s="16" t="s">
        <v>117</v>
      </c>
      <c r="J106" s="16" t="s">
        <v>117</v>
      </c>
      <c r="K106" s="16" t="s">
        <v>117</v>
      </c>
      <c r="L106" s="16" t="s">
        <v>1162</v>
      </c>
      <c r="Z106" t="s">
        <v>5218</v>
      </c>
    </row>
    <row r="107" spans="1:26" ht="13.5" customHeight="1" x14ac:dyDescent="0.25">
      <c r="D107" s="16" t="s">
        <v>118</v>
      </c>
      <c r="E107" s="16" t="s">
        <v>497</v>
      </c>
      <c r="F107" s="16" t="s">
        <v>566</v>
      </c>
      <c r="G107" s="16" t="s">
        <v>1163</v>
      </c>
      <c r="I107" s="16" t="s">
        <v>118</v>
      </c>
      <c r="J107" s="16" t="s">
        <v>497</v>
      </c>
      <c r="K107" s="16" t="s">
        <v>566</v>
      </c>
      <c r="L107" s="16" t="s">
        <v>1163</v>
      </c>
      <c r="Z107" t="s">
        <v>5220</v>
      </c>
    </row>
    <row r="108" spans="1:26" ht="13.5" customHeight="1" x14ac:dyDescent="0.25">
      <c r="A108" s="150" t="s">
        <v>1733</v>
      </c>
      <c r="B108" s="150" t="s">
        <v>1734</v>
      </c>
      <c r="D108" s="16" t="s">
        <v>119</v>
      </c>
      <c r="E108" s="16" t="s">
        <v>119</v>
      </c>
      <c r="F108" s="16" t="s">
        <v>119</v>
      </c>
      <c r="G108" s="16" t="s">
        <v>1164</v>
      </c>
      <c r="I108" s="16" t="s">
        <v>119</v>
      </c>
      <c r="J108" s="16" t="s">
        <v>119</v>
      </c>
      <c r="K108" s="16" t="s">
        <v>119</v>
      </c>
      <c r="L108" s="16" t="s">
        <v>1164</v>
      </c>
      <c r="Z108" t="s">
        <v>5221</v>
      </c>
    </row>
    <row r="109" spans="1:26" ht="13.5" customHeight="1" x14ac:dyDescent="0.25">
      <c r="A109" t="s">
        <v>15</v>
      </c>
      <c r="B109" t="s">
        <v>1003</v>
      </c>
      <c r="D109" s="16" t="s">
        <v>120</v>
      </c>
      <c r="E109" s="16" t="s">
        <v>120</v>
      </c>
      <c r="F109" s="16" t="s">
        <v>120</v>
      </c>
      <c r="G109" s="16" t="s">
        <v>1165</v>
      </c>
      <c r="I109" s="16" t="s">
        <v>120</v>
      </c>
      <c r="J109" s="16" t="s">
        <v>120</v>
      </c>
      <c r="K109" s="16" t="s">
        <v>120</v>
      </c>
      <c r="L109" s="16" t="s">
        <v>1165</v>
      </c>
      <c r="Z109" t="s">
        <v>5222</v>
      </c>
    </row>
    <row r="110" spans="1:26" ht="15" x14ac:dyDescent="0.25">
      <c r="A110" t="s">
        <v>244</v>
      </c>
      <c r="B110" t="s">
        <v>1028</v>
      </c>
      <c r="D110" s="16" t="s">
        <v>121</v>
      </c>
      <c r="E110" s="16" t="s">
        <v>121</v>
      </c>
      <c r="F110" s="16" t="s">
        <v>567</v>
      </c>
      <c r="G110" s="16" t="s">
        <v>1166</v>
      </c>
      <c r="I110" s="16" t="s">
        <v>121</v>
      </c>
      <c r="J110" s="16" t="s">
        <v>121</v>
      </c>
      <c r="K110" s="16" t="s">
        <v>567</v>
      </c>
      <c r="L110" s="16" t="s">
        <v>1166</v>
      </c>
      <c r="Z110" t="s">
        <v>5223</v>
      </c>
    </row>
    <row r="111" spans="1:26" ht="13.5" customHeight="1" x14ac:dyDescent="0.25">
      <c r="A111" t="s">
        <v>885</v>
      </c>
      <c r="B111" t="s">
        <v>1029</v>
      </c>
      <c r="D111" s="16" t="s">
        <v>122</v>
      </c>
      <c r="E111" s="16" t="s">
        <v>498</v>
      </c>
      <c r="F111" s="16" t="s">
        <v>568</v>
      </c>
      <c r="G111" s="16" t="s">
        <v>1167</v>
      </c>
      <c r="I111" s="16" t="s">
        <v>122</v>
      </c>
      <c r="J111" s="16" t="s">
        <v>498</v>
      </c>
      <c r="K111" s="16" t="s">
        <v>568</v>
      </c>
      <c r="L111" s="16" t="s">
        <v>1167</v>
      </c>
      <c r="Z111" t="s">
        <v>5224</v>
      </c>
    </row>
    <row r="112" spans="1:26" ht="13.5" customHeight="1" x14ac:dyDescent="0.25">
      <c r="A112" t="s">
        <v>886</v>
      </c>
      <c r="B112" t="s">
        <v>1030</v>
      </c>
      <c r="D112" s="16" t="s">
        <v>123</v>
      </c>
      <c r="E112" s="16" t="s">
        <v>499</v>
      </c>
      <c r="F112" s="16" t="s">
        <v>499</v>
      </c>
      <c r="G112" s="16" t="s">
        <v>1168</v>
      </c>
      <c r="I112" s="16" t="s">
        <v>123</v>
      </c>
      <c r="J112" s="16" t="s">
        <v>499</v>
      </c>
      <c r="K112" s="16" t="s">
        <v>499</v>
      </c>
      <c r="L112" s="16" t="s">
        <v>1168</v>
      </c>
      <c r="Z112" t="s">
        <v>5225</v>
      </c>
    </row>
    <row r="113" spans="1:26" ht="13.5" customHeight="1" x14ac:dyDescent="0.25">
      <c r="A113" t="s">
        <v>887</v>
      </c>
      <c r="B113" t="s">
        <v>1031</v>
      </c>
      <c r="D113" s="16" t="s">
        <v>124</v>
      </c>
      <c r="E113" s="16" t="s">
        <v>124</v>
      </c>
      <c r="F113" s="16" t="s">
        <v>124</v>
      </c>
      <c r="G113" s="16" t="s">
        <v>1169</v>
      </c>
      <c r="I113" s="16" t="s">
        <v>124</v>
      </c>
      <c r="J113" s="16" t="s">
        <v>124</v>
      </c>
      <c r="K113" s="16" t="s">
        <v>124</v>
      </c>
      <c r="L113" s="16" t="s">
        <v>1169</v>
      </c>
      <c r="Z113" t="s">
        <v>5227</v>
      </c>
    </row>
    <row r="114" spans="1:26" ht="13.5" customHeight="1" x14ac:dyDescent="0.25">
      <c r="D114" s="16" t="s">
        <v>125</v>
      </c>
      <c r="E114" s="16" t="s">
        <v>125</v>
      </c>
      <c r="F114" s="16" t="s">
        <v>125</v>
      </c>
      <c r="G114" s="16" t="s">
        <v>1170</v>
      </c>
      <c r="I114" s="16" t="s">
        <v>125</v>
      </c>
      <c r="J114" s="16" t="s">
        <v>125</v>
      </c>
      <c r="K114" s="16" t="s">
        <v>125</v>
      </c>
      <c r="L114" s="16" t="s">
        <v>1170</v>
      </c>
      <c r="Z114" t="s">
        <v>5228</v>
      </c>
    </row>
    <row r="115" spans="1:26" ht="13.5" customHeight="1" x14ac:dyDescent="0.35">
      <c r="A115" s="15" t="s">
        <v>888</v>
      </c>
      <c r="D115" s="16" t="s">
        <v>126</v>
      </c>
      <c r="E115" s="16" t="s">
        <v>500</v>
      </c>
      <c r="F115" s="16" t="s">
        <v>569</v>
      </c>
      <c r="G115" s="16" t="s">
        <v>1171</v>
      </c>
      <c r="I115" s="16" t="s">
        <v>126</v>
      </c>
      <c r="J115" s="16" t="s">
        <v>500</v>
      </c>
      <c r="K115" s="16" t="s">
        <v>569</v>
      </c>
      <c r="L115" s="16" t="s">
        <v>1171</v>
      </c>
      <c r="Z115" t="s">
        <v>5230</v>
      </c>
    </row>
    <row r="116" spans="1:26" ht="13.5" customHeight="1" x14ac:dyDescent="0.25">
      <c r="D116" s="16" t="s">
        <v>127</v>
      </c>
      <c r="E116" s="16" t="s">
        <v>127</v>
      </c>
      <c r="F116" s="16" t="s">
        <v>127</v>
      </c>
      <c r="G116" s="16" t="s">
        <v>1172</v>
      </c>
      <c r="I116" s="16" t="s">
        <v>127</v>
      </c>
      <c r="J116" s="16" t="s">
        <v>127</v>
      </c>
      <c r="K116" s="16" t="s">
        <v>127</v>
      </c>
      <c r="L116" s="16" t="s">
        <v>1172</v>
      </c>
      <c r="Z116" t="s">
        <v>5230</v>
      </c>
    </row>
    <row r="117" spans="1:26" ht="13.5" customHeight="1" x14ac:dyDescent="0.25">
      <c r="A117" s="150" t="s">
        <v>1733</v>
      </c>
      <c r="B117" s="150" t="s">
        <v>1734</v>
      </c>
      <c r="D117" s="16" t="s">
        <v>128</v>
      </c>
      <c r="E117" s="16" t="s">
        <v>128</v>
      </c>
      <c r="F117" s="16" t="s">
        <v>128</v>
      </c>
      <c r="G117" s="16" t="s">
        <v>1173</v>
      </c>
      <c r="I117" s="16" t="s">
        <v>128</v>
      </c>
      <c r="J117" s="16" t="s">
        <v>128</v>
      </c>
      <c r="K117" s="16" t="s">
        <v>128</v>
      </c>
      <c r="L117" s="16" t="s">
        <v>1173</v>
      </c>
      <c r="Z117" t="s">
        <v>5231</v>
      </c>
    </row>
    <row r="118" spans="1:26" ht="13.5" customHeight="1" x14ac:dyDescent="0.25">
      <c r="A118" t="s">
        <v>15</v>
      </c>
      <c r="B118" t="s">
        <v>1003</v>
      </c>
      <c r="D118" s="16" t="s">
        <v>129</v>
      </c>
      <c r="E118" s="16" t="s">
        <v>501</v>
      </c>
      <c r="F118" s="16" t="s">
        <v>501</v>
      </c>
      <c r="G118" s="16" t="s">
        <v>1174</v>
      </c>
      <c r="I118" s="16" t="s">
        <v>129</v>
      </c>
      <c r="J118" s="16" t="s">
        <v>501</v>
      </c>
      <c r="K118" s="16" t="s">
        <v>501</v>
      </c>
      <c r="L118" s="16" t="s">
        <v>1174</v>
      </c>
      <c r="Z118" t="s">
        <v>5232</v>
      </c>
    </row>
    <row r="119" spans="1:26" ht="13.5" customHeight="1" x14ac:dyDescent="0.25">
      <c r="A119" t="s">
        <v>889</v>
      </c>
      <c r="B119" t="s">
        <v>1032</v>
      </c>
      <c r="D119" s="16" t="s">
        <v>5076</v>
      </c>
      <c r="E119" s="16" t="s">
        <v>5076</v>
      </c>
      <c r="F119" s="16" t="s">
        <v>5076</v>
      </c>
      <c r="G119" s="16" t="s">
        <v>5303</v>
      </c>
      <c r="I119" s="16" t="s">
        <v>5076</v>
      </c>
      <c r="J119" s="16" t="s">
        <v>5076</v>
      </c>
      <c r="K119" s="16" t="s">
        <v>5076</v>
      </c>
      <c r="L119" s="16" t="s">
        <v>5303</v>
      </c>
      <c r="Z119" t="s">
        <v>5234</v>
      </c>
    </row>
    <row r="120" spans="1:26" ht="13.5" customHeight="1" x14ac:dyDescent="0.25">
      <c r="A120" t="s">
        <v>890</v>
      </c>
      <c r="B120" t="s">
        <v>1033</v>
      </c>
      <c r="D120" s="16" t="s">
        <v>130</v>
      </c>
      <c r="E120" s="16" t="s">
        <v>502</v>
      </c>
      <c r="F120" s="16" t="s">
        <v>130</v>
      </c>
      <c r="G120" s="16" t="s">
        <v>1175</v>
      </c>
      <c r="I120" s="16" t="s">
        <v>130</v>
      </c>
      <c r="J120" s="16" t="s">
        <v>502</v>
      </c>
      <c r="K120" s="16" t="s">
        <v>130</v>
      </c>
      <c r="L120" s="16" t="s">
        <v>1175</v>
      </c>
      <c r="Z120" t="s">
        <v>5235</v>
      </c>
    </row>
    <row r="121" spans="1:26" ht="13.5" customHeight="1" x14ac:dyDescent="0.25">
      <c r="A121" t="s">
        <v>891</v>
      </c>
      <c r="B121" t="s">
        <v>1034</v>
      </c>
      <c r="D121" s="16" t="s">
        <v>131</v>
      </c>
      <c r="E121" s="16" t="s">
        <v>131</v>
      </c>
      <c r="F121" s="16" t="s">
        <v>131</v>
      </c>
      <c r="G121" s="16" t="s">
        <v>1176</v>
      </c>
      <c r="I121" s="16" t="s">
        <v>131</v>
      </c>
      <c r="J121" s="16" t="s">
        <v>131</v>
      </c>
      <c r="K121" s="16" t="s">
        <v>131</v>
      </c>
      <c r="L121" s="16" t="s">
        <v>1176</v>
      </c>
      <c r="Z121" t="s">
        <v>5237</v>
      </c>
    </row>
    <row r="122" spans="1:26" ht="13.5" customHeight="1" x14ac:dyDescent="0.25">
      <c r="A122" t="s">
        <v>892</v>
      </c>
      <c r="B122" t="s">
        <v>1035</v>
      </c>
      <c r="D122" s="16" t="s">
        <v>132</v>
      </c>
      <c r="E122" s="16" t="s">
        <v>132</v>
      </c>
      <c r="F122" s="16" t="s">
        <v>132</v>
      </c>
      <c r="G122" s="16" t="s">
        <v>1177</v>
      </c>
      <c r="I122" s="16" t="s">
        <v>132</v>
      </c>
      <c r="J122" s="16" t="s">
        <v>132</v>
      </c>
      <c r="K122" s="16" t="s">
        <v>132</v>
      </c>
      <c r="L122" s="16" t="s">
        <v>1177</v>
      </c>
      <c r="Z122" t="s">
        <v>5238</v>
      </c>
    </row>
    <row r="123" spans="1:26" ht="13.5" customHeight="1" x14ac:dyDescent="0.25">
      <c r="A123" t="s">
        <v>893</v>
      </c>
      <c r="B123" t="s">
        <v>1036</v>
      </c>
      <c r="D123" s="16" t="s">
        <v>5077</v>
      </c>
      <c r="E123" s="16" t="s">
        <v>503</v>
      </c>
      <c r="F123" s="16" t="s">
        <v>570</v>
      </c>
      <c r="G123" s="16" t="s">
        <v>1178</v>
      </c>
      <c r="I123" s="16" t="s">
        <v>5077</v>
      </c>
      <c r="J123" s="16" t="s">
        <v>503</v>
      </c>
      <c r="K123" s="16" t="s">
        <v>570</v>
      </c>
      <c r="L123" s="16" t="s">
        <v>1178</v>
      </c>
      <c r="Z123" t="s">
        <v>5262</v>
      </c>
    </row>
    <row r="124" spans="1:26" ht="13.5" customHeight="1" x14ac:dyDescent="0.25">
      <c r="D124" s="16" t="s">
        <v>133</v>
      </c>
      <c r="E124" s="16" t="s">
        <v>133</v>
      </c>
      <c r="F124" s="16" t="s">
        <v>133</v>
      </c>
      <c r="G124" s="16" t="s">
        <v>1179</v>
      </c>
      <c r="I124" s="16" t="s">
        <v>133</v>
      </c>
      <c r="J124" s="16" t="s">
        <v>133</v>
      </c>
      <c r="K124" s="16" t="s">
        <v>133</v>
      </c>
      <c r="L124" s="16" t="s">
        <v>1179</v>
      </c>
      <c r="Z124" t="s">
        <v>5263</v>
      </c>
    </row>
    <row r="125" spans="1:26" ht="13.5" customHeight="1" x14ac:dyDescent="0.35">
      <c r="A125" s="15" t="s">
        <v>894</v>
      </c>
      <c r="D125" s="16" t="s">
        <v>134</v>
      </c>
      <c r="E125" s="16" t="s">
        <v>134</v>
      </c>
      <c r="F125" s="16" t="s">
        <v>134</v>
      </c>
      <c r="G125" s="16" t="s">
        <v>1180</v>
      </c>
      <c r="I125" s="16" t="s">
        <v>134</v>
      </c>
      <c r="J125" s="16" t="s">
        <v>134</v>
      </c>
      <c r="K125" s="16" t="s">
        <v>134</v>
      </c>
      <c r="L125" s="16" t="s">
        <v>1180</v>
      </c>
      <c r="Z125" t="s">
        <v>5264</v>
      </c>
    </row>
    <row r="126" spans="1:26" ht="13.5" customHeight="1" x14ac:dyDescent="0.25">
      <c r="D126" s="16" t="s">
        <v>135</v>
      </c>
      <c r="E126" s="16" t="s">
        <v>135</v>
      </c>
      <c r="F126" s="16" t="s">
        <v>135</v>
      </c>
      <c r="G126" s="16" t="s">
        <v>1181</v>
      </c>
      <c r="I126" s="16" t="s">
        <v>135</v>
      </c>
      <c r="J126" s="16" t="s">
        <v>135</v>
      </c>
      <c r="K126" s="16" t="s">
        <v>135</v>
      </c>
      <c r="L126" s="16" t="s">
        <v>1181</v>
      </c>
      <c r="Z126" t="s">
        <v>5265</v>
      </c>
    </row>
    <row r="127" spans="1:26" ht="13.5" customHeight="1" x14ac:dyDescent="0.25">
      <c r="A127" s="150" t="s">
        <v>1733</v>
      </c>
      <c r="B127" s="150" t="s">
        <v>1734</v>
      </c>
      <c r="D127" s="16" t="s">
        <v>136</v>
      </c>
      <c r="E127" s="16" t="s">
        <v>136</v>
      </c>
      <c r="F127" s="16" t="s">
        <v>136</v>
      </c>
      <c r="G127" s="16" t="s">
        <v>1182</v>
      </c>
      <c r="I127" s="16" t="s">
        <v>136</v>
      </c>
      <c r="J127" s="16" t="s">
        <v>136</v>
      </c>
      <c r="K127" s="16" t="s">
        <v>136</v>
      </c>
      <c r="L127" s="16" t="s">
        <v>1182</v>
      </c>
      <c r="Z127" t="s">
        <v>5267</v>
      </c>
    </row>
    <row r="128" spans="1:26" ht="13.5" customHeight="1" x14ac:dyDescent="0.25">
      <c r="A128" t="s">
        <v>15</v>
      </c>
      <c r="B128" t="s">
        <v>1003</v>
      </c>
      <c r="D128" s="16" t="s">
        <v>137</v>
      </c>
      <c r="E128" s="16" t="s">
        <v>137</v>
      </c>
      <c r="F128" s="16" t="s">
        <v>137</v>
      </c>
      <c r="G128" s="16" t="s">
        <v>1183</v>
      </c>
      <c r="I128" s="16" t="s">
        <v>137</v>
      </c>
      <c r="J128" s="16" t="s">
        <v>137</v>
      </c>
      <c r="K128" s="16" t="s">
        <v>137</v>
      </c>
      <c r="L128" s="16" t="s">
        <v>1183</v>
      </c>
      <c r="Z128" t="s">
        <v>5268</v>
      </c>
    </row>
    <row r="129" spans="1:26" ht="13.5" customHeight="1" x14ac:dyDescent="0.25">
      <c r="A129" t="s">
        <v>895</v>
      </c>
      <c r="B129" t="s">
        <v>1037</v>
      </c>
      <c r="D129" s="16" t="s">
        <v>138</v>
      </c>
      <c r="E129" s="16" t="s">
        <v>504</v>
      </c>
      <c r="F129" s="16" t="s">
        <v>571</v>
      </c>
      <c r="G129" s="16" t="s">
        <v>1184</v>
      </c>
      <c r="I129" s="16" t="s">
        <v>138</v>
      </c>
      <c r="J129" s="16" t="s">
        <v>504</v>
      </c>
      <c r="K129" s="16" t="s">
        <v>571</v>
      </c>
      <c r="L129" s="16" t="s">
        <v>1184</v>
      </c>
      <c r="Z129" t="s">
        <v>5278</v>
      </c>
    </row>
    <row r="130" spans="1:26" ht="13.5" customHeight="1" x14ac:dyDescent="0.25">
      <c r="A130" t="s">
        <v>896</v>
      </c>
      <c r="B130" t="s">
        <v>1038</v>
      </c>
      <c r="D130" s="16" t="s">
        <v>139</v>
      </c>
      <c r="E130" s="16" t="s">
        <v>139</v>
      </c>
      <c r="F130" s="16" t="s">
        <v>572</v>
      </c>
      <c r="G130" s="16" t="s">
        <v>1185</v>
      </c>
      <c r="I130" s="16" t="s">
        <v>139</v>
      </c>
      <c r="J130" s="16" t="s">
        <v>139</v>
      </c>
      <c r="K130" s="16" t="s">
        <v>572</v>
      </c>
      <c r="L130" s="16" t="s">
        <v>1185</v>
      </c>
      <c r="Z130" t="s">
        <v>5279</v>
      </c>
    </row>
    <row r="131" spans="1:26" ht="13.5" customHeight="1" x14ac:dyDescent="0.25">
      <c r="A131" t="s">
        <v>897</v>
      </c>
      <c r="B131" t="s">
        <v>1039</v>
      </c>
      <c r="D131" s="16" t="s">
        <v>140</v>
      </c>
      <c r="E131" s="16" t="s">
        <v>140</v>
      </c>
      <c r="F131" s="16" t="s">
        <v>140</v>
      </c>
      <c r="G131" s="16" t="s">
        <v>1186</v>
      </c>
      <c r="I131" s="16" t="s">
        <v>140</v>
      </c>
      <c r="J131" s="16" t="s">
        <v>140</v>
      </c>
      <c r="K131" s="16" t="s">
        <v>140</v>
      </c>
      <c r="L131" s="16" t="s">
        <v>1186</v>
      </c>
      <c r="Z131" t="s">
        <v>5280</v>
      </c>
    </row>
    <row r="132" spans="1:26" ht="13.5" customHeight="1" x14ac:dyDescent="0.25">
      <c r="D132" s="16" t="s">
        <v>141</v>
      </c>
      <c r="E132" s="16" t="s">
        <v>141</v>
      </c>
      <c r="F132" s="16" t="s">
        <v>141</v>
      </c>
      <c r="G132" s="16" t="s">
        <v>1187</v>
      </c>
      <c r="I132" s="16" t="s">
        <v>141</v>
      </c>
      <c r="J132" s="16" t="s">
        <v>141</v>
      </c>
      <c r="K132" s="16" t="s">
        <v>141</v>
      </c>
      <c r="L132" s="16" t="s">
        <v>1187</v>
      </c>
      <c r="Z132" t="s">
        <v>5281</v>
      </c>
    </row>
    <row r="133" spans="1:26" ht="13.5" customHeight="1" x14ac:dyDescent="0.25">
      <c r="D133" s="16" t="s">
        <v>142</v>
      </c>
      <c r="E133" s="16" t="s">
        <v>142</v>
      </c>
      <c r="F133" s="16" t="s">
        <v>142</v>
      </c>
      <c r="G133" s="16" t="s">
        <v>1188</v>
      </c>
      <c r="I133" s="16" t="s">
        <v>142</v>
      </c>
      <c r="J133" s="16" t="s">
        <v>142</v>
      </c>
      <c r="K133" s="16" t="s">
        <v>142</v>
      </c>
      <c r="L133" s="16" t="s">
        <v>1188</v>
      </c>
      <c r="Z133" t="s">
        <v>5282</v>
      </c>
    </row>
    <row r="134" spans="1:26" ht="13.5" customHeight="1" x14ac:dyDescent="0.35">
      <c r="A134" s="15" t="s">
        <v>898</v>
      </c>
      <c r="D134" s="16" t="s">
        <v>143</v>
      </c>
      <c r="E134" s="16" t="s">
        <v>143</v>
      </c>
      <c r="F134" s="16" t="s">
        <v>573</v>
      </c>
      <c r="G134" s="16" t="s">
        <v>1189</v>
      </c>
      <c r="I134" s="16" t="s">
        <v>143</v>
      </c>
      <c r="J134" s="16" t="s">
        <v>143</v>
      </c>
      <c r="K134" s="16" t="s">
        <v>573</v>
      </c>
      <c r="L134" s="16" t="s">
        <v>1189</v>
      </c>
      <c r="Z134" t="s">
        <v>5283</v>
      </c>
    </row>
    <row r="135" spans="1:26" ht="13.5" customHeight="1" x14ac:dyDescent="0.25">
      <c r="D135" s="16" t="s">
        <v>144</v>
      </c>
      <c r="E135" s="16" t="s">
        <v>144</v>
      </c>
      <c r="F135" s="16" t="s">
        <v>144</v>
      </c>
      <c r="G135" s="16" t="s">
        <v>1190</v>
      </c>
      <c r="I135" s="16" t="s">
        <v>144</v>
      </c>
      <c r="J135" s="16" t="s">
        <v>144</v>
      </c>
      <c r="K135" s="16" t="s">
        <v>144</v>
      </c>
      <c r="L135" s="16" t="s">
        <v>1190</v>
      </c>
      <c r="Z135" t="s">
        <v>5284</v>
      </c>
    </row>
    <row r="136" spans="1:26" ht="13.5" customHeight="1" x14ac:dyDescent="0.25">
      <c r="A136" s="150" t="s">
        <v>1733</v>
      </c>
      <c r="B136" s="150" t="s">
        <v>1734</v>
      </c>
      <c r="D136" s="16" t="s">
        <v>145</v>
      </c>
      <c r="E136" s="16" t="s">
        <v>505</v>
      </c>
      <c r="F136" s="16" t="s">
        <v>145</v>
      </c>
      <c r="G136" s="16" t="s">
        <v>1191</v>
      </c>
      <c r="I136" s="16" t="s">
        <v>145</v>
      </c>
      <c r="J136" s="16" t="s">
        <v>505</v>
      </c>
      <c r="K136" s="16" t="s">
        <v>145</v>
      </c>
      <c r="L136" s="16" t="s">
        <v>1191</v>
      </c>
      <c r="Z136" t="s">
        <v>5285</v>
      </c>
    </row>
    <row r="137" spans="1:26" ht="13.5" customHeight="1" x14ac:dyDescent="0.25">
      <c r="A137" t="s">
        <v>15</v>
      </c>
      <c r="B137" t="s">
        <v>1003</v>
      </c>
      <c r="D137" s="16" t="s">
        <v>146</v>
      </c>
      <c r="E137" s="16" t="s">
        <v>146</v>
      </c>
      <c r="F137" s="16" t="s">
        <v>146</v>
      </c>
      <c r="G137" s="16" t="s">
        <v>1192</v>
      </c>
      <c r="I137" s="16" t="s">
        <v>146</v>
      </c>
      <c r="J137" s="16" t="s">
        <v>146</v>
      </c>
      <c r="K137" s="16" t="s">
        <v>146</v>
      </c>
      <c r="L137" s="16" t="s">
        <v>1192</v>
      </c>
      <c r="Z137" t="s">
        <v>5286</v>
      </c>
    </row>
    <row r="138" spans="1:26" ht="13.5" customHeight="1" x14ac:dyDescent="0.25">
      <c r="A138" t="s">
        <v>899</v>
      </c>
      <c r="B138" t="s">
        <v>899</v>
      </c>
      <c r="D138" s="16" t="s">
        <v>147</v>
      </c>
      <c r="E138" s="16" t="s">
        <v>147</v>
      </c>
      <c r="F138" s="16" t="s">
        <v>147</v>
      </c>
      <c r="G138" s="16" t="s">
        <v>1193</v>
      </c>
      <c r="I138" s="16" t="s">
        <v>147</v>
      </c>
      <c r="J138" s="16" t="s">
        <v>147</v>
      </c>
      <c r="K138" s="16" t="s">
        <v>147</v>
      </c>
      <c r="L138" s="16" t="s">
        <v>1193</v>
      </c>
      <c r="Z138" t="s">
        <v>5287</v>
      </c>
    </row>
    <row r="139" spans="1:26" ht="13.5" customHeight="1" x14ac:dyDescent="0.25">
      <c r="A139" t="s">
        <v>900</v>
      </c>
      <c r="B139" t="s">
        <v>900</v>
      </c>
      <c r="D139" s="16" t="s">
        <v>148</v>
      </c>
      <c r="E139" s="16" t="s">
        <v>148</v>
      </c>
      <c r="F139" s="16" t="s">
        <v>574</v>
      </c>
      <c r="G139" s="16" t="s">
        <v>1194</v>
      </c>
      <c r="I139" s="16" t="s">
        <v>148</v>
      </c>
      <c r="J139" s="16" t="s">
        <v>148</v>
      </c>
      <c r="K139" s="16" t="s">
        <v>574</v>
      </c>
      <c r="L139" s="16" t="s">
        <v>1194</v>
      </c>
      <c r="Z139" t="s">
        <v>5288</v>
      </c>
    </row>
    <row r="140" spans="1:26" ht="13.5" customHeight="1" x14ac:dyDescent="0.25">
      <c r="A140" t="s">
        <v>901</v>
      </c>
      <c r="B140" t="s">
        <v>901</v>
      </c>
      <c r="D140" s="16" t="s">
        <v>149</v>
      </c>
      <c r="E140" s="16" t="s">
        <v>149</v>
      </c>
      <c r="F140" s="16" t="s">
        <v>149</v>
      </c>
      <c r="G140" s="16" t="s">
        <v>1195</v>
      </c>
      <c r="I140" s="16" t="s">
        <v>149</v>
      </c>
      <c r="J140" s="16" t="s">
        <v>149</v>
      </c>
      <c r="K140" s="16" t="s">
        <v>149</v>
      </c>
      <c r="L140" s="16" t="s">
        <v>1195</v>
      </c>
      <c r="Z140" t="s">
        <v>5289</v>
      </c>
    </row>
    <row r="141" spans="1:26" ht="13.5" customHeight="1" x14ac:dyDescent="0.25">
      <c r="A141" t="s">
        <v>902</v>
      </c>
      <c r="B141" t="s">
        <v>902</v>
      </c>
      <c r="D141" s="16" t="s">
        <v>150</v>
      </c>
      <c r="E141" s="16" t="s">
        <v>150</v>
      </c>
      <c r="F141" s="16" t="s">
        <v>150</v>
      </c>
      <c r="G141" s="16" t="s">
        <v>1196</v>
      </c>
      <c r="I141" s="16" t="s">
        <v>150</v>
      </c>
      <c r="J141" s="16" t="s">
        <v>150</v>
      </c>
      <c r="K141" s="16" t="s">
        <v>150</v>
      </c>
      <c r="L141" s="16" t="s">
        <v>1196</v>
      </c>
      <c r="Z141" t="s">
        <v>5290</v>
      </c>
    </row>
    <row r="142" spans="1:26" ht="13.5" customHeight="1" x14ac:dyDescent="0.25">
      <c r="D142" s="16" t="s">
        <v>151</v>
      </c>
      <c r="E142" s="16" t="s">
        <v>506</v>
      </c>
      <c r="F142" s="16" t="s">
        <v>506</v>
      </c>
      <c r="G142" s="16" t="s">
        <v>1197</v>
      </c>
      <c r="I142" s="16" t="s">
        <v>151</v>
      </c>
      <c r="J142" s="16" t="s">
        <v>506</v>
      </c>
      <c r="K142" s="16" t="s">
        <v>506</v>
      </c>
      <c r="L142" s="16" t="s">
        <v>1197</v>
      </c>
    </row>
    <row r="143" spans="1:26" ht="13.5" customHeight="1" x14ac:dyDescent="0.25">
      <c r="D143" s="16" t="s">
        <v>152</v>
      </c>
      <c r="E143" s="16" t="s">
        <v>507</v>
      </c>
      <c r="F143" s="16" t="s">
        <v>575</v>
      </c>
      <c r="G143" s="16" t="s">
        <v>1198</v>
      </c>
      <c r="I143" s="16" t="s">
        <v>152</v>
      </c>
      <c r="J143" s="16" t="s">
        <v>507</v>
      </c>
      <c r="K143" s="16" t="s">
        <v>575</v>
      </c>
      <c r="L143" s="16" t="s">
        <v>1198</v>
      </c>
    </row>
    <row r="144" spans="1:26" ht="13.5" customHeight="1" x14ac:dyDescent="0.35">
      <c r="A144" s="15" t="s">
        <v>903</v>
      </c>
      <c r="D144" s="16" t="s">
        <v>153</v>
      </c>
      <c r="E144" s="16" t="s">
        <v>153</v>
      </c>
      <c r="F144" s="16" t="s">
        <v>153</v>
      </c>
      <c r="G144" s="16" t="s">
        <v>1199</v>
      </c>
      <c r="I144" s="16" t="s">
        <v>153</v>
      </c>
      <c r="J144" s="16" t="s">
        <v>153</v>
      </c>
      <c r="K144" s="16" t="s">
        <v>153</v>
      </c>
      <c r="L144" s="16" t="s">
        <v>1199</v>
      </c>
    </row>
    <row r="145" spans="1:12" ht="13.5" customHeight="1" x14ac:dyDescent="0.25">
      <c r="D145" s="16" t="s">
        <v>154</v>
      </c>
      <c r="E145" s="16" t="s">
        <v>508</v>
      </c>
      <c r="F145" s="16" t="s">
        <v>576</v>
      </c>
      <c r="G145" s="16" t="s">
        <v>1200</v>
      </c>
      <c r="I145" s="16" t="s">
        <v>154</v>
      </c>
      <c r="J145" s="16" t="s">
        <v>508</v>
      </c>
      <c r="K145" s="16" t="s">
        <v>576</v>
      </c>
      <c r="L145" s="16" t="s">
        <v>1200</v>
      </c>
    </row>
    <row r="146" spans="1:12" ht="13.5" customHeight="1" x14ac:dyDescent="0.25">
      <c r="A146" s="150" t="s">
        <v>1733</v>
      </c>
      <c r="B146" s="150" t="s">
        <v>1734</v>
      </c>
      <c r="D146" s="16" t="s">
        <v>155</v>
      </c>
      <c r="E146" s="16" t="s">
        <v>155</v>
      </c>
      <c r="F146" s="16" t="s">
        <v>155</v>
      </c>
      <c r="G146" s="16" t="s">
        <v>1201</v>
      </c>
      <c r="I146" s="16" t="s">
        <v>155</v>
      </c>
      <c r="J146" s="16" t="s">
        <v>155</v>
      </c>
      <c r="K146" s="16" t="s">
        <v>155</v>
      </c>
      <c r="L146" s="16" t="s">
        <v>1201</v>
      </c>
    </row>
    <row r="147" spans="1:12" ht="13.5" customHeight="1" x14ac:dyDescent="0.25">
      <c r="A147" t="s">
        <v>15</v>
      </c>
      <c r="B147" t="s">
        <v>1003</v>
      </c>
      <c r="D147" s="16" t="s">
        <v>156</v>
      </c>
      <c r="E147" s="16" t="s">
        <v>156</v>
      </c>
      <c r="F147" s="16" t="s">
        <v>156</v>
      </c>
      <c r="G147" s="16" t="s">
        <v>1202</v>
      </c>
      <c r="I147" s="16" t="s">
        <v>156</v>
      </c>
      <c r="J147" s="16" t="s">
        <v>156</v>
      </c>
      <c r="K147" s="16" t="s">
        <v>156</v>
      </c>
      <c r="L147" s="16" t="s">
        <v>1202</v>
      </c>
    </row>
    <row r="148" spans="1:12" ht="13.5" customHeight="1" x14ac:dyDescent="0.25">
      <c r="A148" t="s">
        <v>904</v>
      </c>
      <c r="B148" t="s">
        <v>904</v>
      </c>
      <c r="D148" s="16" t="s">
        <v>157</v>
      </c>
      <c r="E148" s="16" t="s">
        <v>509</v>
      </c>
      <c r="F148" s="16" t="s">
        <v>577</v>
      </c>
      <c r="G148" s="16" t="s">
        <v>1203</v>
      </c>
      <c r="I148" s="16" t="s">
        <v>157</v>
      </c>
      <c r="J148" s="16" t="s">
        <v>509</v>
      </c>
      <c r="K148" s="16" t="s">
        <v>577</v>
      </c>
      <c r="L148" s="16" t="s">
        <v>1203</v>
      </c>
    </row>
    <row r="149" spans="1:12" ht="13.5" customHeight="1" x14ac:dyDescent="0.25">
      <c r="A149" t="s">
        <v>905</v>
      </c>
      <c r="B149" t="s">
        <v>1040</v>
      </c>
      <c r="D149" s="16" t="s">
        <v>158</v>
      </c>
      <c r="E149" s="16" t="s">
        <v>510</v>
      </c>
      <c r="F149" s="16" t="s">
        <v>578</v>
      </c>
      <c r="G149" s="16" t="s">
        <v>1204</v>
      </c>
      <c r="I149" s="16" t="s">
        <v>158</v>
      </c>
      <c r="J149" s="16" t="s">
        <v>510</v>
      </c>
      <c r="K149" s="16" t="s">
        <v>578</v>
      </c>
      <c r="L149" s="16" t="s">
        <v>1204</v>
      </c>
    </row>
    <row r="150" spans="1:12" ht="13.5" customHeight="1" x14ac:dyDescent="0.25">
      <c r="A150" t="s">
        <v>906</v>
      </c>
      <c r="B150" t="s">
        <v>1041</v>
      </c>
      <c r="D150" s="16" t="s">
        <v>159</v>
      </c>
      <c r="E150" s="16" t="s">
        <v>511</v>
      </c>
      <c r="F150" s="16" t="s">
        <v>579</v>
      </c>
      <c r="G150" s="16" t="s">
        <v>1205</v>
      </c>
      <c r="I150" s="16" t="s">
        <v>159</v>
      </c>
      <c r="J150" s="16" t="s">
        <v>511</v>
      </c>
      <c r="K150" s="16" t="s">
        <v>579</v>
      </c>
      <c r="L150" s="16" t="s">
        <v>1205</v>
      </c>
    </row>
    <row r="151" spans="1:12" ht="13.5" customHeight="1" x14ac:dyDescent="0.25">
      <c r="D151" s="16" t="s">
        <v>160</v>
      </c>
      <c r="E151" s="16" t="s">
        <v>160</v>
      </c>
      <c r="F151" s="16" t="s">
        <v>160</v>
      </c>
      <c r="G151" s="16" t="s">
        <v>1206</v>
      </c>
      <c r="I151" s="16" t="s">
        <v>160</v>
      </c>
      <c r="J151" s="16" t="s">
        <v>160</v>
      </c>
      <c r="K151" s="16" t="s">
        <v>160</v>
      </c>
      <c r="L151" s="16" t="s">
        <v>1206</v>
      </c>
    </row>
    <row r="152" spans="1:12" ht="13.5" customHeight="1" x14ac:dyDescent="0.35">
      <c r="A152" s="15" t="s">
        <v>942</v>
      </c>
      <c r="D152" s="16" t="s">
        <v>5078</v>
      </c>
      <c r="E152" s="16" t="s">
        <v>5304</v>
      </c>
      <c r="F152" s="16" t="s">
        <v>5304</v>
      </c>
      <c r="G152" s="16" t="s">
        <v>1207</v>
      </c>
      <c r="I152" s="16" t="s">
        <v>5078</v>
      </c>
      <c r="J152" s="16" t="s">
        <v>5304</v>
      </c>
      <c r="K152" s="16" t="s">
        <v>5304</v>
      </c>
      <c r="L152" s="16" t="s">
        <v>1207</v>
      </c>
    </row>
    <row r="153" spans="1:12" ht="13.5" customHeight="1" x14ac:dyDescent="0.25">
      <c r="D153" s="16" t="s">
        <v>161</v>
      </c>
      <c r="E153" s="16" t="s">
        <v>512</v>
      </c>
      <c r="F153" s="16" t="s">
        <v>580</v>
      </c>
      <c r="G153" s="16" t="s">
        <v>1208</v>
      </c>
      <c r="I153" s="16" t="s">
        <v>161</v>
      </c>
      <c r="J153" s="16" t="s">
        <v>512</v>
      </c>
      <c r="K153" s="16" t="s">
        <v>580</v>
      </c>
      <c r="L153" s="16" t="s">
        <v>1208</v>
      </c>
    </row>
    <row r="154" spans="1:12" ht="13.5" customHeight="1" x14ac:dyDescent="0.25">
      <c r="A154" s="150" t="s">
        <v>1733</v>
      </c>
      <c r="B154" s="150" t="s">
        <v>1734</v>
      </c>
      <c r="D154" s="16" t="s">
        <v>162</v>
      </c>
      <c r="E154" s="16" t="s">
        <v>162</v>
      </c>
      <c r="F154" s="16" t="s">
        <v>162</v>
      </c>
      <c r="G154" s="16" t="s">
        <v>1209</v>
      </c>
      <c r="I154" s="16" t="s">
        <v>162</v>
      </c>
      <c r="J154" s="16" t="s">
        <v>162</v>
      </c>
      <c r="K154" s="16" t="s">
        <v>162</v>
      </c>
      <c r="L154" s="16" t="s">
        <v>1209</v>
      </c>
    </row>
    <row r="155" spans="1:12" ht="13.5" customHeight="1" x14ac:dyDescent="0.25">
      <c r="A155" t="s">
        <v>15</v>
      </c>
      <c r="B155" t="s">
        <v>1003</v>
      </c>
      <c r="D155" s="16" t="s">
        <v>163</v>
      </c>
      <c r="E155" s="16" t="s">
        <v>163</v>
      </c>
      <c r="F155" s="16" t="s">
        <v>163</v>
      </c>
      <c r="G155" s="16" t="s">
        <v>1210</v>
      </c>
      <c r="I155" s="16" t="s">
        <v>163</v>
      </c>
      <c r="J155" s="16" t="s">
        <v>163</v>
      </c>
      <c r="K155" s="16" t="s">
        <v>163</v>
      </c>
      <c r="L155" s="16" t="s">
        <v>1210</v>
      </c>
    </row>
    <row r="156" spans="1:12" ht="13.5" customHeight="1" x14ac:dyDescent="0.25">
      <c r="A156" t="s">
        <v>943</v>
      </c>
      <c r="B156" t="s">
        <v>1042</v>
      </c>
      <c r="D156" s="16" t="s">
        <v>164</v>
      </c>
      <c r="E156" s="16" t="s">
        <v>513</v>
      </c>
      <c r="F156" s="16" t="s">
        <v>513</v>
      </c>
      <c r="G156" s="16" t="s">
        <v>1211</v>
      </c>
      <c r="I156" s="16" t="s">
        <v>164</v>
      </c>
      <c r="J156" s="16" t="s">
        <v>513</v>
      </c>
      <c r="K156" s="16" t="s">
        <v>513</v>
      </c>
      <c r="L156" s="16" t="s">
        <v>1211</v>
      </c>
    </row>
    <row r="157" spans="1:12" ht="13.5" customHeight="1" x14ac:dyDescent="0.25">
      <c r="A157" t="s">
        <v>944</v>
      </c>
      <c r="B157" t="s">
        <v>1043</v>
      </c>
      <c r="D157" s="16" t="s">
        <v>165</v>
      </c>
      <c r="E157" s="16" t="s">
        <v>514</v>
      </c>
      <c r="F157" s="16" t="s">
        <v>514</v>
      </c>
      <c r="G157" s="16" t="s">
        <v>1212</v>
      </c>
      <c r="I157" s="16" t="s">
        <v>165</v>
      </c>
      <c r="J157" s="16" t="s">
        <v>514</v>
      </c>
      <c r="K157" s="16" t="s">
        <v>514</v>
      </c>
      <c r="L157" s="16" t="s">
        <v>1212</v>
      </c>
    </row>
    <row r="158" spans="1:12" ht="13.5" customHeight="1" x14ac:dyDescent="0.25">
      <c r="D158" s="16" t="s">
        <v>166</v>
      </c>
      <c r="E158" s="16" t="s">
        <v>166</v>
      </c>
      <c r="F158" s="16" t="s">
        <v>166</v>
      </c>
      <c r="G158" s="16" t="s">
        <v>1213</v>
      </c>
      <c r="I158" s="16" t="s">
        <v>166</v>
      </c>
      <c r="J158" s="16" t="s">
        <v>166</v>
      </c>
      <c r="K158" s="16" t="s">
        <v>166</v>
      </c>
      <c r="L158" s="16" t="s">
        <v>1213</v>
      </c>
    </row>
    <row r="159" spans="1:12" ht="13.5" customHeight="1" x14ac:dyDescent="0.25">
      <c r="D159" s="16" t="s">
        <v>167</v>
      </c>
      <c r="E159" s="16" t="s">
        <v>515</v>
      </c>
      <c r="F159" s="16" t="s">
        <v>581</v>
      </c>
      <c r="G159" s="16" t="s">
        <v>1214</v>
      </c>
      <c r="I159" s="16" t="s">
        <v>167</v>
      </c>
      <c r="J159" s="16" t="s">
        <v>515</v>
      </c>
      <c r="K159" s="16" t="s">
        <v>581</v>
      </c>
      <c r="L159" s="16" t="s">
        <v>1214</v>
      </c>
    </row>
    <row r="160" spans="1:12" ht="13.5" customHeight="1" x14ac:dyDescent="0.35">
      <c r="A160" s="15" t="s">
        <v>969</v>
      </c>
      <c r="D160" s="16" t="s">
        <v>168</v>
      </c>
      <c r="E160" s="16" t="s">
        <v>168</v>
      </c>
      <c r="F160" s="16" t="s">
        <v>168</v>
      </c>
      <c r="G160" s="16" t="s">
        <v>1215</v>
      </c>
      <c r="I160" s="16" t="s">
        <v>168</v>
      </c>
      <c r="J160" s="16" t="s">
        <v>168</v>
      </c>
      <c r="K160" s="16" t="s">
        <v>168</v>
      </c>
      <c r="L160" s="16" t="s">
        <v>1215</v>
      </c>
    </row>
    <row r="161" spans="1:12" ht="13.5" customHeight="1" x14ac:dyDescent="0.25">
      <c r="D161" s="16" t="s">
        <v>169</v>
      </c>
      <c r="E161" s="16" t="s">
        <v>169</v>
      </c>
      <c r="F161" s="16" t="s">
        <v>169</v>
      </c>
      <c r="G161" s="16" t="s">
        <v>1216</v>
      </c>
      <c r="I161" s="16" t="s">
        <v>169</v>
      </c>
      <c r="J161" s="16" t="s">
        <v>169</v>
      </c>
      <c r="K161" s="16" t="s">
        <v>169</v>
      </c>
      <c r="L161" s="16" t="s">
        <v>1216</v>
      </c>
    </row>
    <row r="162" spans="1:12" ht="13.5" customHeight="1" x14ac:dyDescent="0.25">
      <c r="A162" s="150" t="s">
        <v>1733</v>
      </c>
      <c r="B162" s="150" t="s">
        <v>1734</v>
      </c>
      <c r="D162" s="16" t="s">
        <v>170</v>
      </c>
      <c r="E162" s="16" t="s">
        <v>170</v>
      </c>
      <c r="F162" s="16" t="s">
        <v>170</v>
      </c>
      <c r="G162" s="16" t="s">
        <v>1217</v>
      </c>
      <c r="I162" s="16" t="s">
        <v>170</v>
      </c>
      <c r="J162" s="16" t="s">
        <v>170</v>
      </c>
      <c r="K162" s="16" t="s">
        <v>170</v>
      </c>
      <c r="L162" s="16" t="s">
        <v>1217</v>
      </c>
    </row>
    <row r="163" spans="1:12" ht="13.5" customHeight="1" x14ac:dyDescent="0.25">
      <c r="A163" t="s">
        <v>15</v>
      </c>
      <c r="B163" t="s">
        <v>1003</v>
      </c>
      <c r="D163" s="16" t="s">
        <v>5079</v>
      </c>
      <c r="E163" s="16" t="s">
        <v>5305</v>
      </c>
      <c r="F163" s="16" t="s">
        <v>5306</v>
      </c>
      <c r="G163" s="16" t="s">
        <v>1122</v>
      </c>
      <c r="I163" s="16" t="s">
        <v>5079</v>
      </c>
      <c r="J163" s="16" t="s">
        <v>5305</v>
      </c>
      <c r="K163" s="16" t="s">
        <v>5306</v>
      </c>
      <c r="L163" s="16" t="s">
        <v>1122</v>
      </c>
    </row>
    <row r="164" spans="1:12" ht="13.5" customHeight="1" x14ac:dyDescent="0.25">
      <c r="A164" t="s">
        <v>971</v>
      </c>
      <c r="B164" t="s">
        <v>1044</v>
      </c>
      <c r="D164" s="16" t="s">
        <v>209</v>
      </c>
      <c r="E164" s="16" t="s">
        <v>516</v>
      </c>
      <c r="F164" s="16" t="s">
        <v>582</v>
      </c>
      <c r="G164" s="16" t="s">
        <v>1218</v>
      </c>
      <c r="I164" s="16" t="s">
        <v>209</v>
      </c>
      <c r="J164" s="16" t="s">
        <v>516</v>
      </c>
      <c r="K164" s="16" t="s">
        <v>582</v>
      </c>
      <c r="L164" s="16" t="s">
        <v>1218</v>
      </c>
    </row>
    <row r="165" spans="1:12" ht="13.5" customHeight="1" x14ac:dyDescent="0.25">
      <c r="A165" t="s">
        <v>972</v>
      </c>
      <c r="B165" t="s">
        <v>1045</v>
      </c>
      <c r="D165" s="16" t="s">
        <v>171</v>
      </c>
      <c r="E165" s="16" t="s">
        <v>171</v>
      </c>
      <c r="F165" s="16" t="s">
        <v>171</v>
      </c>
      <c r="G165" s="16" t="s">
        <v>1219</v>
      </c>
      <c r="I165" s="16" t="s">
        <v>171</v>
      </c>
      <c r="J165" s="16" t="s">
        <v>171</v>
      </c>
      <c r="K165" s="16" t="s">
        <v>171</v>
      </c>
      <c r="L165" s="16" t="s">
        <v>1219</v>
      </c>
    </row>
    <row r="166" spans="1:12" ht="13.5" customHeight="1" x14ac:dyDescent="0.25">
      <c r="A166" t="s">
        <v>1709</v>
      </c>
      <c r="B166" t="s">
        <v>1710</v>
      </c>
      <c r="D166" s="16" t="s">
        <v>172</v>
      </c>
      <c r="E166" s="16" t="s">
        <v>172</v>
      </c>
      <c r="F166" s="16" t="s">
        <v>583</v>
      </c>
      <c r="G166" s="16" t="s">
        <v>1220</v>
      </c>
      <c r="I166" s="16" t="s">
        <v>172</v>
      </c>
      <c r="J166" s="16" t="s">
        <v>172</v>
      </c>
      <c r="K166" s="16" t="s">
        <v>583</v>
      </c>
      <c r="L166" s="16" t="s">
        <v>1220</v>
      </c>
    </row>
    <row r="167" spans="1:12" ht="13.5" customHeight="1" x14ac:dyDescent="0.25">
      <c r="A167" t="s">
        <v>973</v>
      </c>
      <c r="B167" t="s">
        <v>1046</v>
      </c>
      <c r="D167" s="16" t="s">
        <v>173</v>
      </c>
      <c r="E167" s="16" t="s">
        <v>173</v>
      </c>
      <c r="F167" s="16" t="s">
        <v>584</v>
      </c>
      <c r="G167" s="16" t="s">
        <v>1221</v>
      </c>
      <c r="I167" s="16" t="s">
        <v>173</v>
      </c>
      <c r="J167" s="16" t="s">
        <v>173</v>
      </c>
      <c r="K167" s="16" t="s">
        <v>584</v>
      </c>
      <c r="L167" s="16" t="s">
        <v>1221</v>
      </c>
    </row>
    <row r="168" spans="1:12" ht="13.5" customHeight="1" x14ac:dyDescent="0.25">
      <c r="A168" t="s">
        <v>974</v>
      </c>
      <c r="B168" t="s">
        <v>1047</v>
      </c>
      <c r="D168" s="16" t="s">
        <v>174</v>
      </c>
      <c r="E168" s="16" t="s">
        <v>174</v>
      </c>
      <c r="F168" s="16" t="s">
        <v>174</v>
      </c>
      <c r="G168" s="16" t="s">
        <v>1222</v>
      </c>
      <c r="I168" s="16" t="s">
        <v>174</v>
      </c>
      <c r="J168" s="16" t="s">
        <v>174</v>
      </c>
      <c r="K168" s="16" t="s">
        <v>174</v>
      </c>
      <c r="L168" s="16" t="s">
        <v>1222</v>
      </c>
    </row>
    <row r="169" spans="1:12" ht="13.5" customHeight="1" x14ac:dyDescent="0.25">
      <c r="D169" s="16" t="s">
        <v>175</v>
      </c>
      <c r="E169" s="16" t="s">
        <v>517</v>
      </c>
      <c r="F169" s="16" t="s">
        <v>585</v>
      </c>
      <c r="G169" s="16" t="s">
        <v>1223</v>
      </c>
      <c r="I169" s="16" t="s">
        <v>175</v>
      </c>
      <c r="J169" s="16" t="s">
        <v>517</v>
      </c>
      <c r="K169" s="16" t="s">
        <v>585</v>
      </c>
      <c r="L169" s="16" t="s">
        <v>1223</v>
      </c>
    </row>
    <row r="170" spans="1:12" ht="13.5" customHeight="1" x14ac:dyDescent="0.25">
      <c r="D170" s="16" t="s">
        <v>176</v>
      </c>
      <c r="E170" s="16" t="s">
        <v>518</v>
      </c>
      <c r="F170" s="16" t="s">
        <v>586</v>
      </c>
      <c r="G170" s="16" t="s">
        <v>1184</v>
      </c>
      <c r="I170" s="16" t="s">
        <v>176</v>
      </c>
      <c r="J170" s="16" t="s">
        <v>518</v>
      </c>
      <c r="K170" s="16" t="s">
        <v>586</v>
      </c>
      <c r="L170" s="16" t="s">
        <v>1184</v>
      </c>
    </row>
    <row r="171" spans="1:12" ht="13.5" customHeight="1" x14ac:dyDescent="0.35">
      <c r="A171" s="15" t="s">
        <v>970</v>
      </c>
      <c r="D171" s="16" t="s">
        <v>177</v>
      </c>
      <c r="E171" s="16" t="s">
        <v>519</v>
      </c>
      <c r="F171" s="16" t="s">
        <v>519</v>
      </c>
      <c r="G171" s="16" t="s">
        <v>1224</v>
      </c>
      <c r="I171" s="16" t="s">
        <v>177</v>
      </c>
      <c r="J171" s="16" t="s">
        <v>519</v>
      </c>
      <c r="K171" s="16" t="s">
        <v>519</v>
      </c>
      <c r="L171" s="16" t="s">
        <v>1224</v>
      </c>
    </row>
    <row r="172" spans="1:12" ht="13.5" customHeight="1" x14ac:dyDescent="0.25">
      <c r="D172" s="16" t="s">
        <v>178</v>
      </c>
      <c r="E172" s="16" t="s">
        <v>520</v>
      </c>
      <c r="F172" s="16" t="s">
        <v>587</v>
      </c>
      <c r="G172" s="16" t="s">
        <v>1225</v>
      </c>
      <c r="I172" s="16" t="s">
        <v>178</v>
      </c>
      <c r="J172" s="16" t="s">
        <v>520</v>
      </c>
      <c r="K172" s="16" t="s">
        <v>587</v>
      </c>
      <c r="L172" s="16" t="s">
        <v>1225</v>
      </c>
    </row>
    <row r="173" spans="1:12" ht="13.5" customHeight="1" x14ac:dyDescent="0.25">
      <c r="A173" s="150" t="s">
        <v>1733</v>
      </c>
      <c r="B173" s="150" t="s">
        <v>1734</v>
      </c>
      <c r="D173" s="16" t="s">
        <v>179</v>
      </c>
      <c r="E173" s="16" t="s">
        <v>179</v>
      </c>
      <c r="F173" s="16" t="s">
        <v>179</v>
      </c>
      <c r="G173" s="16" t="s">
        <v>1226</v>
      </c>
      <c r="I173" s="16" t="s">
        <v>179</v>
      </c>
      <c r="J173" s="16" t="s">
        <v>179</v>
      </c>
      <c r="K173" s="16" t="s">
        <v>179</v>
      </c>
      <c r="L173" s="16" t="s">
        <v>1226</v>
      </c>
    </row>
    <row r="174" spans="1:12" ht="13.5" customHeight="1" x14ac:dyDescent="0.25">
      <c r="A174" t="s">
        <v>15</v>
      </c>
      <c r="B174" t="s">
        <v>1003</v>
      </c>
      <c r="D174" s="16" t="s">
        <v>180</v>
      </c>
      <c r="E174" s="16" t="s">
        <v>180</v>
      </c>
      <c r="F174" s="16" t="s">
        <v>180</v>
      </c>
      <c r="G174" s="16" t="s">
        <v>1227</v>
      </c>
      <c r="I174" s="16" t="s">
        <v>180</v>
      </c>
      <c r="J174" s="16" t="s">
        <v>180</v>
      </c>
      <c r="K174" s="16" t="s">
        <v>180</v>
      </c>
      <c r="L174" s="16" t="s">
        <v>1227</v>
      </c>
    </row>
    <row r="175" spans="1:12" ht="13.5" customHeight="1" x14ac:dyDescent="0.25">
      <c r="A175" t="s">
        <v>975</v>
      </c>
      <c r="B175" t="s">
        <v>1048</v>
      </c>
      <c r="D175" s="16" t="s">
        <v>181</v>
      </c>
      <c r="E175" s="16" t="s">
        <v>181</v>
      </c>
      <c r="F175" s="16" t="s">
        <v>181</v>
      </c>
      <c r="G175" s="16" t="s">
        <v>1228</v>
      </c>
      <c r="I175" s="16" t="s">
        <v>181</v>
      </c>
      <c r="J175" s="16" t="s">
        <v>181</v>
      </c>
      <c r="K175" s="16" t="s">
        <v>181</v>
      </c>
      <c r="L175" s="16" t="s">
        <v>1228</v>
      </c>
    </row>
    <row r="176" spans="1:12" ht="13.5" customHeight="1" x14ac:dyDescent="0.25">
      <c r="A176" t="s">
        <v>976</v>
      </c>
      <c r="B176" t="s">
        <v>1049</v>
      </c>
      <c r="D176" s="16" t="s">
        <v>182</v>
      </c>
      <c r="E176" s="16" t="s">
        <v>521</v>
      </c>
      <c r="F176" s="16" t="s">
        <v>588</v>
      </c>
      <c r="G176" s="16" t="s">
        <v>1229</v>
      </c>
      <c r="I176" s="16" t="s">
        <v>182</v>
      </c>
      <c r="J176" s="16" t="s">
        <v>521</v>
      </c>
      <c r="K176" s="16" t="s">
        <v>588</v>
      </c>
      <c r="L176" s="16" t="s">
        <v>1229</v>
      </c>
    </row>
    <row r="177" spans="1:12" ht="13.5" customHeight="1" x14ac:dyDescent="0.25">
      <c r="A177" t="s">
        <v>977</v>
      </c>
      <c r="B177" t="s">
        <v>1050</v>
      </c>
      <c r="D177" s="16" t="s">
        <v>183</v>
      </c>
      <c r="E177" s="16" t="s">
        <v>183</v>
      </c>
      <c r="F177" s="16" t="s">
        <v>183</v>
      </c>
      <c r="G177" s="16" t="s">
        <v>1230</v>
      </c>
      <c r="I177" s="16" t="s">
        <v>183</v>
      </c>
      <c r="J177" s="16" t="s">
        <v>183</v>
      </c>
      <c r="K177" s="16" t="s">
        <v>183</v>
      </c>
      <c r="L177" s="16" t="s">
        <v>1230</v>
      </c>
    </row>
    <row r="178" spans="1:12" ht="13.5" customHeight="1" x14ac:dyDescent="0.25">
      <c r="A178" t="s">
        <v>978</v>
      </c>
      <c r="B178" t="s">
        <v>1051</v>
      </c>
      <c r="D178" s="16" t="s">
        <v>184</v>
      </c>
      <c r="E178" s="16" t="s">
        <v>184</v>
      </c>
      <c r="F178" s="16" t="s">
        <v>184</v>
      </c>
      <c r="G178" s="16" t="s">
        <v>1231</v>
      </c>
      <c r="I178" s="16" t="s">
        <v>184</v>
      </c>
      <c r="J178" s="16" t="s">
        <v>184</v>
      </c>
      <c r="K178" s="16" t="s">
        <v>184</v>
      </c>
      <c r="L178" s="16" t="s">
        <v>1231</v>
      </c>
    </row>
    <row r="179" spans="1:12" ht="13.5" customHeight="1" x14ac:dyDescent="0.25">
      <c r="D179" s="16" t="s">
        <v>185</v>
      </c>
      <c r="E179" s="16" t="s">
        <v>522</v>
      </c>
      <c r="F179" s="16" t="s">
        <v>185</v>
      </c>
      <c r="G179" s="16" t="s">
        <v>1232</v>
      </c>
      <c r="I179" s="16" t="s">
        <v>185</v>
      </c>
      <c r="J179" s="16" t="s">
        <v>522</v>
      </c>
      <c r="K179" s="16" t="s">
        <v>185</v>
      </c>
      <c r="L179" s="16" t="s">
        <v>1232</v>
      </c>
    </row>
    <row r="180" spans="1:12" ht="13.5" customHeight="1" x14ac:dyDescent="0.25">
      <c r="D180" s="16" t="s">
        <v>186</v>
      </c>
      <c r="E180" s="16" t="s">
        <v>523</v>
      </c>
      <c r="F180" s="16" t="s">
        <v>523</v>
      </c>
      <c r="G180" s="16" t="s">
        <v>1233</v>
      </c>
      <c r="I180" s="16" t="s">
        <v>186</v>
      </c>
      <c r="J180" s="16" t="s">
        <v>523</v>
      </c>
      <c r="K180" s="16" t="s">
        <v>523</v>
      </c>
      <c r="L180" s="16" t="s">
        <v>1233</v>
      </c>
    </row>
    <row r="181" spans="1:12" ht="13.5" customHeight="1" x14ac:dyDescent="0.35">
      <c r="A181" s="15" t="s">
        <v>984</v>
      </c>
      <c r="D181" s="16" t="s">
        <v>187</v>
      </c>
      <c r="E181" s="16" t="s">
        <v>187</v>
      </c>
      <c r="F181" s="16" t="s">
        <v>187</v>
      </c>
      <c r="G181" s="16" t="s">
        <v>1234</v>
      </c>
      <c r="I181" s="16" t="s">
        <v>187</v>
      </c>
      <c r="J181" s="16" t="s">
        <v>187</v>
      </c>
      <c r="K181" s="16" t="s">
        <v>187</v>
      </c>
      <c r="L181" s="16" t="s">
        <v>1234</v>
      </c>
    </row>
    <row r="182" spans="1:12" ht="13.5" customHeight="1" x14ac:dyDescent="0.25">
      <c r="D182" s="16" t="s">
        <v>188</v>
      </c>
      <c r="E182" s="16" t="s">
        <v>188</v>
      </c>
      <c r="F182" s="16" t="s">
        <v>188</v>
      </c>
      <c r="G182" s="16" t="s">
        <v>1235</v>
      </c>
      <c r="I182" s="16" t="s">
        <v>188</v>
      </c>
      <c r="J182" s="16" t="s">
        <v>188</v>
      </c>
      <c r="K182" s="16" t="s">
        <v>188</v>
      </c>
      <c r="L182" s="16" t="s">
        <v>1235</v>
      </c>
    </row>
    <row r="183" spans="1:12" ht="13.5" customHeight="1" x14ac:dyDescent="0.25">
      <c r="D183" s="16" t="s">
        <v>189</v>
      </c>
      <c r="E183" s="16" t="s">
        <v>524</v>
      </c>
      <c r="F183" s="16" t="s">
        <v>589</v>
      </c>
      <c r="G183" s="16" t="s">
        <v>1236</v>
      </c>
      <c r="I183" s="16" t="s">
        <v>189</v>
      </c>
      <c r="J183" s="16" t="s">
        <v>524</v>
      </c>
      <c r="K183" s="16" t="s">
        <v>589</v>
      </c>
      <c r="L183" s="16" t="s">
        <v>1236</v>
      </c>
    </row>
    <row r="184" spans="1:12" ht="13.5" customHeight="1" x14ac:dyDescent="0.25">
      <c r="A184" s="150" t="s">
        <v>1733</v>
      </c>
      <c r="B184" s="150" t="s">
        <v>1734</v>
      </c>
      <c r="D184" s="16" t="s">
        <v>190</v>
      </c>
      <c r="E184" s="16" t="s">
        <v>190</v>
      </c>
      <c r="F184" s="16" t="s">
        <v>590</v>
      </c>
      <c r="G184" s="16" t="s">
        <v>1237</v>
      </c>
      <c r="I184" s="16" t="s">
        <v>190</v>
      </c>
      <c r="J184" s="16" t="s">
        <v>190</v>
      </c>
      <c r="K184" s="16" t="s">
        <v>590</v>
      </c>
      <c r="L184" s="16" t="s">
        <v>1237</v>
      </c>
    </row>
    <row r="185" spans="1:12" ht="13.5" customHeight="1" x14ac:dyDescent="0.25">
      <c r="A185" t="s">
        <v>15</v>
      </c>
      <c r="B185" t="s">
        <v>1003</v>
      </c>
      <c r="D185" s="16" t="s">
        <v>191</v>
      </c>
      <c r="E185" s="16" t="s">
        <v>191</v>
      </c>
      <c r="F185" s="16" t="s">
        <v>191</v>
      </c>
      <c r="G185" s="16" t="s">
        <v>1238</v>
      </c>
      <c r="I185" s="16" t="s">
        <v>191</v>
      </c>
      <c r="J185" s="16" t="s">
        <v>191</v>
      </c>
      <c r="K185" s="16" t="s">
        <v>191</v>
      </c>
      <c r="L185" s="16" t="s">
        <v>1238</v>
      </c>
    </row>
    <row r="186" spans="1:12" ht="13.5" customHeight="1" x14ac:dyDescent="0.25">
      <c r="A186" t="s">
        <v>985</v>
      </c>
      <c r="B186" t="s">
        <v>1052</v>
      </c>
      <c r="D186" s="16" t="s">
        <v>192</v>
      </c>
      <c r="E186" s="16" t="s">
        <v>525</v>
      </c>
      <c r="F186" s="16" t="s">
        <v>192</v>
      </c>
      <c r="G186" s="16" t="s">
        <v>1239</v>
      </c>
      <c r="I186" s="16" t="s">
        <v>192</v>
      </c>
      <c r="J186" s="16" t="s">
        <v>525</v>
      </c>
      <c r="K186" s="16" t="s">
        <v>192</v>
      </c>
      <c r="L186" s="16" t="s">
        <v>1239</v>
      </c>
    </row>
    <row r="187" spans="1:12" ht="13.5" customHeight="1" x14ac:dyDescent="0.25">
      <c r="A187" t="s">
        <v>986</v>
      </c>
      <c r="B187" t="s">
        <v>1053</v>
      </c>
      <c r="D187" s="16" t="s">
        <v>193</v>
      </c>
      <c r="E187" s="16" t="s">
        <v>193</v>
      </c>
      <c r="F187" s="16" t="s">
        <v>591</v>
      </c>
      <c r="G187" s="16" t="s">
        <v>1240</v>
      </c>
      <c r="I187" s="16" t="s">
        <v>193</v>
      </c>
      <c r="J187" s="16" t="s">
        <v>193</v>
      </c>
      <c r="K187" s="16" t="s">
        <v>591</v>
      </c>
      <c r="L187" s="16" t="s">
        <v>1240</v>
      </c>
    </row>
    <row r="188" spans="1:12" ht="13.5" customHeight="1" x14ac:dyDescent="0.25">
      <c r="A188" t="s">
        <v>987</v>
      </c>
      <c r="B188" t="s">
        <v>1054</v>
      </c>
      <c r="D188" s="16" t="s">
        <v>194</v>
      </c>
      <c r="E188" s="16" t="s">
        <v>194</v>
      </c>
      <c r="F188" s="16" t="s">
        <v>194</v>
      </c>
      <c r="G188" s="16" t="s">
        <v>1241</v>
      </c>
      <c r="I188" s="16" t="s">
        <v>194</v>
      </c>
      <c r="J188" s="16" t="s">
        <v>194</v>
      </c>
      <c r="K188" s="16" t="s">
        <v>194</v>
      </c>
      <c r="L188" s="16" t="s">
        <v>1241</v>
      </c>
    </row>
    <row r="189" spans="1:12" ht="13.5" customHeight="1" x14ac:dyDescent="0.25">
      <c r="D189" s="16" t="s">
        <v>195</v>
      </c>
      <c r="E189" s="16" t="s">
        <v>195</v>
      </c>
      <c r="F189" s="16" t="s">
        <v>195</v>
      </c>
      <c r="G189" s="16" t="s">
        <v>195</v>
      </c>
      <c r="I189" s="16" t="s">
        <v>195</v>
      </c>
      <c r="J189" s="16" t="s">
        <v>195</v>
      </c>
      <c r="K189" s="16" t="s">
        <v>195</v>
      </c>
      <c r="L189" s="16" t="s">
        <v>195</v>
      </c>
    </row>
    <row r="190" spans="1:12" ht="13.5" customHeight="1" x14ac:dyDescent="0.25">
      <c r="D190" s="16" t="s">
        <v>196</v>
      </c>
      <c r="E190" s="16" t="s">
        <v>196</v>
      </c>
      <c r="F190" s="16" t="s">
        <v>592</v>
      </c>
      <c r="G190" s="16" t="s">
        <v>1242</v>
      </c>
      <c r="I190" s="16" t="s">
        <v>196</v>
      </c>
      <c r="J190" s="16" t="s">
        <v>196</v>
      </c>
      <c r="K190" s="16" t="s">
        <v>592</v>
      </c>
      <c r="L190" s="16" t="s">
        <v>1242</v>
      </c>
    </row>
    <row r="191" spans="1:12" ht="13.5" customHeight="1" x14ac:dyDescent="0.35">
      <c r="A191" s="15" t="s">
        <v>1711</v>
      </c>
      <c r="D191" s="16" t="s">
        <v>197</v>
      </c>
      <c r="E191" s="16" t="s">
        <v>197</v>
      </c>
      <c r="F191" s="16" t="s">
        <v>197</v>
      </c>
      <c r="G191" s="16" t="s">
        <v>1243</v>
      </c>
      <c r="I191" s="16" t="s">
        <v>197</v>
      </c>
      <c r="J191" s="16" t="s">
        <v>197</v>
      </c>
      <c r="K191" s="16" t="s">
        <v>197</v>
      </c>
      <c r="L191" s="16" t="s">
        <v>1243</v>
      </c>
    </row>
    <row r="192" spans="1:12" ht="13.5" customHeight="1" x14ac:dyDescent="0.25">
      <c r="D192" s="16" t="s">
        <v>198</v>
      </c>
      <c r="E192" s="16" t="s">
        <v>198</v>
      </c>
      <c r="F192" s="16" t="s">
        <v>593</v>
      </c>
      <c r="G192" s="16" t="s">
        <v>1244</v>
      </c>
      <c r="I192" s="16" t="s">
        <v>198</v>
      </c>
      <c r="J192" s="16" t="s">
        <v>198</v>
      </c>
      <c r="K192" s="16" t="s">
        <v>593</v>
      </c>
      <c r="L192" s="16" t="s">
        <v>1244</v>
      </c>
    </row>
    <row r="193" spans="1:12" ht="13.5" customHeight="1" x14ac:dyDescent="0.25">
      <c r="A193" s="150" t="s">
        <v>1733</v>
      </c>
      <c r="B193" s="150" t="s">
        <v>1734</v>
      </c>
      <c r="D193" s="16" t="s">
        <v>199</v>
      </c>
      <c r="E193" s="16" t="s">
        <v>199</v>
      </c>
      <c r="F193" s="16" t="s">
        <v>199</v>
      </c>
      <c r="G193" s="16" t="s">
        <v>1245</v>
      </c>
      <c r="I193" s="16" t="s">
        <v>199</v>
      </c>
      <c r="J193" s="16" t="s">
        <v>199</v>
      </c>
      <c r="K193" s="16" t="s">
        <v>199</v>
      </c>
      <c r="L193" s="16" t="s">
        <v>1245</v>
      </c>
    </row>
    <row r="194" spans="1:12" ht="13.5" customHeight="1" x14ac:dyDescent="0.25">
      <c r="A194" t="s">
        <v>15</v>
      </c>
      <c r="B194" t="s">
        <v>1003</v>
      </c>
      <c r="D194" s="16" t="s">
        <v>200</v>
      </c>
      <c r="E194" s="16" t="s">
        <v>200</v>
      </c>
      <c r="F194" s="16" t="s">
        <v>200</v>
      </c>
      <c r="G194" s="16" t="s">
        <v>1246</v>
      </c>
      <c r="I194" s="16" t="s">
        <v>200</v>
      </c>
      <c r="J194" s="16" t="s">
        <v>200</v>
      </c>
      <c r="K194" s="16" t="s">
        <v>200</v>
      </c>
      <c r="L194" s="16" t="s">
        <v>1246</v>
      </c>
    </row>
    <row r="195" spans="1:12" ht="13.5" customHeight="1" x14ac:dyDescent="0.25">
      <c r="A195" t="s">
        <v>1712</v>
      </c>
      <c r="B195" t="s">
        <v>1716</v>
      </c>
      <c r="D195" s="16" t="s">
        <v>201</v>
      </c>
      <c r="E195" s="16" t="s">
        <v>526</v>
      </c>
      <c r="F195" s="16" t="s">
        <v>201</v>
      </c>
      <c r="G195" s="16" t="s">
        <v>1247</v>
      </c>
      <c r="I195" s="16" t="s">
        <v>201</v>
      </c>
      <c r="J195" s="16" t="s">
        <v>526</v>
      </c>
      <c r="K195" s="16" t="s">
        <v>201</v>
      </c>
      <c r="L195" s="16" t="s">
        <v>1247</v>
      </c>
    </row>
    <row r="196" spans="1:12" ht="13.5" customHeight="1" x14ac:dyDescent="0.25">
      <c r="A196" t="s">
        <v>1713</v>
      </c>
      <c r="B196" t="s">
        <v>1717</v>
      </c>
      <c r="D196" s="16" t="s">
        <v>202</v>
      </c>
      <c r="E196" s="16" t="s">
        <v>202</v>
      </c>
      <c r="F196" s="16" t="s">
        <v>202</v>
      </c>
      <c r="G196" s="16" t="s">
        <v>1248</v>
      </c>
      <c r="I196" s="16" t="s">
        <v>202</v>
      </c>
      <c r="J196" s="16" t="s">
        <v>202</v>
      </c>
      <c r="K196" s="16" t="s">
        <v>202</v>
      </c>
      <c r="L196" s="16" t="s">
        <v>1248</v>
      </c>
    </row>
    <row r="197" spans="1:12" ht="13.5" customHeight="1" x14ac:dyDescent="0.25">
      <c r="A197" t="s">
        <v>1714</v>
      </c>
      <c r="B197" t="s">
        <v>1718</v>
      </c>
      <c r="D197" s="16" t="s">
        <v>203</v>
      </c>
      <c r="E197" s="16" t="s">
        <v>203</v>
      </c>
      <c r="F197" s="16" t="s">
        <v>203</v>
      </c>
      <c r="G197" s="16" t="s">
        <v>1249</v>
      </c>
      <c r="I197" s="16" t="s">
        <v>203</v>
      </c>
      <c r="J197" s="16" t="s">
        <v>203</v>
      </c>
      <c r="K197" s="16" t="s">
        <v>203</v>
      </c>
      <c r="L197" s="16" t="s">
        <v>1249</v>
      </c>
    </row>
    <row r="198" spans="1:12" ht="13.5" customHeight="1" x14ac:dyDescent="0.25">
      <c r="A198" t="s">
        <v>1715</v>
      </c>
      <c r="B198" t="s">
        <v>1719</v>
      </c>
      <c r="D198" s="16" t="s">
        <v>204</v>
      </c>
      <c r="E198" s="16" t="s">
        <v>527</v>
      </c>
      <c r="F198" s="16" t="s">
        <v>594</v>
      </c>
      <c r="G198" s="16" t="s">
        <v>1250</v>
      </c>
      <c r="I198" s="16" t="s">
        <v>204</v>
      </c>
      <c r="J198" s="16" t="s">
        <v>527</v>
      </c>
      <c r="K198" s="16" t="s">
        <v>594</v>
      </c>
      <c r="L198" s="16" t="s">
        <v>1250</v>
      </c>
    </row>
    <row r="199" spans="1:12" ht="13.5" customHeight="1" x14ac:dyDescent="0.25">
      <c r="D199" s="16" t="s">
        <v>205</v>
      </c>
      <c r="E199" s="16" t="s">
        <v>528</v>
      </c>
      <c r="F199" s="16" t="s">
        <v>595</v>
      </c>
      <c r="G199" s="16" t="s">
        <v>1251</v>
      </c>
      <c r="I199" s="16" t="s">
        <v>205</v>
      </c>
      <c r="J199" s="16" t="s">
        <v>528</v>
      </c>
      <c r="K199" s="16" t="s">
        <v>595</v>
      </c>
      <c r="L199" s="16" t="s">
        <v>1251</v>
      </c>
    </row>
    <row r="200" spans="1:12" ht="13.5" customHeight="1" x14ac:dyDescent="0.25">
      <c r="D200" s="16" t="s">
        <v>206</v>
      </c>
      <c r="E200" s="16" t="s">
        <v>529</v>
      </c>
      <c r="F200" s="16" t="s">
        <v>596</v>
      </c>
      <c r="G200" s="16" t="s">
        <v>1252</v>
      </c>
      <c r="I200" s="16" t="s">
        <v>206</v>
      </c>
      <c r="J200" s="16" t="s">
        <v>529</v>
      </c>
      <c r="K200" s="16" t="s">
        <v>596</v>
      </c>
      <c r="L200" s="16" t="s">
        <v>1252</v>
      </c>
    </row>
    <row r="201" spans="1:12" ht="13.5" customHeight="1" x14ac:dyDescent="0.35">
      <c r="A201" s="15" t="s">
        <v>1284</v>
      </c>
      <c r="D201" s="16" t="s">
        <v>1023</v>
      </c>
      <c r="E201" s="16" t="s">
        <v>1023</v>
      </c>
      <c r="F201" s="16" t="s">
        <v>1023</v>
      </c>
      <c r="G201" s="16" t="s">
        <v>1023</v>
      </c>
      <c r="I201" s="16" t="s">
        <v>1023</v>
      </c>
      <c r="J201" s="16" t="s">
        <v>1023</v>
      </c>
      <c r="K201" s="16" t="s">
        <v>1023</v>
      </c>
      <c r="L201" s="16" t="s">
        <v>1023</v>
      </c>
    </row>
    <row r="202" spans="1:12" ht="13.5" customHeight="1" x14ac:dyDescent="0.25">
      <c r="D202" s="16" t="s">
        <v>1059</v>
      </c>
      <c r="E202" s="16" t="s">
        <v>1059</v>
      </c>
      <c r="F202" s="16" t="s">
        <v>1253</v>
      </c>
      <c r="G202" s="16" t="s">
        <v>1253</v>
      </c>
      <c r="I202" s="16" t="s">
        <v>1059</v>
      </c>
      <c r="J202" s="16" t="s">
        <v>1059</v>
      </c>
      <c r="K202" s="16" t="s">
        <v>1253</v>
      </c>
      <c r="L202" s="16" t="s">
        <v>1253</v>
      </c>
    </row>
    <row r="203" spans="1:12" ht="13.5" customHeight="1" x14ac:dyDescent="0.25">
      <c r="A203" s="150" t="s">
        <v>1733</v>
      </c>
      <c r="B203" s="150" t="s">
        <v>1734</v>
      </c>
      <c r="D203" s="16" t="s">
        <v>1060</v>
      </c>
      <c r="E203" s="16" t="s">
        <v>1060</v>
      </c>
      <c r="F203" s="16" t="s">
        <v>1025</v>
      </c>
      <c r="G203" s="16" t="s">
        <v>1025</v>
      </c>
      <c r="I203" s="16" t="s">
        <v>1060</v>
      </c>
      <c r="J203" s="16" t="s">
        <v>1060</v>
      </c>
      <c r="K203" s="16" t="s">
        <v>1025</v>
      </c>
      <c r="L203" s="16" t="s">
        <v>1025</v>
      </c>
    </row>
    <row r="204" spans="1:12" ht="13.5" customHeight="1" x14ac:dyDescent="0.25">
      <c r="A204" t="s">
        <v>15</v>
      </c>
      <c r="B204" t="s">
        <v>1003</v>
      </c>
      <c r="D204" s="16" t="s">
        <v>5295</v>
      </c>
      <c r="E204" s="16" t="s">
        <v>5295</v>
      </c>
      <c r="F204" s="16" t="s">
        <v>5295</v>
      </c>
      <c r="G204" s="16" t="s">
        <v>5295</v>
      </c>
    </row>
    <row r="205" spans="1:12" ht="13.5" customHeight="1" x14ac:dyDescent="0.25">
      <c r="A205" t="s">
        <v>1285</v>
      </c>
      <c r="B205" t="s">
        <v>1287</v>
      </c>
      <c r="D205" s="16" t="s">
        <v>5296</v>
      </c>
      <c r="E205" s="16" t="s">
        <v>5296</v>
      </c>
      <c r="F205" s="16" t="s">
        <v>5296</v>
      </c>
      <c r="G205" s="16" t="s">
        <v>5296</v>
      </c>
    </row>
    <row r="206" spans="1:12" ht="13.5" customHeight="1" x14ac:dyDescent="0.25">
      <c r="A206" t="s">
        <v>1286</v>
      </c>
      <c r="B206" t="s">
        <v>1288</v>
      </c>
      <c r="D206" s="16" t="s">
        <v>5297</v>
      </c>
      <c r="E206" s="16" t="s">
        <v>5297</v>
      </c>
      <c r="F206" s="16" t="s">
        <v>5297</v>
      </c>
      <c r="G206" s="16" t="s">
        <v>5297</v>
      </c>
    </row>
    <row r="207" spans="1:12" ht="13.5" customHeight="1" x14ac:dyDescent="0.25">
      <c r="D207" s="16" t="s">
        <v>5298</v>
      </c>
      <c r="E207" s="16" t="s">
        <v>5298</v>
      </c>
      <c r="F207" s="16" t="s">
        <v>5298</v>
      </c>
      <c r="G207" s="16" t="s">
        <v>5298</v>
      </c>
    </row>
    <row r="208" spans="1:12" ht="13.5" customHeight="1" x14ac:dyDescent="0.35">
      <c r="A208" s="15" t="s">
        <v>1290</v>
      </c>
      <c r="D208" s="16" t="s">
        <v>5299</v>
      </c>
      <c r="E208" s="16" t="s">
        <v>5299</v>
      </c>
      <c r="F208" s="16" t="s">
        <v>5299</v>
      </c>
      <c r="G208" s="16" t="s">
        <v>5299</v>
      </c>
    </row>
    <row r="209" spans="1:7" ht="13.5" customHeight="1" x14ac:dyDescent="0.25">
      <c r="D209" s="16" t="s">
        <v>5300</v>
      </c>
      <c r="E209" s="16" t="s">
        <v>5300</v>
      </c>
      <c r="F209" s="16" t="s">
        <v>5300</v>
      </c>
      <c r="G209" s="16" t="s">
        <v>5300</v>
      </c>
    </row>
    <row r="210" spans="1:7" ht="13.5" customHeight="1" x14ac:dyDescent="0.25">
      <c r="A210" s="150" t="s">
        <v>1733</v>
      </c>
      <c r="B210" s="150" t="s">
        <v>1734</v>
      </c>
      <c r="D210" s="16" t="s">
        <v>5301</v>
      </c>
      <c r="E210" s="16" t="s">
        <v>5301</v>
      </c>
      <c r="F210" s="16" t="s">
        <v>5301</v>
      </c>
      <c r="G210" s="16" t="s">
        <v>5301</v>
      </c>
    </row>
    <row r="211" spans="1:7" ht="13.5" customHeight="1" x14ac:dyDescent="0.25">
      <c r="A211" s="67" t="s">
        <v>15</v>
      </c>
      <c r="B211" s="67" t="s">
        <v>1003</v>
      </c>
      <c r="D211" s="16" t="s">
        <v>5302</v>
      </c>
      <c r="E211" s="16" t="s">
        <v>5302</v>
      </c>
      <c r="F211" s="16" t="s">
        <v>5302</v>
      </c>
      <c r="G211" s="16" t="s">
        <v>5302</v>
      </c>
    </row>
    <row r="212" spans="1:7" ht="13.5" customHeight="1" x14ac:dyDescent="0.25">
      <c r="A212" s="67">
        <v>1</v>
      </c>
      <c r="B212" s="67">
        <v>1</v>
      </c>
      <c r="D212" s="16" t="s">
        <v>5080</v>
      </c>
      <c r="E212" s="16" t="s">
        <v>5080</v>
      </c>
      <c r="F212" s="16" t="s">
        <v>5080</v>
      </c>
      <c r="G212" s="16" t="s">
        <v>5080</v>
      </c>
    </row>
    <row r="213" spans="1:7" ht="13.5" customHeight="1" x14ac:dyDescent="0.25">
      <c r="A213" s="67">
        <v>2</v>
      </c>
      <c r="B213" s="67">
        <v>2</v>
      </c>
      <c r="D213" s="16" t="s">
        <v>5081</v>
      </c>
      <c r="E213" s="16" t="s">
        <v>5081</v>
      </c>
      <c r="F213" s="16" t="s">
        <v>5081</v>
      </c>
      <c r="G213" s="16" t="s">
        <v>5081</v>
      </c>
    </row>
    <row r="214" spans="1:7" ht="13.5" customHeight="1" x14ac:dyDescent="0.25">
      <c r="A214" s="67">
        <v>3</v>
      </c>
      <c r="B214" s="67">
        <v>3</v>
      </c>
      <c r="D214" s="16" t="s">
        <v>5122</v>
      </c>
      <c r="E214" s="16" t="s">
        <v>5122</v>
      </c>
      <c r="F214" s="16" t="s">
        <v>5122</v>
      </c>
      <c r="G214" s="16" t="s">
        <v>5122</v>
      </c>
    </row>
    <row r="215" spans="1:7" ht="13.5" customHeight="1" x14ac:dyDescent="0.25">
      <c r="D215" s="16" t="s">
        <v>5173</v>
      </c>
      <c r="E215" s="16" t="s">
        <v>5173</v>
      </c>
      <c r="F215" s="16" t="s">
        <v>5173</v>
      </c>
      <c r="G215" s="16" t="s">
        <v>5173</v>
      </c>
    </row>
    <row r="216" spans="1:7" ht="13.5" customHeight="1" x14ac:dyDescent="0.25">
      <c r="D216" s="16" t="s">
        <v>5174</v>
      </c>
      <c r="E216" s="16" t="s">
        <v>5174</v>
      </c>
      <c r="F216" s="16" t="s">
        <v>5174</v>
      </c>
      <c r="G216" s="16" t="s">
        <v>5174</v>
      </c>
    </row>
    <row r="217" spans="1:7" ht="13.5" customHeight="1" x14ac:dyDescent="0.35">
      <c r="A217" s="15" t="s">
        <v>803</v>
      </c>
      <c r="D217" s="16" t="s">
        <v>5190</v>
      </c>
      <c r="E217" s="16" t="s">
        <v>5190</v>
      </c>
      <c r="F217" s="16" t="s">
        <v>5190</v>
      </c>
      <c r="G217" s="16" t="s">
        <v>5190</v>
      </c>
    </row>
    <row r="218" spans="1:7" ht="13.5" customHeight="1" x14ac:dyDescent="0.35">
      <c r="A218" s="15"/>
      <c r="D218" s="16" t="s">
        <v>5205</v>
      </c>
      <c r="E218" s="16" t="s">
        <v>5205</v>
      </c>
      <c r="F218" s="16" t="s">
        <v>5205</v>
      </c>
      <c r="G218" s="16" t="s">
        <v>5205</v>
      </c>
    </row>
    <row r="219" spans="1:7" ht="13.5" customHeight="1" x14ac:dyDescent="0.25">
      <c r="A219" s="150" t="s">
        <v>1733</v>
      </c>
      <c r="B219" s="150" t="s">
        <v>1734</v>
      </c>
      <c r="D219" s="16" t="s">
        <v>5239</v>
      </c>
      <c r="E219" s="16" t="s">
        <v>5239</v>
      </c>
      <c r="F219" s="16" t="s">
        <v>5239</v>
      </c>
      <c r="G219" s="16" t="s">
        <v>5239</v>
      </c>
    </row>
    <row r="220" spans="1:7" ht="13.5" customHeight="1" x14ac:dyDescent="0.25">
      <c r="A220" s="67" t="s">
        <v>15</v>
      </c>
      <c r="B220" s="67" t="s">
        <v>1003</v>
      </c>
      <c r="D220" s="16" t="s">
        <v>5246</v>
      </c>
      <c r="E220" s="16" t="s">
        <v>5246</v>
      </c>
      <c r="F220" s="16" t="s">
        <v>5246</v>
      </c>
      <c r="G220" s="16" t="s">
        <v>5246</v>
      </c>
    </row>
    <row r="221" spans="1:7" ht="13.5" customHeight="1" x14ac:dyDescent="0.25">
      <c r="A221" t="s">
        <v>1291</v>
      </c>
      <c r="B221" t="s">
        <v>1291</v>
      </c>
      <c r="D221" s="16" t="s">
        <v>5255</v>
      </c>
      <c r="E221" s="16" t="s">
        <v>5255</v>
      </c>
      <c r="F221" s="16" t="s">
        <v>5255</v>
      </c>
      <c r="G221" s="16" t="s">
        <v>5255</v>
      </c>
    </row>
    <row r="222" spans="1:7" ht="13.5" customHeight="1" x14ac:dyDescent="0.25">
      <c r="A222" t="s">
        <v>1292</v>
      </c>
      <c r="B222" t="s">
        <v>1292</v>
      </c>
      <c r="D222" s="16" t="s">
        <v>5261</v>
      </c>
      <c r="E222" s="16" t="s">
        <v>5261</v>
      </c>
      <c r="F222" s="16" t="s">
        <v>5261</v>
      </c>
      <c r="G222" s="16" t="s">
        <v>5261</v>
      </c>
    </row>
    <row r="223" spans="1:7" ht="13.5" customHeight="1" x14ac:dyDescent="0.25">
      <c r="A223" t="s">
        <v>1293</v>
      </c>
      <c r="B223" t="s">
        <v>1293</v>
      </c>
      <c r="D223" s="16" t="s">
        <v>5271</v>
      </c>
      <c r="E223" s="16" t="s">
        <v>5271</v>
      </c>
      <c r="F223" s="16" t="s">
        <v>5271</v>
      </c>
      <c r="G223" s="16" t="s">
        <v>5271</v>
      </c>
    </row>
    <row r="224" spans="1:7" ht="13.5" customHeight="1" x14ac:dyDescent="0.25">
      <c r="D224" s="16" t="s">
        <v>5272</v>
      </c>
      <c r="E224" s="16" t="s">
        <v>5272</v>
      </c>
      <c r="F224" s="16" t="s">
        <v>5272</v>
      </c>
      <c r="G224" s="16" t="s">
        <v>5272</v>
      </c>
    </row>
    <row r="225" spans="1:7" ht="13.5" customHeight="1" x14ac:dyDescent="0.35">
      <c r="A225" s="15" t="s">
        <v>1625</v>
      </c>
      <c r="D225" s="16" t="s">
        <v>5273</v>
      </c>
      <c r="E225" s="16" t="s">
        <v>5273</v>
      </c>
      <c r="F225" s="16" t="s">
        <v>5273</v>
      </c>
      <c r="G225" s="16" t="s">
        <v>5273</v>
      </c>
    </row>
    <row r="226" spans="1:7" ht="13.5" customHeight="1" x14ac:dyDescent="0.35">
      <c r="A226" s="15"/>
      <c r="D226" s="16" t="s">
        <v>5274</v>
      </c>
      <c r="E226" s="16" t="s">
        <v>5274</v>
      </c>
      <c r="F226" s="16" t="s">
        <v>5274</v>
      </c>
      <c r="G226" s="16" t="s">
        <v>5274</v>
      </c>
    </row>
    <row r="227" spans="1:7" ht="13.5" customHeight="1" x14ac:dyDescent="0.25">
      <c r="A227" s="150" t="s">
        <v>1733</v>
      </c>
      <c r="B227" s="150" t="s">
        <v>1734</v>
      </c>
      <c r="D227" s="16" t="s">
        <v>5275</v>
      </c>
      <c r="E227" s="16" t="s">
        <v>5275</v>
      </c>
      <c r="F227" s="16" t="s">
        <v>5275</v>
      </c>
      <c r="G227" s="16" t="s">
        <v>5275</v>
      </c>
    </row>
    <row r="228" spans="1:7" ht="13.5" customHeight="1" x14ac:dyDescent="0.25">
      <c r="A228" s="67" t="s">
        <v>15</v>
      </c>
      <c r="B228" s="67" t="s">
        <v>1003</v>
      </c>
      <c r="D228" s="16" t="s">
        <v>5276</v>
      </c>
      <c r="E228" s="16" t="s">
        <v>5276</v>
      </c>
      <c r="F228" s="16" t="s">
        <v>5276</v>
      </c>
      <c r="G228" s="16" t="s">
        <v>5276</v>
      </c>
    </row>
    <row r="229" spans="1:7" ht="13.5" customHeight="1" x14ac:dyDescent="0.25">
      <c r="A229" t="s">
        <v>1626</v>
      </c>
      <c r="B229" t="s">
        <v>1626</v>
      </c>
      <c r="D229" s="16" t="s">
        <v>5291</v>
      </c>
      <c r="E229" s="16" t="s">
        <v>5291</v>
      </c>
      <c r="F229" s="16" t="s">
        <v>5291</v>
      </c>
      <c r="G229" s="16" t="s">
        <v>5291</v>
      </c>
    </row>
    <row r="230" spans="1:7" ht="13.5" customHeight="1" x14ac:dyDescent="0.25">
      <c r="A230" t="s">
        <v>1627</v>
      </c>
      <c r="B230" t="s">
        <v>1627</v>
      </c>
      <c r="D230" s="16" t="s">
        <v>5082</v>
      </c>
      <c r="E230" s="16" t="s">
        <v>5082</v>
      </c>
      <c r="F230" s="16" t="s">
        <v>5082</v>
      </c>
      <c r="G230" s="16" t="s">
        <v>5082</v>
      </c>
    </row>
    <row r="231" spans="1:7" ht="13.5" customHeight="1" x14ac:dyDescent="0.25">
      <c r="A231" t="s">
        <v>1731</v>
      </c>
      <c r="B231" t="s">
        <v>1731</v>
      </c>
      <c r="D231" s="16" t="s">
        <v>5085</v>
      </c>
      <c r="E231" s="16" t="s">
        <v>5085</v>
      </c>
      <c r="F231" s="16" t="s">
        <v>5085</v>
      </c>
      <c r="G231" s="16" t="s">
        <v>5085</v>
      </c>
    </row>
    <row r="232" spans="1:7" ht="13.5" customHeight="1" x14ac:dyDescent="0.25">
      <c r="A232" t="s">
        <v>1628</v>
      </c>
      <c r="B232" t="s">
        <v>1628</v>
      </c>
      <c r="D232" s="16" t="s">
        <v>5092</v>
      </c>
      <c r="E232" s="16" t="s">
        <v>5092</v>
      </c>
      <c r="F232" s="16" t="s">
        <v>5092</v>
      </c>
      <c r="G232" s="16" t="s">
        <v>5092</v>
      </c>
    </row>
    <row r="233" spans="1:7" ht="13.5" customHeight="1" x14ac:dyDescent="0.25">
      <c r="A233" t="s">
        <v>1732</v>
      </c>
      <c r="B233" t="s">
        <v>1732</v>
      </c>
      <c r="D233" s="16" t="s">
        <v>5103</v>
      </c>
      <c r="E233" s="16" t="s">
        <v>5103</v>
      </c>
      <c r="F233" s="16" t="s">
        <v>5103</v>
      </c>
      <c r="G233" s="16" t="s">
        <v>5103</v>
      </c>
    </row>
    <row r="234" spans="1:7" ht="13.5" customHeight="1" x14ac:dyDescent="0.25">
      <c r="A234" t="s">
        <v>5319</v>
      </c>
      <c r="B234" t="s">
        <v>5319</v>
      </c>
      <c r="D234" s="16" t="s">
        <v>5110</v>
      </c>
      <c r="E234" s="16" t="s">
        <v>5110</v>
      </c>
      <c r="F234" s="16" t="s">
        <v>5110</v>
      </c>
      <c r="G234" s="16" t="s">
        <v>5110</v>
      </c>
    </row>
    <row r="235" spans="1:7" ht="13.5" customHeight="1" x14ac:dyDescent="0.25">
      <c r="A235" t="s">
        <v>5320</v>
      </c>
      <c r="B235" t="s">
        <v>5320</v>
      </c>
      <c r="D235" s="16" t="s">
        <v>5113</v>
      </c>
      <c r="E235" s="16" t="s">
        <v>5113</v>
      </c>
      <c r="F235" s="16" t="s">
        <v>5113</v>
      </c>
      <c r="G235" s="16" t="s">
        <v>5113</v>
      </c>
    </row>
    <row r="236" spans="1:7" ht="13.5" customHeight="1" x14ac:dyDescent="0.25">
      <c r="A236" t="s">
        <v>5321</v>
      </c>
      <c r="B236" t="s">
        <v>5321</v>
      </c>
      <c r="D236" s="16" t="s">
        <v>5123</v>
      </c>
      <c r="E236" s="16" t="s">
        <v>5123</v>
      </c>
      <c r="F236" s="16" t="s">
        <v>5123</v>
      </c>
      <c r="G236" s="16" t="s">
        <v>5123</v>
      </c>
    </row>
    <row r="237" spans="1:7" ht="13.5" customHeight="1" x14ac:dyDescent="0.25">
      <c r="D237" s="16" t="s">
        <v>5163</v>
      </c>
      <c r="E237" s="16" t="s">
        <v>5163</v>
      </c>
      <c r="F237" s="16" t="s">
        <v>5163</v>
      </c>
      <c r="G237" s="16" t="s">
        <v>5163</v>
      </c>
    </row>
    <row r="238" spans="1:7" ht="13.5" customHeight="1" x14ac:dyDescent="0.25">
      <c r="D238" s="16" t="s">
        <v>5166</v>
      </c>
      <c r="E238" s="16" t="s">
        <v>5166</v>
      </c>
      <c r="F238" s="16" t="s">
        <v>5166</v>
      </c>
      <c r="G238" s="16" t="s">
        <v>5166</v>
      </c>
    </row>
    <row r="239" spans="1:7" ht="13.5" customHeight="1" x14ac:dyDescent="0.25">
      <c r="D239" s="16" t="s">
        <v>5170</v>
      </c>
      <c r="E239" s="16" t="s">
        <v>5170</v>
      </c>
      <c r="F239" s="16" t="s">
        <v>5170</v>
      </c>
      <c r="G239" s="16" t="s">
        <v>5170</v>
      </c>
    </row>
    <row r="240" spans="1:7" ht="13.5" customHeight="1" x14ac:dyDescent="0.25">
      <c r="D240" s="16" t="s">
        <v>5126</v>
      </c>
      <c r="E240" s="16" t="s">
        <v>5126</v>
      </c>
      <c r="F240" s="16" t="s">
        <v>5126</v>
      </c>
      <c r="G240" s="16" t="s">
        <v>5126</v>
      </c>
    </row>
    <row r="241" spans="1:7" ht="13.5" customHeight="1" x14ac:dyDescent="0.25">
      <c r="D241" s="16" t="s">
        <v>5129</v>
      </c>
      <c r="E241" s="16" t="s">
        <v>5129</v>
      </c>
      <c r="F241" s="16" t="s">
        <v>5129</v>
      </c>
      <c r="G241" s="16" t="s">
        <v>5129</v>
      </c>
    </row>
    <row r="242" spans="1:7" ht="13.5" customHeight="1" x14ac:dyDescent="0.25">
      <c r="D242" s="16" t="s">
        <v>5133</v>
      </c>
      <c r="E242" s="16" t="s">
        <v>5133</v>
      </c>
      <c r="F242" s="16" t="s">
        <v>5133</v>
      </c>
      <c r="G242" s="16" t="s">
        <v>5133</v>
      </c>
    </row>
    <row r="243" spans="1:7" ht="13.5" customHeight="1" x14ac:dyDescent="0.35">
      <c r="A243" s="15" t="s">
        <v>4607</v>
      </c>
      <c r="D243" s="16" t="s">
        <v>5137</v>
      </c>
      <c r="E243" s="16" t="s">
        <v>5137</v>
      </c>
      <c r="F243" s="16" t="s">
        <v>5137</v>
      </c>
      <c r="G243" s="16" t="s">
        <v>5137</v>
      </c>
    </row>
    <row r="244" spans="1:7" ht="13.5" customHeight="1" x14ac:dyDescent="0.35">
      <c r="A244" s="15"/>
      <c r="D244" s="16" t="s">
        <v>5140</v>
      </c>
      <c r="E244" s="16" t="s">
        <v>5140</v>
      </c>
      <c r="F244" s="16" t="s">
        <v>5140</v>
      </c>
      <c r="G244" s="16" t="s">
        <v>5140</v>
      </c>
    </row>
    <row r="245" spans="1:7" ht="13.5" customHeight="1" x14ac:dyDescent="0.25">
      <c r="A245" s="150" t="s">
        <v>1733</v>
      </c>
      <c r="B245" s="150" t="s">
        <v>1734</v>
      </c>
      <c r="D245" s="16" t="s">
        <v>5143</v>
      </c>
      <c r="E245" s="16" t="s">
        <v>5143</v>
      </c>
      <c r="F245" s="16" t="s">
        <v>5143</v>
      </c>
      <c r="G245" s="16" t="s">
        <v>5143</v>
      </c>
    </row>
    <row r="246" spans="1:7" ht="13.5" customHeight="1" x14ac:dyDescent="0.25">
      <c r="A246" s="67" t="s">
        <v>15</v>
      </c>
      <c r="B246" s="67" t="s">
        <v>1003</v>
      </c>
      <c r="D246" s="16" t="s">
        <v>5154</v>
      </c>
      <c r="E246" s="16" t="s">
        <v>5154</v>
      </c>
      <c r="F246" s="16" t="s">
        <v>5154</v>
      </c>
      <c r="G246" s="16" t="s">
        <v>5154</v>
      </c>
    </row>
    <row r="247" spans="1:7" ht="13.5" customHeight="1" x14ac:dyDescent="0.25">
      <c r="A247" t="s">
        <v>1631</v>
      </c>
      <c r="B247" t="s">
        <v>1633</v>
      </c>
      <c r="D247" s="16" t="s">
        <v>5160</v>
      </c>
      <c r="E247" s="16" t="s">
        <v>5160</v>
      </c>
      <c r="F247" s="16" t="s">
        <v>5160</v>
      </c>
      <c r="G247" s="16" t="s">
        <v>5160</v>
      </c>
    </row>
    <row r="248" spans="1:7" ht="13.5" customHeight="1" x14ac:dyDescent="0.25">
      <c r="A248" t="s">
        <v>1632</v>
      </c>
      <c r="B248" t="s">
        <v>1634</v>
      </c>
      <c r="D248" s="16" t="s">
        <v>5175</v>
      </c>
      <c r="E248" s="16" t="s">
        <v>5175</v>
      </c>
      <c r="F248" s="16" t="s">
        <v>5175</v>
      </c>
      <c r="G248" s="16" t="s">
        <v>5175</v>
      </c>
    </row>
    <row r="249" spans="1:7" ht="13.5" customHeight="1" x14ac:dyDescent="0.25">
      <c r="D249" s="16" t="s">
        <v>5179</v>
      </c>
      <c r="E249" s="16" t="s">
        <v>5179</v>
      </c>
      <c r="F249" s="16" t="s">
        <v>5179</v>
      </c>
      <c r="G249" s="16" t="s">
        <v>5179</v>
      </c>
    </row>
    <row r="250" spans="1:7" ht="13.5" customHeight="1" x14ac:dyDescent="0.25">
      <c r="D250" s="16" t="s">
        <v>5180</v>
      </c>
      <c r="E250" s="16" t="s">
        <v>5180</v>
      </c>
      <c r="F250" s="16" t="s">
        <v>5180</v>
      </c>
      <c r="G250" s="16" t="s">
        <v>5180</v>
      </c>
    </row>
    <row r="251" spans="1:7" ht="13.5" customHeight="1" x14ac:dyDescent="0.35">
      <c r="A251" s="15" t="s">
        <v>1617</v>
      </c>
      <c r="D251" s="16" t="s">
        <v>5187</v>
      </c>
      <c r="E251" s="16" t="s">
        <v>5187</v>
      </c>
      <c r="F251" s="16" t="s">
        <v>5187</v>
      </c>
      <c r="G251" s="16" t="s">
        <v>5187</v>
      </c>
    </row>
    <row r="252" spans="1:7" ht="13.5" customHeight="1" x14ac:dyDescent="0.35">
      <c r="A252" s="15"/>
      <c r="D252" s="16" t="s">
        <v>5191</v>
      </c>
      <c r="E252" s="16" t="s">
        <v>5191</v>
      </c>
      <c r="F252" s="16" t="s">
        <v>5191</v>
      </c>
      <c r="G252" s="16" t="s">
        <v>5191</v>
      </c>
    </row>
    <row r="253" spans="1:7" ht="13.5" customHeight="1" x14ac:dyDescent="0.25">
      <c r="A253" s="150" t="s">
        <v>1733</v>
      </c>
      <c r="B253" s="150" t="s">
        <v>1734</v>
      </c>
      <c r="D253" s="16" t="s">
        <v>5195</v>
      </c>
      <c r="E253" s="16" t="s">
        <v>5195</v>
      </c>
      <c r="F253" s="16" t="s">
        <v>5195</v>
      </c>
      <c r="G253" s="16" t="s">
        <v>5195</v>
      </c>
    </row>
    <row r="254" spans="1:7" ht="13.5" customHeight="1" x14ac:dyDescent="0.25">
      <c r="A254" t="s">
        <v>15</v>
      </c>
      <c r="B254" t="s">
        <v>1003</v>
      </c>
      <c r="C254" t="s">
        <v>1620</v>
      </c>
      <c r="D254" s="16" t="s">
        <v>5198</v>
      </c>
      <c r="E254" s="16" t="s">
        <v>5198</v>
      </c>
      <c r="F254" s="16" t="s">
        <v>5198</v>
      </c>
      <c r="G254" s="16" t="s">
        <v>5198</v>
      </c>
    </row>
    <row r="255" spans="1:7" ht="13.5" customHeight="1" x14ac:dyDescent="0.25">
      <c r="A255" t="s">
        <v>1316</v>
      </c>
      <c r="B255" t="s">
        <v>1317</v>
      </c>
      <c r="C255" t="s">
        <v>1317</v>
      </c>
      <c r="D255" s="16" t="s">
        <v>5201</v>
      </c>
      <c r="E255" s="16" t="s">
        <v>5201</v>
      </c>
      <c r="F255" s="16" t="s">
        <v>5201</v>
      </c>
      <c r="G255" s="16" t="s">
        <v>5201</v>
      </c>
    </row>
    <row r="256" spans="1:7" ht="13.5" customHeight="1" x14ac:dyDescent="0.25">
      <c r="A256" t="s">
        <v>1318</v>
      </c>
      <c r="B256" t="s">
        <v>1319</v>
      </c>
      <c r="C256" t="s">
        <v>1319</v>
      </c>
      <c r="D256" s="16" t="s">
        <v>5206</v>
      </c>
      <c r="E256" s="16" t="s">
        <v>5206</v>
      </c>
      <c r="F256" s="16" t="s">
        <v>5206</v>
      </c>
      <c r="G256" s="16" t="s">
        <v>5206</v>
      </c>
    </row>
    <row r="257" spans="1:7" ht="13.5" customHeight="1" x14ac:dyDescent="0.25">
      <c r="A257" t="s">
        <v>1320</v>
      </c>
      <c r="B257" t="s">
        <v>1321</v>
      </c>
      <c r="C257" t="s">
        <v>1319</v>
      </c>
      <c r="D257" s="16" t="s">
        <v>5211</v>
      </c>
      <c r="E257" s="16" t="s">
        <v>5211</v>
      </c>
      <c r="F257" s="16" t="s">
        <v>5211</v>
      </c>
      <c r="G257" s="16" t="s">
        <v>5211</v>
      </c>
    </row>
    <row r="258" spans="1:7" ht="13.5" customHeight="1" x14ac:dyDescent="0.25">
      <c r="A258" t="s">
        <v>1322</v>
      </c>
      <c r="B258" t="s">
        <v>1323</v>
      </c>
      <c r="C258" t="s">
        <v>1319</v>
      </c>
      <c r="D258" s="16" t="s">
        <v>5219</v>
      </c>
      <c r="E258" s="16" t="s">
        <v>5219</v>
      </c>
      <c r="F258" s="16" t="s">
        <v>5219</v>
      </c>
      <c r="G258" s="16" t="s">
        <v>5219</v>
      </c>
    </row>
    <row r="259" spans="1:7" ht="13.5" customHeight="1" x14ac:dyDescent="0.25">
      <c r="A259" t="s">
        <v>1324</v>
      </c>
      <c r="B259" t="s">
        <v>1325</v>
      </c>
      <c r="C259" t="s">
        <v>1319</v>
      </c>
      <c r="D259" s="16" t="s">
        <v>5226</v>
      </c>
      <c r="E259" s="16" t="s">
        <v>5226</v>
      </c>
      <c r="F259" s="16" t="s">
        <v>5226</v>
      </c>
      <c r="G259" s="16" t="s">
        <v>5226</v>
      </c>
    </row>
    <row r="260" spans="1:7" ht="13.5" customHeight="1" x14ac:dyDescent="0.25">
      <c r="A260" t="s">
        <v>1326</v>
      </c>
      <c r="B260" t="s">
        <v>1327</v>
      </c>
      <c r="C260" t="s">
        <v>1319</v>
      </c>
      <c r="D260" s="16" t="s">
        <v>5229</v>
      </c>
      <c r="E260" s="16" t="s">
        <v>5229</v>
      </c>
      <c r="F260" s="16" t="s">
        <v>5229</v>
      </c>
      <c r="G260" s="16" t="s">
        <v>5229</v>
      </c>
    </row>
    <row r="261" spans="1:7" ht="13.5" customHeight="1" x14ac:dyDescent="0.25">
      <c r="A261" t="s">
        <v>1328</v>
      </c>
      <c r="B261" t="s">
        <v>1329</v>
      </c>
      <c r="C261" t="s">
        <v>1319</v>
      </c>
      <c r="D261" s="16" t="s">
        <v>5233</v>
      </c>
      <c r="E261" s="16" t="s">
        <v>5233</v>
      </c>
      <c r="F261" s="16" t="s">
        <v>5233</v>
      </c>
      <c r="G261" s="16" t="s">
        <v>5233</v>
      </c>
    </row>
    <row r="262" spans="1:7" ht="13.5" customHeight="1" x14ac:dyDescent="0.25">
      <c r="A262" t="s">
        <v>1330</v>
      </c>
      <c r="B262" t="s">
        <v>1331</v>
      </c>
      <c r="C262" t="s">
        <v>1319</v>
      </c>
      <c r="D262" s="16" t="s">
        <v>5236</v>
      </c>
      <c r="E262" s="16" t="s">
        <v>5236</v>
      </c>
      <c r="F262" s="16" t="s">
        <v>5236</v>
      </c>
      <c r="G262" s="16" t="s">
        <v>5236</v>
      </c>
    </row>
    <row r="263" spans="1:7" ht="13.5" customHeight="1" x14ac:dyDescent="0.25">
      <c r="A263" t="s">
        <v>1332</v>
      </c>
      <c r="B263" t="s">
        <v>1333</v>
      </c>
      <c r="C263" t="s">
        <v>1319</v>
      </c>
      <c r="D263" s="16" t="s">
        <v>5240</v>
      </c>
      <c r="E263" s="16" t="s">
        <v>5240</v>
      </c>
      <c r="F263" s="16" t="s">
        <v>5240</v>
      </c>
      <c r="G263" s="16" t="s">
        <v>5240</v>
      </c>
    </row>
    <row r="264" spans="1:7" ht="13.5" customHeight="1" x14ac:dyDescent="0.25">
      <c r="A264" t="s">
        <v>1334</v>
      </c>
      <c r="B264" t="s">
        <v>1335</v>
      </c>
      <c r="C264" t="s">
        <v>1319</v>
      </c>
      <c r="D264" s="16" t="s">
        <v>5241</v>
      </c>
      <c r="E264" s="16" t="s">
        <v>5241</v>
      </c>
      <c r="F264" s="16" t="s">
        <v>5241</v>
      </c>
      <c r="G264" s="16" t="s">
        <v>5241</v>
      </c>
    </row>
    <row r="265" spans="1:7" ht="13.5" customHeight="1" x14ac:dyDescent="0.25">
      <c r="A265" t="s">
        <v>1336</v>
      </c>
      <c r="B265" t="s">
        <v>1337</v>
      </c>
      <c r="C265" t="s">
        <v>1319</v>
      </c>
      <c r="D265" s="16" t="s">
        <v>5242</v>
      </c>
      <c r="E265" s="16" t="s">
        <v>5242</v>
      </c>
      <c r="F265" s="16" t="s">
        <v>5242</v>
      </c>
      <c r="G265" s="16" t="s">
        <v>5242</v>
      </c>
    </row>
    <row r="266" spans="1:7" ht="13.5" customHeight="1" x14ac:dyDescent="0.25">
      <c r="A266" t="s">
        <v>1338</v>
      </c>
      <c r="B266" t="s">
        <v>1339</v>
      </c>
      <c r="C266" t="s">
        <v>1319</v>
      </c>
      <c r="D266" s="16" t="s">
        <v>5243</v>
      </c>
      <c r="E266" s="16" t="s">
        <v>5243</v>
      </c>
      <c r="F266" s="16" t="s">
        <v>5243</v>
      </c>
      <c r="G266" s="16" t="s">
        <v>5243</v>
      </c>
    </row>
    <row r="267" spans="1:7" ht="13.5" customHeight="1" x14ac:dyDescent="0.25">
      <c r="A267" t="s">
        <v>1340</v>
      </c>
      <c r="B267" t="s">
        <v>1341</v>
      </c>
      <c r="C267" t="s">
        <v>1319</v>
      </c>
      <c r="D267" s="16" t="s">
        <v>5244</v>
      </c>
      <c r="E267" s="16" t="s">
        <v>5244</v>
      </c>
      <c r="F267" s="16" t="s">
        <v>5244</v>
      </c>
      <c r="G267" s="16" t="s">
        <v>5244</v>
      </c>
    </row>
    <row r="268" spans="1:7" ht="13.5" customHeight="1" x14ac:dyDescent="0.25">
      <c r="A268" t="s">
        <v>1342</v>
      </c>
      <c r="B268" t="s">
        <v>1343</v>
      </c>
      <c r="C268" t="s">
        <v>1319</v>
      </c>
      <c r="D268" s="16" t="s">
        <v>5245</v>
      </c>
      <c r="E268" s="16" t="s">
        <v>5245</v>
      </c>
      <c r="F268" s="16" t="s">
        <v>5245</v>
      </c>
      <c r="G268" s="16" t="s">
        <v>5245</v>
      </c>
    </row>
    <row r="269" spans="1:7" ht="13.5" customHeight="1" x14ac:dyDescent="0.25">
      <c r="A269" t="s">
        <v>1344</v>
      </c>
      <c r="B269" t="s">
        <v>1345</v>
      </c>
      <c r="C269" t="s">
        <v>1319</v>
      </c>
      <c r="D269" s="16" t="s">
        <v>5247</v>
      </c>
      <c r="E269" s="16" t="s">
        <v>5247</v>
      </c>
      <c r="F269" s="16" t="s">
        <v>5247</v>
      </c>
      <c r="G269" s="16" t="s">
        <v>5247</v>
      </c>
    </row>
    <row r="270" spans="1:7" ht="13.5" customHeight="1" x14ac:dyDescent="0.25">
      <c r="A270" t="s">
        <v>1346</v>
      </c>
      <c r="B270" t="s">
        <v>1347</v>
      </c>
      <c r="C270" t="s">
        <v>1319</v>
      </c>
      <c r="D270" s="16" t="s">
        <v>5248</v>
      </c>
      <c r="E270" s="16" t="s">
        <v>5248</v>
      </c>
      <c r="F270" s="16" t="s">
        <v>5248</v>
      </c>
      <c r="G270" s="16" t="s">
        <v>5248</v>
      </c>
    </row>
    <row r="271" spans="1:7" ht="13.5" customHeight="1" x14ac:dyDescent="0.25">
      <c r="A271" t="s">
        <v>1348</v>
      </c>
      <c r="B271" t="s">
        <v>1349</v>
      </c>
      <c r="C271" t="s">
        <v>1319</v>
      </c>
      <c r="D271" s="16" t="s">
        <v>5249</v>
      </c>
      <c r="E271" s="16" t="s">
        <v>5249</v>
      </c>
      <c r="F271" s="16" t="s">
        <v>5249</v>
      </c>
      <c r="G271" s="16" t="s">
        <v>5249</v>
      </c>
    </row>
    <row r="272" spans="1:7" ht="13.5" customHeight="1" x14ac:dyDescent="0.25">
      <c r="A272" t="s">
        <v>1350</v>
      </c>
      <c r="B272" t="s">
        <v>1351</v>
      </c>
      <c r="C272" t="s">
        <v>1319</v>
      </c>
      <c r="D272" s="16" t="s">
        <v>5250</v>
      </c>
      <c r="E272" s="16" t="s">
        <v>5250</v>
      </c>
      <c r="F272" s="16" t="s">
        <v>5250</v>
      </c>
      <c r="G272" s="16" t="s">
        <v>5250</v>
      </c>
    </row>
    <row r="273" spans="1:7" ht="13.5" customHeight="1" x14ac:dyDescent="0.25">
      <c r="A273" t="s">
        <v>1352</v>
      </c>
      <c r="B273" t="s">
        <v>1353</v>
      </c>
      <c r="C273" t="s">
        <v>1319</v>
      </c>
      <c r="D273" s="16" t="s">
        <v>5251</v>
      </c>
      <c r="E273" s="16" t="s">
        <v>5251</v>
      </c>
      <c r="F273" s="16" t="s">
        <v>5251</v>
      </c>
      <c r="G273" s="16" t="s">
        <v>5251</v>
      </c>
    </row>
    <row r="274" spans="1:7" ht="13.5" customHeight="1" x14ac:dyDescent="0.25">
      <c r="A274" t="s">
        <v>1354</v>
      </c>
      <c r="B274" t="s">
        <v>1355</v>
      </c>
      <c r="C274" t="s">
        <v>1355</v>
      </c>
      <c r="D274" s="16" t="s">
        <v>5252</v>
      </c>
      <c r="E274" s="16" t="s">
        <v>5252</v>
      </c>
      <c r="F274" s="16" t="s">
        <v>5252</v>
      </c>
      <c r="G274" s="16" t="s">
        <v>5252</v>
      </c>
    </row>
    <row r="275" spans="1:7" ht="13.5" customHeight="1" x14ac:dyDescent="0.25">
      <c r="A275" t="s">
        <v>1356</v>
      </c>
      <c r="B275" t="s">
        <v>1357</v>
      </c>
      <c r="C275" t="s">
        <v>1355</v>
      </c>
      <c r="D275" s="16" t="s">
        <v>5253</v>
      </c>
      <c r="E275" s="16" t="s">
        <v>5253</v>
      </c>
      <c r="F275" s="16" t="s">
        <v>5253</v>
      </c>
      <c r="G275" s="16" t="s">
        <v>5253</v>
      </c>
    </row>
    <row r="276" spans="1:7" ht="13.5" customHeight="1" x14ac:dyDescent="0.25">
      <c r="A276" t="s">
        <v>1358</v>
      </c>
      <c r="B276" t="s">
        <v>1359</v>
      </c>
      <c r="C276" t="s">
        <v>1355</v>
      </c>
      <c r="D276" s="16" t="s">
        <v>5254</v>
      </c>
      <c r="E276" s="16" t="s">
        <v>5254</v>
      </c>
      <c r="F276" s="16" t="s">
        <v>5254</v>
      </c>
      <c r="G276" s="16" t="s">
        <v>5254</v>
      </c>
    </row>
    <row r="277" spans="1:7" ht="13.5" customHeight="1" x14ac:dyDescent="0.25">
      <c r="A277" t="s">
        <v>1360</v>
      </c>
      <c r="B277" t="s">
        <v>1361</v>
      </c>
      <c r="C277" t="s">
        <v>1355</v>
      </c>
      <c r="D277" s="16" t="s">
        <v>5256</v>
      </c>
      <c r="E277" s="16" t="s">
        <v>5256</v>
      </c>
      <c r="F277" s="16" t="s">
        <v>5256</v>
      </c>
      <c r="G277" s="16" t="s">
        <v>5256</v>
      </c>
    </row>
    <row r="278" spans="1:7" ht="13.5" customHeight="1" x14ac:dyDescent="0.25">
      <c r="A278" t="s">
        <v>1362</v>
      </c>
      <c r="B278" t="s">
        <v>1363</v>
      </c>
      <c r="C278" t="s">
        <v>1355</v>
      </c>
      <c r="D278" s="16" t="s">
        <v>5257</v>
      </c>
      <c r="E278" s="16" t="s">
        <v>5257</v>
      </c>
      <c r="F278" s="16" t="s">
        <v>5257</v>
      </c>
      <c r="G278" s="16" t="s">
        <v>5257</v>
      </c>
    </row>
    <row r="279" spans="1:7" ht="13.5" customHeight="1" x14ac:dyDescent="0.25">
      <c r="A279" t="s">
        <v>1364</v>
      </c>
      <c r="B279" t="s">
        <v>1365</v>
      </c>
      <c r="C279" t="s">
        <v>1355</v>
      </c>
      <c r="D279" s="16" t="s">
        <v>5258</v>
      </c>
      <c r="E279" s="16" t="s">
        <v>5258</v>
      </c>
      <c r="F279" s="16" t="s">
        <v>5258</v>
      </c>
      <c r="G279" s="16" t="s">
        <v>5258</v>
      </c>
    </row>
    <row r="280" spans="1:7" ht="13.5" customHeight="1" x14ac:dyDescent="0.25">
      <c r="A280" t="s">
        <v>1366</v>
      </c>
      <c r="B280" t="s">
        <v>1367</v>
      </c>
      <c r="C280" t="s">
        <v>1367</v>
      </c>
      <c r="D280" s="16" t="s">
        <v>5259</v>
      </c>
      <c r="E280" s="16" t="s">
        <v>5259</v>
      </c>
      <c r="F280" s="16" t="s">
        <v>5259</v>
      </c>
      <c r="G280" s="16" t="s">
        <v>5259</v>
      </c>
    </row>
    <row r="281" spans="1:7" ht="13.5" customHeight="1" x14ac:dyDescent="0.25">
      <c r="A281" t="s">
        <v>1368</v>
      </c>
      <c r="B281" t="s">
        <v>1369</v>
      </c>
      <c r="C281" t="s">
        <v>1369</v>
      </c>
      <c r="D281" s="16" t="s">
        <v>5260</v>
      </c>
      <c r="E281" s="16" t="s">
        <v>5260</v>
      </c>
      <c r="F281" s="16" t="s">
        <v>5260</v>
      </c>
      <c r="G281" s="16" t="s">
        <v>5260</v>
      </c>
    </row>
    <row r="282" spans="1:7" ht="13.5" customHeight="1" x14ac:dyDescent="0.25">
      <c r="A282" t="s">
        <v>1370</v>
      </c>
      <c r="B282" t="s">
        <v>1371</v>
      </c>
      <c r="C282" t="s">
        <v>1369</v>
      </c>
      <c r="D282" s="16" t="s">
        <v>5266</v>
      </c>
      <c r="E282" s="16" t="s">
        <v>5266</v>
      </c>
      <c r="F282" s="16" t="s">
        <v>5266</v>
      </c>
      <c r="G282" s="16" t="s">
        <v>5266</v>
      </c>
    </row>
    <row r="283" spans="1:7" ht="13.5" customHeight="1" x14ac:dyDescent="0.25">
      <c r="A283" t="s">
        <v>1372</v>
      </c>
      <c r="B283" t="s">
        <v>1373</v>
      </c>
      <c r="C283" t="s">
        <v>1369</v>
      </c>
      <c r="D283" s="16" t="s">
        <v>5269</v>
      </c>
      <c r="E283" s="16" t="s">
        <v>5269</v>
      </c>
      <c r="F283" s="16" t="s">
        <v>5269</v>
      </c>
      <c r="G283" s="16" t="s">
        <v>5269</v>
      </c>
    </row>
    <row r="284" spans="1:7" ht="13.5" customHeight="1" x14ac:dyDescent="0.25">
      <c r="A284" t="s">
        <v>1374</v>
      </c>
      <c r="B284" t="s">
        <v>1375</v>
      </c>
      <c r="C284" t="s">
        <v>1369</v>
      </c>
      <c r="D284" s="16" t="s">
        <v>5270</v>
      </c>
      <c r="E284" s="16" t="s">
        <v>5270</v>
      </c>
      <c r="F284" s="16" t="s">
        <v>5270</v>
      </c>
      <c r="G284" s="16" t="s">
        <v>5270</v>
      </c>
    </row>
    <row r="285" spans="1:7" ht="13.5" customHeight="1" x14ac:dyDescent="0.25">
      <c r="A285" t="s">
        <v>1376</v>
      </c>
      <c r="B285" t="s">
        <v>1377</v>
      </c>
      <c r="C285" t="s">
        <v>1369</v>
      </c>
      <c r="D285" s="16" t="s">
        <v>5277</v>
      </c>
      <c r="E285" s="16" t="s">
        <v>5277</v>
      </c>
      <c r="F285" s="16" t="s">
        <v>5277</v>
      </c>
      <c r="G285" s="16" t="s">
        <v>5277</v>
      </c>
    </row>
    <row r="286" spans="1:7" ht="13.5" customHeight="1" x14ac:dyDescent="0.25">
      <c r="A286" t="s">
        <v>1378</v>
      </c>
      <c r="B286" t="s">
        <v>1379</v>
      </c>
      <c r="C286" t="s">
        <v>1369</v>
      </c>
      <c r="D286" s="16" t="s">
        <v>5292</v>
      </c>
      <c r="E286" s="16" t="s">
        <v>5292</v>
      </c>
      <c r="F286" s="16" t="s">
        <v>5292</v>
      </c>
      <c r="G286" s="16" t="s">
        <v>5292</v>
      </c>
    </row>
    <row r="287" spans="1:7" ht="13.5" customHeight="1" x14ac:dyDescent="0.25">
      <c r="A287" t="s">
        <v>1380</v>
      </c>
      <c r="B287" t="s">
        <v>1381</v>
      </c>
      <c r="C287" t="s">
        <v>1369</v>
      </c>
      <c r="D287" s="16" t="s">
        <v>5293</v>
      </c>
      <c r="E287" s="16" t="s">
        <v>5293</v>
      </c>
      <c r="F287" s="16" t="s">
        <v>5293</v>
      </c>
      <c r="G287" s="16" t="s">
        <v>5293</v>
      </c>
    </row>
    <row r="288" spans="1:7" ht="13.5" customHeight="1" x14ac:dyDescent="0.25">
      <c r="A288" t="s">
        <v>1382</v>
      </c>
      <c r="B288" t="s">
        <v>1383</v>
      </c>
      <c r="C288" t="s">
        <v>1369</v>
      </c>
      <c r="D288" s="16" t="s">
        <v>5294</v>
      </c>
      <c r="E288" s="16" t="s">
        <v>5294</v>
      </c>
      <c r="F288" s="16" t="s">
        <v>5294</v>
      </c>
      <c r="G288" s="16" t="s">
        <v>5294</v>
      </c>
    </row>
    <row r="289" spans="1:7" ht="13.5" customHeight="1" x14ac:dyDescent="0.25">
      <c r="A289" t="s">
        <v>1384</v>
      </c>
      <c r="B289" t="s">
        <v>1385</v>
      </c>
      <c r="C289" t="s">
        <v>1369</v>
      </c>
      <c r="D289" s="16" t="s">
        <v>5083</v>
      </c>
      <c r="E289" s="16" t="s">
        <v>5083</v>
      </c>
      <c r="F289" s="16" t="s">
        <v>5083</v>
      </c>
      <c r="G289" s="16" t="s">
        <v>5083</v>
      </c>
    </row>
    <row r="290" spans="1:7" ht="13.5" customHeight="1" x14ac:dyDescent="0.25">
      <c r="A290" t="s">
        <v>1386</v>
      </c>
      <c r="B290" t="s">
        <v>1387</v>
      </c>
      <c r="C290" t="s">
        <v>1369</v>
      </c>
      <c r="D290" s="16" t="s">
        <v>5084</v>
      </c>
      <c r="E290" s="16" t="s">
        <v>5084</v>
      </c>
      <c r="F290" s="16" t="s">
        <v>5084</v>
      </c>
      <c r="G290" s="16" t="s">
        <v>5084</v>
      </c>
    </row>
    <row r="291" spans="1:7" ht="13.5" customHeight="1" x14ac:dyDescent="0.25">
      <c r="A291" t="s">
        <v>1388</v>
      </c>
      <c r="B291" t="s">
        <v>1389</v>
      </c>
      <c r="C291" t="s">
        <v>1369</v>
      </c>
      <c r="D291" s="16" t="s">
        <v>5086</v>
      </c>
      <c r="E291" s="16" t="s">
        <v>5086</v>
      </c>
      <c r="F291" s="16" t="s">
        <v>5086</v>
      </c>
      <c r="G291" s="16" t="s">
        <v>5086</v>
      </c>
    </row>
    <row r="292" spans="1:7" ht="13.5" customHeight="1" x14ac:dyDescent="0.25">
      <c r="A292" t="s">
        <v>1390</v>
      </c>
      <c r="B292" t="s">
        <v>1391</v>
      </c>
      <c r="C292" t="s">
        <v>1369</v>
      </c>
      <c r="D292" s="16" t="s">
        <v>5087</v>
      </c>
      <c r="E292" s="16" t="s">
        <v>5087</v>
      </c>
      <c r="F292" s="16" t="s">
        <v>5087</v>
      </c>
      <c r="G292" s="16" t="s">
        <v>5087</v>
      </c>
    </row>
    <row r="293" spans="1:7" ht="13.5" customHeight="1" x14ac:dyDescent="0.25">
      <c r="A293" t="s">
        <v>1392</v>
      </c>
      <c r="B293" t="s">
        <v>1393</v>
      </c>
      <c r="C293" t="s">
        <v>1369</v>
      </c>
      <c r="D293" s="16" t="s">
        <v>5088</v>
      </c>
      <c r="E293" s="16" t="s">
        <v>5088</v>
      </c>
      <c r="F293" s="16" t="s">
        <v>5088</v>
      </c>
      <c r="G293" s="16" t="s">
        <v>5088</v>
      </c>
    </row>
    <row r="294" spans="1:7" ht="13.5" customHeight="1" x14ac:dyDescent="0.25">
      <c r="A294" t="s">
        <v>1394</v>
      </c>
      <c r="B294" t="s">
        <v>1395</v>
      </c>
      <c r="C294" t="s">
        <v>1369</v>
      </c>
      <c r="D294" s="16" t="s">
        <v>5089</v>
      </c>
      <c r="E294" s="16" t="s">
        <v>5089</v>
      </c>
      <c r="F294" s="16" t="s">
        <v>5089</v>
      </c>
      <c r="G294" s="16" t="s">
        <v>5089</v>
      </c>
    </row>
    <row r="295" spans="1:7" ht="13.5" customHeight="1" x14ac:dyDescent="0.25">
      <c r="A295" t="s">
        <v>1396</v>
      </c>
      <c r="B295" t="s">
        <v>1397</v>
      </c>
      <c r="C295" t="s">
        <v>1369</v>
      </c>
      <c r="D295" s="16" t="s">
        <v>5090</v>
      </c>
      <c r="E295" s="16" t="s">
        <v>5090</v>
      </c>
      <c r="F295" s="16" t="s">
        <v>5090</v>
      </c>
      <c r="G295" s="16" t="s">
        <v>5090</v>
      </c>
    </row>
    <row r="296" spans="1:7" ht="13.5" customHeight="1" x14ac:dyDescent="0.25">
      <c r="A296" t="s">
        <v>1398</v>
      </c>
      <c r="B296" t="s">
        <v>1399</v>
      </c>
      <c r="C296" t="s">
        <v>1369</v>
      </c>
      <c r="D296" s="16" t="s">
        <v>5091</v>
      </c>
      <c r="E296" s="16" t="s">
        <v>5091</v>
      </c>
      <c r="F296" s="16" t="s">
        <v>5091</v>
      </c>
      <c r="G296" s="16" t="s">
        <v>5091</v>
      </c>
    </row>
    <row r="297" spans="1:7" ht="13.5" customHeight="1" x14ac:dyDescent="0.25">
      <c r="A297" t="s">
        <v>1400</v>
      </c>
      <c r="B297" t="s">
        <v>1401</v>
      </c>
      <c r="C297" t="s">
        <v>1369</v>
      </c>
      <c r="D297" s="16" t="s">
        <v>5093</v>
      </c>
      <c r="E297" s="16" t="s">
        <v>5093</v>
      </c>
      <c r="F297" s="16" t="s">
        <v>5093</v>
      </c>
      <c r="G297" s="16" t="s">
        <v>5093</v>
      </c>
    </row>
    <row r="298" spans="1:7" ht="13.5" customHeight="1" x14ac:dyDescent="0.25">
      <c r="A298" t="s">
        <v>1402</v>
      </c>
      <c r="B298" t="s">
        <v>1403</v>
      </c>
      <c r="C298" t="s">
        <v>1369</v>
      </c>
      <c r="D298" s="16" t="s">
        <v>5094</v>
      </c>
      <c r="E298" s="16" t="s">
        <v>5094</v>
      </c>
      <c r="F298" s="16" t="s">
        <v>5094</v>
      </c>
      <c r="G298" s="16" t="s">
        <v>5094</v>
      </c>
    </row>
    <row r="299" spans="1:7" ht="13.5" customHeight="1" x14ac:dyDescent="0.25">
      <c r="A299" t="s">
        <v>1404</v>
      </c>
      <c r="B299" t="s">
        <v>1405</v>
      </c>
      <c r="C299" t="s">
        <v>1405</v>
      </c>
      <c r="D299" s="16" t="s">
        <v>5095</v>
      </c>
      <c r="E299" s="16" t="s">
        <v>5095</v>
      </c>
      <c r="F299" s="16" t="s">
        <v>5095</v>
      </c>
      <c r="G299" s="16" t="s">
        <v>5095</v>
      </c>
    </row>
    <row r="300" spans="1:7" ht="13.5" customHeight="1" x14ac:dyDescent="0.25">
      <c r="A300" t="s">
        <v>1406</v>
      </c>
      <c r="B300" t="s">
        <v>1407</v>
      </c>
      <c r="C300" t="s">
        <v>1405</v>
      </c>
      <c r="D300" s="16" t="s">
        <v>5096</v>
      </c>
      <c r="E300" s="16" t="s">
        <v>5096</v>
      </c>
      <c r="F300" s="16" t="s">
        <v>5096</v>
      </c>
      <c r="G300" s="16" t="s">
        <v>5096</v>
      </c>
    </row>
    <row r="301" spans="1:7" ht="13.5" customHeight="1" x14ac:dyDescent="0.25">
      <c r="A301" t="s">
        <v>1408</v>
      </c>
      <c r="B301" t="s">
        <v>1409</v>
      </c>
      <c r="C301" t="s">
        <v>1405</v>
      </c>
      <c r="D301" s="16" t="s">
        <v>5097</v>
      </c>
      <c r="E301" s="16" t="s">
        <v>5097</v>
      </c>
      <c r="F301" s="16" t="s">
        <v>5097</v>
      </c>
      <c r="G301" s="16" t="s">
        <v>5097</v>
      </c>
    </row>
    <row r="302" spans="1:7" ht="13.5" customHeight="1" x14ac:dyDescent="0.25">
      <c r="A302" t="s">
        <v>1410</v>
      </c>
      <c r="B302" t="s">
        <v>1411</v>
      </c>
      <c r="C302" t="s">
        <v>1405</v>
      </c>
      <c r="D302" s="16" t="s">
        <v>5098</v>
      </c>
      <c r="E302" s="16" t="s">
        <v>5098</v>
      </c>
      <c r="F302" s="16" t="s">
        <v>5098</v>
      </c>
      <c r="G302" s="16" t="s">
        <v>5098</v>
      </c>
    </row>
    <row r="303" spans="1:7" ht="13.5" customHeight="1" x14ac:dyDescent="0.25">
      <c r="A303" t="s">
        <v>1412</v>
      </c>
      <c r="B303" t="s">
        <v>1413</v>
      </c>
      <c r="C303" t="s">
        <v>1405</v>
      </c>
      <c r="D303" s="16" t="s">
        <v>5099</v>
      </c>
      <c r="E303" s="16" t="s">
        <v>5099</v>
      </c>
      <c r="F303" s="16" t="s">
        <v>5099</v>
      </c>
      <c r="G303" s="16" t="s">
        <v>5099</v>
      </c>
    </row>
    <row r="304" spans="1:7" ht="13.5" customHeight="1" x14ac:dyDescent="0.25">
      <c r="A304" t="s">
        <v>1414</v>
      </c>
      <c r="B304" t="s">
        <v>1415</v>
      </c>
      <c r="C304" t="s">
        <v>1415</v>
      </c>
      <c r="D304" s="16" t="s">
        <v>5100</v>
      </c>
      <c r="E304" s="16" t="s">
        <v>5100</v>
      </c>
      <c r="F304" s="16" t="s">
        <v>5100</v>
      </c>
      <c r="G304" s="16" t="s">
        <v>5100</v>
      </c>
    </row>
    <row r="305" spans="1:7" ht="13.5" customHeight="1" x14ac:dyDescent="0.25">
      <c r="A305" t="s">
        <v>1416</v>
      </c>
      <c r="B305" t="s">
        <v>1417</v>
      </c>
      <c r="C305" t="s">
        <v>1415</v>
      </c>
      <c r="D305" s="16" t="s">
        <v>5101</v>
      </c>
      <c r="E305" s="16" t="s">
        <v>5101</v>
      </c>
      <c r="F305" s="16" t="s">
        <v>5101</v>
      </c>
      <c r="G305" s="16" t="s">
        <v>5101</v>
      </c>
    </row>
    <row r="306" spans="1:7" ht="13.5" customHeight="1" x14ac:dyDescent="0.25">
      <c r="A306" t="s">
        <v>1418</v>
      </c>
      <c r="B306" t="s">
        <v>1419</v>
      </c>
      <c r="C306" t="s">
        <v>1415</v>
      </c>
      <c r="D306" s="16" t="s">
        <v>5102</v>
      </c>
      <c r="E306" s="16" t="s">
        <v>5102</v>
      </c>
      <c r="F306" s="16" t="s">
        <v>5102</v>
      </c>
      <c r="G306" s="16" t="s">
        <v>5102</v>
      </c>
    </row>
    <row r="307" spans="1:7" ht="13.5" customHeight="1" x14ac:dyDescent="0.25">
      <c r="A307" t="s">
        <v>1420</v>
      </c>
      <c r="B307" t="s">
        <v>1421</v>
      </c>
      <c r="C307" t="s">
        <v>1415</v>
      </c>
      <c r="D307" s="16" t="s">
        <v>5104</v>
      </c>
      <c r="E307" s="16" t="s">
        <v>5104</v>
      </c>
      <c r="F307" s="16" t="s">
        <v>5104</v>
      </c>
      <c r="G307" s="16" t="s">
        <v>5104</v>
      </c>
    </row>
    <row r="308" spans="1:7" ht="13.5" customHeight="1" x14ac:dyDescent="0.25">
      <c r="A308" t="s">
        <v>1422</v>
      </c>
      <c r="B308" t="s">
        <v>1423</v>
      </c>
      <c r="C308" t="s">
        <v>1415</v>
      </c>
      <c r="D308" s="16" t="s">
        <v>5105</v>
      </c>
      <c r="E308" s="16" t="s">
        <v>5105</v>
      </c>
      <c r="F308" s="16" t="s">
        <v>5105</v>
      </c>
      <c r="G308" s="16" t="s">
        <v>5105</v>
      </c>
    </row>
    <row r="309" spans="1:7" ht="13.5" customHeight="1" x14ac:dyDescent="0.25">
      <c r="A309" t="s">
        <v>1424</v>
      </c>
      <c r="B309" t="s">
        <v>1425</v>
      </c>
      <c r="C309" t="s">
        <v>1415</v>
      </c>
      <c r="D309" s="16" t="s">
        <v>5106</v>
      </c>
      <c r="E309" s="16" t="s">
        <v>5106</v>
      </c>
      <c r="F309" s="16" t="s">
        <v>5106</v>
      </c>
      <c r="G309" s="16" t="s">
        <v>5106</v>
      </c>
    </row>
    <row r="310" spans="1:7" ht="13.5" customHeight="1" x14ac:dyDescent="0.25">
      <c r="A310" t="s">
        <v>1426</v>
      </c>
      <c r="B310" t="s">
        <v>1427</v>
      </c>
      <c r="C310" t="s">
        <v>1415</v>
      </c>
      <c r="D310" s="16" t="s">
        <v>5107</v>
      </c>
      <c r="E310" s="16" t="s">
        <v>5107</v>
      </c>
      <c r="F310" s="16" t="s">
        <v>5107</v>
      </c>
      <c r="G310" s="16" t="s">
        <v>5107</v>
      </c>
    </row>
    <row r="311" spans="1:7" ht="13.5" customHeight="1" x14ac:dyDescent="0.25">
      <c r="A311" t="s">
        <v>1428</v>
      </c>
      <c r="B311" t="s">
        <v>1429</v>
      </c>
      <c r="C311" t="s">
        <v>1415</v>
      </c>
      <c r="D311" s="16" t="s">
        <v>5108</v>
      </c>
      <c r="E311" s="16" t="s">
        <v>5108</v>
      </c>
      <c r="F311" s="16" t="s">
        <v>5108</v>
      </c>
      <c r="G311" s="16" t="s">
        <v>5108</v>
      </c>
    </row>
    <row r="312" spans="1:7" ht="13.5" customHeight="1" x14ac:dyDescent="0.25">
      <c r="A312" t="s">
        <v>1430</v>
      </c>
      <c r="B312" t="s">
        <v>1431</v>
      </c>
      <c r="C312" t="s">
        <v>1415</v>
      </c>
      <c r="D312" s="16" t="s">
        <v>5109</v>
      </c>
      <c r="E312" s="16" t="s">
        <v>5109</v>
      </c>
      <c r="F312" s="16" t="s">
        <v>5109</v>
      </c>
      <c r="G312" s="16" t="s">
        <v>5109</v>
      </c>
    </row>
    <row r="313" spans="1:7" ht="13.5" customHeight="1" x14ac:dyDescent="0.25">
      <c r="A313" t="s">
        <v>1432</v>
      </c>
      <c r="B313" t="s">
        <v>1433</v>
      </c>
      <c r="C313" t="s">
        <v>1415</v>
      </c>
      <c r="D313" s="16" t="s">
        <v>5111</v>
      </c>
      <c r="E313" s="16" t="s">
        <v>5111</v>
      </c>
      <c r="F313" s="16" t="s">
        <v>5111</v>
      </c>
      <c r="G313" s="16" t="s">
        <v>5111</v>
      </c>
    </row>
    <row r="314" spans="1:7" ht="13.5" customHeight="1" x14ac:dyDescent="0.25">
      <c r="A314" t="s">
        <v>1434</v>
      </c>
      <c r="B314" t="s">
        <v>1435</v>
      </c>
      <c r="C314" t="s">
        <v>1415</v>
      </c>
      <c r="D314" s="16" t="s">
        <v>5112</v>
      </c>
      <c r="E314" s="16" t="s">
        <v>5112</v>
      </c>
      <c r="F314" s="16" t="s">
        <v>5112</v>
      </c>
      <c r="G314" s="16" t="s">
        <v>5112</v>
      </c>
    </row>
    <row r="315" spans="1:7" ht="13.5" customHeight="1" x14ac:dyDescent="0.25">
      <c r="A315" t="s">
        <v>1436</v>
      </c>
      <c r="B315" t="s">
        <v>1437</v>
      </c>
      <c r="C315" t="s">
        <v>1415</v>
      </c>
      <c r="D315" s="16" t="s">
        <v>5114</v>
      </c>
      <c r="E315" s="16" t="s">
        <v>5114</v>
      </c>
      <c r="F315" s="16" t="s">
        <v>5114</v>
      </c>
      <c r="G315" s="16" t="s">
        <v>5114</v>
      </c>
    </row>
    <row r="316" spans="1:7" ht="13.5" customHeight="1" x14ac:dyDescent="0.25">
      <c r="A316" t="s">
        <v>1438</v>
      </c>
      <c r="B316" t="s">
        <v>1439</v>
      </c>
      <c r="C316" t="s">
        <v>1415</v>
      </c>
      <c r="D316" s="16" t="s">
        <v>5115</v>
      </c>
      <c r="E316" s="16" t="s">
        <v>5115</v>
      </c>
      <c r="F316" s="16" t="s">
        <v>5115</v>
      </c>
      <c r="G316" s="16" t="s">
        <v>5115</v>
      </c>
    </row>
    <row r="317" spans="1:7" ht="13.5" customHeight="1" x14ac:dyDescent="0.25">
      <c r="A317" t="s">
        <v>1440</v>
      </c>
      <c r="B317" t="s">
        <v>1441</v>
      </c>
      <c r="C317" t="s">
        <v>1415</v>
      </c>
      <c r="D317" s="16" t="s">
        <v>5116</v>
      </c>
      <c r="E317" s="16" t="s">
        <v>5116</v>
      </c>
      <c r="F317" s="16" t="s">
        <v>5116</v>
      </c>
      <c r="G317" s="16" t="s">
        <v>5116</v>
      </c>
    </row>
    <row r="318" spans="1:7" ht="13.5" customHeight="1" x14ac:dyDescent="0.25">
      <c r="A318" t="s">
        <v>1442</v>
      </c>
      <c r="B318" t="s">
        <v>1443</v>
      </c>
      <c r="C318" t="s">
        <v>1415</v>
      </c>
      <c r="D318" s="16" t="s">
        <v>5117</v>
      </c>
      <c r="E318" s="16" t="s">
        <v>5117</v>
      </c>
      <c r="F318" s="16" t="s">
        <v>5117</v>
      </c>
      <c r="G318" s="16" t="s">
        <v>5117</v>
      </c>
    </row>
    <row r="319" spans="1:7" ht="13.5" customHeight="1" x14ac:dyDescent="0.25">
      <c r="A319" t="s">
        <v>1444</v>
      </c>
      <c r="B319" t="s">
        <v>1445</v>
      </c>
      <c r="C319" t="s">
        <v>1445</v>
      </c>
      <c r="D319" s="16" t="s">
        <v>5118</v>
      </c>
      <c r="E319" s="16" t="s">
        <v>5118</v>
      </c>
      <c r="F319" s="16" t="s">
        <v>5118</v>
      </c>
      <c r="G319" s="16" t="s">
        <v>5118</v>
      </c>
    </row>
    <row r="320" spans="1:7" ht="13.5" customHeight="1" x14ac:dyDescent="0.25">
      <c r="A320" t="s">
        <v>1446</v>
      </c>
      <c r="B320" t="s">
        <v>1447</v>
      </c>
      <c r="C320" t="s">
        <v>1445</v>
      </c>
      <c r="D320" s="16" t="s">
        <v>5119</v>
      </c>
      <c r="E320" s="16" t="s">
        <v>5119</v>
      </c>
      <c r="F320" s="16" t="s">
        <v>5119</v>
      </c>
      <c r="G320" s="16" t="s">
        <v>5119</v>
      </c>
    </row>
    <row r="321" spans="1:7" ht="13.5" customHeight="1" x14ac:dyDescent="0.25">
      <c r="A321" t="s">
        <v>1448</v>
      </c>
      <c r="B321" t="s">
        <v>1449</v>
      </c>
      <c r="C321" t="s">
        <v>1445</v>
      </c>
      <c r="D321" s="16" t="s">
        <v>5120</v>
      </c>
      <c r="E321" s="16" t="s">
        <v>5120</v>
      </c>
      <c r="F321" s="16" t="s">
        <v>5120</v>
      </c>
      <c r="G321" s="16" t="s">
        <v>5120</v>
      </c>
    </row>
    <row r="322" spans="1:7" ht="13.5" customHeight="1" x14ac:dyDescent="0.25">
      <c r="A322" t="s">
        <v>1450</v>
      </c>
      <c r="B322" t="s">
        <v>1451</v>
      </c>
      <c r="C322" t="s">
        <v>1445</v>
      </c>
      <c r="D322" s="16" t="s">
        <v>5121</v>
      </c>
      <c r="E322" s="16" t="s">
        <v>5121</v>
      </c>
      <c r="F322" s="16" t="s">
        <v>5121</v>
      </c>
      <c r="G322" s="16" t="s">
        <v>5121</v>
      </c>
    </row>
    <row r="323" spans="1:7" ht="13.5" customHeight="1" x14ac:dyDescent="0.25">
      <c r="A323" t="s">
        <v>1452</v>
      </c>
      <c r="B323" t="s">
        <v>1453</v>
      </c>
      <c r="C323" t="s">
        <v>1445</v>
      </c>
      <c r="D323" s="16" t="s">
        <v>5124</v>
      </c>
      <c r="E323" s="16" t="s">
        <v>5124</v>
      </c>
      <c r="F323" s="16" t="s">
        <v>5124</v>
      </c>
      <c r="G323" s="16" t="s">
        <v>5124</v>
      </c>
    </row>
    <row r="324" spans="1:7" ht="13.5" customHeight="1" x14ac:dyDescent="0.25">
      <c r="A324" t="s">
        <v>1618</v>
      </c>
      <c r="B324" t="s">
        <v>1619</v>
      </c>
      <c r="C324" t="s">
        <v>1445</v>
      </c>
      <c r="D324" s="16" t="s">
        <v>5125</v>
      </c>
      <c r="E324" s="16" t="s">
        <v>5125</v>
      </c>
      <c r="F324" s="16" t="s">
        <v>5125</v>
      </c>
      <c r="G324" s="16" t="s">
        <v>5125</v>
      </c>
    </row>
    <row r="325" spans="1:7" ht="13.5" customHeight="1" x14ac:dyDescent="0.25">
      <c r="A325" t="s">
        <v>1454</v>
      </c>
      <c r="B325" t="s">
        <v>1455</v>
      </c>
      <c r="C325" t="s">
        <v>1445</v>
      </c>
      <c r="D325" s="16" t="s">
        <v>5164</v>
      </c>
      <c r="E325" s="16" t="s">
        <v>5164</v>
      </c>
      <c r="F325" s="16" t="s">
        <v>5164</v>
      </c>
      <c r="G325" s="16" t="s">
        <v>5164</v>
      </c>
    </row>
    <row r="326" spans="1:7" ht="13.5" customHeight="1" x14ac:dyDescent="0.25">
      <c r="A326" t="s">
        <v>1456</v>
      </c>
      <c r="B326" t="s">
        <v>1457</v>
      </c>
      <c r="C326" t="s">
        <v>1445</v>
      </c>
      <c r="D326" s="16" t="s">
        <v>5165</v>
      </c>
      <c r="E326" s="16" t="s">
        <v>5165</v>
      </c>
      <c r="F326" s="16" t="s">
        <v>5165</v>
      </c>
      <c r="G326" s="16" t="s">
        <v>5165</v>
      </c>
    </row>
    <row r="327" spans="1:7" ht="13.5" customHeight="1" x14ac:dyDescent="0.25">
      <c r="A327" t="s">
        <v>1458</v>
      </c>
      <c r="B327" t="s">
        <v>1459</v>
      </c>
      <c r="C327" t="s">
        <v>1445</v>
      </c>
      <c r="D327" s="16" t="s">
        <v>5167</v>
      </c>
      <c r="E327" s="16" t="s">
        <v>5167</v>
      </c>
      <c r="F327" s="16" t="s">
        <v>5167</v>
      </c>
      <c r="G327" s="16" t="s">
        <v>5167</v>
      </c>
    </row>
    <row r="328" spans="1:7" ht="13.5" customHeight="1" x14ac:dyDescent="0.25">
      <c r="A328" t="s">
        <v>1460</v>
      </c>
      <c r="B328" t="s">
        <v>1461</v>
      </c>
      <c r="C328" t="s">
        <v>1445</v>
      </c>
      <c r="D328" s="16" t="s">
        <v>5168</v>
      </c>
      <c r="E328" s="16" t="s">
        <v>5168</v>
      </c>
      <c r="F328" s="16" t="s">
        <v>5168</v>
      </c>
      <c r="G328" s="16" t="s">
        <v>5168</v>
      </c>
    </row>
    <row r="329" spans="1:7" ht="13.5" customHeight="1" x14ac:dyDescent="0.25">
      <c r="A329" t="s">
        <v>1462</v>
      </c>
      <c r="B329" t="s">
        <v>1463</v>
      </c>
      <c r="C329" t="s">
        <v>1445</v>
      </c>
      <c r="D329" s="16" t="s">
        <v>5169</v>
      </c>
      <c r="E329" s="16" t="s">
        <v>5169</v>
      </c>
      <c r="F329" s="16" t="s">
        <v>5169</v>
      </c>
      <c r="G329" s="16" t="s">
        <v>5169</v>
      </c>
    </row>
    <row r="330" spans="1:7" ht="13.5" customHeight="1" x14ac:dyDescent="0.25">
      <c r="A330" t="s">
        <v>1464</v>
      </c>
      <c r="B330" t="s">
        <v>1465</v>
      </c>
      <c r="C330" t="s">
        <v>1445</v>
      </c>
      <c r="D330" s="16" t="s">
        <v>5171</v>
      </c>
      <c r="E330" s="16" t="s">
        <v>5171</v>
      </c>
      <c r="F330" s="16" t="s">
        <v>5171</v>
      </c>
      <c r="G330" s="16" t="s">
        <v>5171</v>
      </c>
    </row>
    <row r="331" spans="1:7" ht="13.5" customHeight="1" x14ac:dyDescent="0.25">
      <c r="A331" t="s">
        <v>1466</v>
      </c>
      <c r="B331" t="s">
        <v>1467</v>
      </c>
      <c r="C331" t="s">
        <v>1445</v>
      </c>
      <c r="D331" s="16" t="s">
        <v>5172</v>
      </c>
      <c r="E331" s="16" t="s">
        <v>5172</v>
      </c>
      <c r="F331" s="16" t="s">
        <v>5172</v>
      </c>
      <c r="G331" s="16" t="s">
        <v>5172</v>
      </c>
    </row>
    <row r="332" spans="1:7" ht="13.5" customHeight="1" x14ac:dyDescent="0.25">
      <c r="A332" t="s">
        <v>1468</v>
      </c>
      <c r="B332" t="s">
        <v>1469</v>
      </c>
      <c r="C332" t="s">
        <v>1445</v>
      </c>
      <c r="D332" s="16" t="s">
        <v>5127</v>
      </c>
      <c r="E332" s="16" t="s">
        <v>5127</v>
      </c>
      <c r="F332" s="16" t="s">
        <v>5127</v>
      </c>
      <c r="G332" s="16" t="s">
        <v>5127</v>
      </c>
    </row>
    <row r="333" spans="1:7" ht="13.5" customHeight="1" x14ac:dyDescent="0.25">
      <c r="A333" t="s">
        <v>1470</v>
      </c>
      <c r="B333" t="s">
        <v>1471</v>
      </c>
      <c r="C333" t="s">
        <v>1445</v>
      </c>
      <c r="D333" s="16" t="s">
        <v>5128</v>
      </c>
      <c r="E333" s="16" t="s">
        <v>5128</v>
      </c>
      <c r="F333" s="16" t="s">
        <v>5128</v>
      </c>
      <c r="G333" s="16" t="s">
        <v>5128</v>
      </c>
    </row>
    <row r="334" spans="1:7" ht="13.5" customHeight="1" x14ac:dyDescent="0.25">
      <c r="A334" t="s">
        <v>1472</v>
      </c>
      <c r="B334" t="s">
        <v>1473</v>
      </c>
      <c r="C334" t="s">
        <v>1445</v>
      </c>
      <c r="D334" s="16" t="s">
        <v>5130</v>
      </c>
      <c r="E334" s="16" t="s">
        <v>5130</v>
      </c>
      <c r="F334" s="16" t="s">
        <v>5130</v>
      </c>
      <c r="G334" s="16" t="s">
        <v>5130</v>
      </c>
    </row>
    <row r="335" spans="1:7" ht="13.5" customHeight="1" x14ac:dyDescent="0.25">
      <c r="A335" t="s">
        <v>1474</v>
      </c>
      <c r="B335" t="s">
        <v>1475</v>
      </c>
      <c r="C335" t="s">
        <v>1475</v>
      </c>
      <c r="D335" s="16" t="s">
        <v>5131</v>
      </c>
      <c r="E335" s="16" t="s">
        <v>5131</v>
      </c>
      <c r="F335" s="16" t="s">
        <v>5131</v>
      </c>
      <c r="G335" s="16" t="s">
        <v>5131</v>
      </c>
    </row>
    <row r="336" spans="1:7" ht="13.5" customHeight="1" x14ac:dyDescent="0.25">
      <c r="A336" t="s">
        <v>1476</v>
      </c>
      <c r="B336" t="s">
        <v>1477</v>
      </c>
      <c r="C336" t="s">
        <v>1475</v>
      </c>
      <c r="D336" s="16" t="s">
        <v>5132</v>
      </c>
      <c r="E336" s="16" t="s">
        <v>5132</v>
      </c>
      <c r="F336" s="16" t="s">
        <v>5132</v>
      </c>
      <c r="G336" s="16" t="s">
        <v>5132</v>
      </c>
    </row>
    <row r="337" spans="1:7" ht="13.5" customHeight="1" x14ac:dyDescent="0.25">
      <c r="A337" t="s">
        <v>1478</v>
      </c>
      <c r="B337" t="s">
        <v>1479</v>
      </c>
      <c r="C337" t="s">
        <v>1475</v>
      </c>
      <c r="D337" s="16" t="s">
        <v>5134</v>
      </c>
      <c r="E337" s="16" t="s">
        <v>5134</v>
      </c>
      <c r="F337" s="16" t="s">
        <v>5134</v>
      </c>
      <c r="G337" s="16" t="s">
        <v>5134</v>
      </c>
    </row>
    <row r="338" spans="1:7" ht="13.5" customHeight="1" x14ac:dyDescent="0.25">
      <c r="A338" t="s">
        <v>1480</v>
      </c>
      <c r="B338" t="s">
        <v>1481</v>
      </c>
      <c r="C338" t="s">
        <v>1475</v>
      </c>
      <c r="D338" s="16" t="s">
        <v>5135</v>
      </c>
      <c r="E338" s="16" t="s">
        <v>5135</v>
      </c>
      <c r="F338" s="16" t="s">
        <v>5135</v>
      </c>
      <c r="G338" s="16" t="s">
        <v>5135</v>
      </c>
    </row>
    <row r="339" spans="1:7" ht="13.5" customHeight="1" x14ac:dyDescent="0.25">
      <c r="A339" t="s">
        <v>1482</v>
      </c>
      <c r="B339" t="s">
        <v>1483</v>
      </c>
      <c r="C339" t="s">
        <v>1475</v>
      </c>
      <c r="D339" s="16" t="s">
        <v>5136</v>
      </c>
      <c r="E339" s="16" t="s">
        <v>5136</v>
      </c>
      <c r="F339" s="16" t="s">
        <v>5136</v>
      </c>
      <c r="G339" s="16" t="s">
        <v>5136</v>
      </c>
    </row>
    <row r="340" spans="1:7" ht="13.5" customHeight="1" x14ac:dyDescent="0.25">
      <c r="A340" t="s">
        <v>1484</v>
      </c>
      <c r="B340" t="s">
        <v>1485</v>
      </c>
      <c r="C340" t="s">
        <v>1475</v>
      </c>
      <c r="D340" s="16" t="s">
        <v>5138</v>
      </c>
      <c r="E340" s="16" t="s">
        <v>5138</v>
      </c>
      <c r="F340" s="16" t="s">
        <v>5138</v>
      </c>
      <c r="G340" s="16" t="s">
        <v>5138</v>
      </c>
    </row>
    <row r="341" spans="1:7" ht="13.5" customHeight="1" x14ac:dyDescent="0.25">
      <c r="A341" t="s">
        <v>1486</v>
      </c>
      <c r="B341" t="s">
        <v>1487</v>
      </c>
      <c r="C341" t="s">
        <v>1487</v>
      </c>
      <c r="D341" s="16" t="s">
        <v>5139</v>
      </c>
      <c r="E341" s="16" t="s">
        <v>5139</v>
      </c>
      <c r="F341" s="16" t="s">
        <v>5139</v>
      </c>
      <c r="G341" s="16" t="s">
        <v>5139</v>
      </c>
    </row>
    <row r="342" spans="1:7" ht="13.5" customHeight="1" x14ac:dyDescent="0.25">
      <c r="A342" t="s">
        <v>1488</v>
      </c>
      <c r="B342" t="s">
        <v>1489</v>
      </c>
      <c r="C342" t="s">
        <v>1487</v>
      </c>
      <c r="D342" s="16" t="s">
        <v>5141</v>
      </c>
      <c r="E342" s="16" t="s">
        <v>5141</v>
      </c>
      <c r="F342" s="16" t="s">
        <v>5141</v>
      </c>
      <c r="G342" s="16" t="s">
        <v>5141</v>
      </c>
    </row>
    <row r="343" spans="1:7" ht="13.5" customHeight="1" x14ac:dyDescent="0.25">
      <c r="A343" t="s">
        <v>1490</v>
      </c>
      <c r="B343" t="s">
        <v>1491</v>
      </c>
      <c r="C343" t="s">
        <v>1487</v>
      </c>
      <c r="D343" s="16" t="s">
        <v>5142</v>
      </c>
      <c r="E343" s="16" t="s">
        <v>5142</v>
      </c>
      <c r="F343" s="16" t="s">
        <v>5142</v>
      </c>
      <c r="G343" s="16" t="s">
        <v>5142</v>
      </c>
    </row>
    <row r="344" spans="1:7" ht="13.5" customHeight="1" x14ac:dyDescent="0.25">
      <c r="A344" t="s">
        <v>1492</v>
      </c>
      <c r="B344" t="s">
        <v>1493</v>
      </c>
      <c r="C344" t="s">
        <v>1493</v>
      </c>
      <c r="D344" s="16" t="s">
        <v>5144</v>
      </c>
      <c r="E344" s="16" t="s">
        <v>5144</v>
      </c>
      <c r="F344" s="16" t="s">
        <v>5144</v>
      </c>
      <c r="G344" s="16" t="s">
        <v>5144</v>
      </c>
    </row>
    <row r="345" spans="1:7" ht="13.5" customHeight="1" x14ac:dyDescent="0.25">
      <c r="A345" t="s">
        <v>1494</v>
      </c>
      <c r="B345" t="s">
        <v>1495</v>
      </c>
      <c r="C345" t="s">
        <v>1493</v>
      </c>
      <c r="D345" s="16" t="s">
        <v>5145</v>
      </c>
      <c r="E345" s="16" t="s">
        <v>5145</v>
      </c>
      <c r="F345" s="16" t="s">
        <v>5145</v>
      </c>
      <c r="G345" s="16" t="s">
        <v>5145</v>
      </c>
    </row>
    <row r="346" spans="1:7" ht="13.5" customHeight="1" x14ac:dyDescent="0.25">
      <c r="A346" t="s">
        <v>1496</v>
      </c>
      <c r="B346" t="s">
        <v>1497</v>
      </c>
      <c r="C346" t="s">
        <v>1493</v>
      </c>
      <c r="D346" s="16" t="s">
        <v>5146</v>
      </c>
      <c r="E346" s="16" t="s">
        <v>5146</v>
      </c>
      <c r="F346" s="16" t="s">
        <v>5146</v>
      </c>
      <c r="G346" s="16" t="s">
        <v>5146</v>
      </c>
    </row>
    <row r="347" spans="1:7" ht="13.5" customHeight="1" x14ac:dyDescent="0.25">
      <c r="A347" t="s">
        <v>1498</v>
      </c>
      <c r="B347" t="s">
        <v>1499</v>
      </c>
      <c r="C347" t="s">
        <v>1493</v>
      </c>
      <c r="D347" s="16" t="s">
        <v>5147</v>
      </c>
      <c r="E347" s="16" t="s">
        <v>5147</v>
      </c>
      <c r="F347" s="16" t="s">
        <v>5147</v>
      </c>
      <c r="G347" s="16" t="s">
        <v>5147</v>
      </c>
    </row>
    <row r="348" spans="1:7" ht="13.5" customHeight="1" x14ac:dyDescent="0.25">
      <c r="A348" t="s">
        <v>1500</v>
      </c>
      <c r="B348" t="s">
        <v>1501</v>
      </c>
      <c r="C348" t="s">
        <v>1493</v>
      </c>
      <c r="D348" s="16" t="s">
        <v>5148</v>
      </c>
      <c r="E348" s="16" t="s">
        <v>5148</v>
      </c>
      <c r="F348" s="16" t="s">
        <v>5148</v>
      </c>
      <c r="G348" s="16" t="s">
        <v>5148</v>
      </c>
    </row>
    <row r="349" spans="1:7" ht="13.5" customHeight="1" x14ac:dyDescent="0.25">
      <c r="A349" t="s">
        <v>1502</v>
      </c>
      <c r="B349" t="s">
        <v>1503</v>
      </c>
      <c r="C349" t="s">
        <v>1493</v>
      </c>
      <c r="D349" s="16" t="s">
        <v>5149</v>
      </c>
      <c r="E349" s="16" t="s">
        <v>5149</v>
      </c>
      <c r="F349" s="16" t="s">
        <v>5149</v>
      </c>
      <c r="G349" s="16" t="s">
        <v>5149</v>
      </c>
    </row>
    <row r="350" spans="1:7" ht="13.5" customHeight="1" x14ac:dyDescent="0.25">
      <c r="A350" t="s">
        <v>1504</v>
      </c>
      <c r="B350" t="s">
        <v>1505</v>
      </c>
      <c r="C350" t="s">
        <v>1493</v>
      </c>
      <c r="D350" s="16" t="s">
        <v>5150</v>
      </c>
      <c r="E350" s="16" t="s">
        <v>5150</v>
      </c>
      <c r="F350" s="16" t="s">
        <v>5150</v>
      </c>
      <c r="G350" s="16" t="s">
        <v>5150</v>
      </c>
    </row>
    <row r="351" spans="1:7" ht="13.5" customHeight="1" x14ac:dyDescent="0.25">
      <c r="A351" t="s">
        <v>1506</v>
      </c>
      <c r="B351" t="s">
        <v>1507</v>
      </c>
      <c r="C351" t="s">
        <v>1493</v>
      </c>
      <c r="D351" s="16" t="s">
        <v>5151</v>
      </c>
      <c r="E351" s="16" t="s">
        <v>5151</v>
      </c>
      <c r="F351" s="16" t="s">
        <v>5151</v>
      </c>
      <c r="G351" s="16" t="s">
        <v>5151</v>
      </c>
    </row>
    <row r="352" spans="1:7" ht="13.5" customHeight="1" x14ac:dyDescent="0.25">
      <c r="A352" t="s">
        <v>1508</v>
      </c>
      <c r="B352" t="s">
        <v>1509</v>
      </c>
      <c r="C352" t="s">
        <v>1509</v>
      </c>
      <c r="D352" s="16" t="s">
        <v>5152</v>
      </c>
      <c r="E352" s="16" t="s">
        <v>5152</v>
      </c>
      <c r="F352" s="16" t="s">
        <v>5152</v>
      </c>
      <c r="G352" s="16" t="s">
        <v>5152</v>
      </c>
    </row>
    <row r="353" spans="1:7" ht="13.5" customHeight="1" x14ac:dyDescent="0.25">
      <c r="A353" t="s">
        <v>1510</v>
      </c>
      <c r="B353" t="s">
        <v>1511</v>
      </c>
      <c r="C353" t="s">
        <v>1509</v>
      </c>
      <c r="D353" s="16" t="s">
        <v>5153</v>
      </c>
      <c r="E353" s="16" t="s">
        <v>5153</v>
      </c>
      <c r="F353" s="16" t="s">
        <v>5153</v>
      </c>
      <c r="G353" s="16" t="s">
        <v>5153</v>
      </c>
    </row>
    <row r="354" spans="1:7" ht="13.5" customHeight="1" x14ac:dyDescent="0.25">
      <c r="A354" t="s">
        <v>1512</v>
      </c>
      <c r="B354" t="s">
        <v>1512</v>
      </c>
      <c r="C354" t="s">
        <v>1509</v>
      </c>
      <c r="D354" s="16" t="s">
        <v>5155</v>
      </c>
      <c r="E354" s="16" t="s">
        <v>5155</v>
      </c>
      <c r="F354" s="16" t="s">
        <v>5155</v>
      </c>
      <c r="G354" s="16" t="s">
        <v>5155</v>
      </c>
    </row>
    <row r="355" spans="1:7" ht="13.5" customHeight="1" x14ac:dyDescent="0.25">
      <c r="A355" t="s">
        <v>1513</v>
      </c>
      <c r="B355" t="s">
        <v>1514</v>
      </c>
      <c r="C355" t="s">
        <v>1509</v>
      </c>
      <c r="D355" s="16" t="s">
        <v>5156</v>
      </c>
      <c r="E355" s="16" t="s">
        <v>5156</v>
      </c>
      <c r="F355" s="16" t="s">
        <v>5156</v>
      </c>
      <c r="G355" s="16" t="s">
        <v>5156</v>
      </c>
    </row>
    <row r="356" spans="1:7" ht="13.5" customHeight="1" x14ac:dyDescent="0.25">
      <c r="A356" t="s">
        <v>1515</v>
      </c>
      <c r="B356" t="s">
        <v>1516</v>
      </c>
      <c r="C356" t="s">
        <v>1509</v>
      </c>
      <c r="D356" s="16" t="s">
        <v>5157</v>
      </c>
      <c r="E356" s="16" t="s">
        <v>5157</v>
      </c>
      <c r="F356" s="16" t="s">
        <v>5157</v>
      </c>
      <c r="G356" s="16" t="s">
        <v>5157</v>
      </c>
    </row>
    <row r="357" spans="1:7" ht="13.5" customHeight="1" x14ac:dyDescent="0.25">
      <c r="A357" t="s">
        <v>1517</v>
      </c>
      <c r="B357" t="s">
        <v>1518</v>
      </c>
      <c r="C357" t="s">
        <v>1509</v>
      </c>
      <c r="D357" s="16" t="s">
        <v>5158</v>
      </c>
      <c r="E357" s="16" t="s">
        <v>5158</v>
      </c>
      <c r="F357" s="16" t="s">
        <v>5158</v>
      </c>
      <c r="G357" s="16" t="s">
        <v>5158</v>
      </c>
    </row>
    <row r="358" spans="1:7" ht="13.5" customHeight="1" x14ac:dyDescent="0.25">
      <c r="A358" t="s">
        <v>1519</v>
      </c>
      <c r="B358" t="s">
        <v>1520</v>
      </c>
      <c r="C358" t="s">
        <v>1509</v>
      </c>
      <c r="D358" s="16" t="s">
        <v>5159</v>
      </c>
      <c r="E358" s="16" t="s">
        <v>5159</v>
      </c>
      <c r="F358" s="16" t="s">
        <v>5159</v>
      </c>
      <c r="G358" s="16" t="s">
        <v>5159</v>
      </c>
    </row>
    <row r="359" spans="1:7" ht="13.5" customHeight="1" x14ac:dyDescent="0.25">
      <c r="A359" t="s">
        <v>1521</v>
      </c>
      <c r="B359" t="s">
        <v>1522</v>
      </c>
      <c r="C359" t="s">
        <v>1509</v>
      </c>
      <c r="D359" s="16" t="s">
        <v>5161</v>
      </c>
      <c r="E359" s="16" t="s">
        <v>5161</v>
      </c>
      <c r="F359" s="16" t="s">
        <v>5161</v>
      </c>
      <c r="G359" s="16" t="s">
        <v>5161</v>
      </c>
    </row>
    <row r="360" spans="1:7" ht="13.5" customHeight="1" x14ac:dyDescent="0.25">
      <c r="A360" t="s">
        <v>1523</v>
      </c>
      <c r="B360" t="s">
        <v>1524</v>
      </c>
      <c r="C360" t="s">
        <v>1509</v>
      </c>
      <c r="D360" s="16" t="s">
        <v>5162</v>
      </c>
      <c r="E360" s="16" t="s">
        <v>5162</v>
      </c>
      <c r="F360" s="16" t="s">
        <v>5162</v>
      </c>
      <c r="G360" s="16" t="s">
        <v>5162</v>
      </c>
    </row>
    <row r="361" spans="1:7" ht="13.5" customHeight="1" x14ac:dyDescent="0.25">
      <c r="A361" t="s">
        <v>1525</v>
      </c>
      <c r="B361" t="s">
        <v>1526</v>
      </c>
      <c r="C361" t="s">
        <v>1509</v>
      </c>
      <c r="D361" s="16" t="s">
        <v>5176</v>
      </c>
      <c r="E361" s="16" t="s">
        <v>5176</v>
      </c>
      <c r="F361" s="16" t="s">
        <v>5176</v>
      </c>
      <c r="G361" s="16" t="s">
        <v>5176</v>
      </c>
    </row>
    <row r="362" spans="1:7" ht="13.5" customHeight="1" x14ac:dyDescent="0.25">
      <c r="A362" t="s">
        <v>1527</v>
      </c>
      <c r="B362" t="s">
        <v>1528</v>
      </c>
      <c r="C362" t="s">
        <v>1509</v>
      </c>
      <c r="D362" s="16" t="s">
        <v>5177</v>
      </c>
      <c r="E362" s="16" t="s">
        <v>5177</v>
      </c>
      <c r="F362" s="16" t="s">
        <v>5177</v>
      </c>
      <c r="G362" s="16" t="s">
        <v>5177</v>
      </c>
    </row>
    <row r="363" spans="1:7" ht="13.5" customHeight="1" x14ac:dyDescent="0.25">
      <c r="A363" t="s">
        <v>1529</v>
      </c>
      <c r="B363" t="s">
        <v>1530</v>
      </c>
      <c r="C363" t="s">
        <v>1509</v>
      </c>
      <c r="D363" s="16" t="s">
        <v>5178</v>
      </c>
      <c r="E363" s="16" t="s">
        <v>5178</v>
      </c>
      <c r="F363" s="16" t="s">
        <v>5178</v>
      </c>
      <c r="G363" s="16" t="s">
        <v>5178</v>
      </c>
    </row>
    <row r="364" spans="1:7" ht="13.5" customHeight="1" x14ac:dyDescent="0.25">
      <c r="A364" t="s">
        <v>1531</v>
      </c>
      <c r="B364" t="s">
        <v>1532</v>
      </c>
      <c r="C364" t="s">
        <v>1509</v>
      </c>
      <c r="D364" s="16" t="s">
        <v>5181</v>
      </c>
      <c r="E364" s="16" t="s">
        <v>5181</v>
      </c>
      <c r="F364" s="16" t="s">
        <v>5181</v>
      </c>
      <c r="G364" s="16" t="s">
        <v>5181</v>
      </c>
    </row>
    <row r="365" spans="1:7" ht="13.5" customHeight="1" x14ac:dyDescent="0.25">
      <c r="A365" t="s">
        <v>1533</v>
      </c>
      <c r="B365" t="s">
        <v>1534</v>
      </c>
      <c r="C365" t="s">
        <v>1509</v>
      </c>
      <c r="D365" s="16" t="s">
        <v>5182</v>
      </c>
      <c r="E365" s="16" t="s">
        <v>5182</v>
      </c>
      <c r="F365" s="16" t="s">
        <v>5182</v>
      </c>
      <c r="G365" s="16" t="s">
        <v>5182</v>
      </c>
    </row>
    <row r="366" spans="1:7" ht="13.5" customHeight="1" x14ac:dyDescent="0.25">
      <c r="A366" t="s">
        <v>1535</v>
      </c>
      <c r="B366" t="s">
        <v>1536</v>
      </c>
      <c r="C366" t="s">
        <v>1536</v>
      </c>
      <c r="D366" s="16" t="s">
        <v>5183</v>
      </c>
      <c r="E366" s="16" t="s">
        <v>5183</v>
      </c>
      <c r="F366" s="16" t="s">
        <v>5183</v>
      </c>
      <c r="G366" s="16" t="s">
        <v>5183</v>
      </c>
    </row>
    <row r="367" spans="1:7" ht="13.5" customHeight="1" x14ac:dyDescent="0.25">
      <c r="A367" t="s">
        <v>1537</v>
      </c>
      <c r="B367" t="s">
        <v>1538</v>
      </c>
      <c r="C367" t="s">
        <v>1536</v>
      </c>
      <c r="D367" s="16" t="s">
        <v>5184</v>
      </c>
      <c r="E367" s="16" t="s">
        <v>5184</v>
      </c>
      <c r="F367" s="16" t="s">
        <v>5184</v>
      </c>
      <c r="G367" s="16" t="s">
        <v>5184</v>
      </c>
    </row>
    <row r="368" spans="1:7" ht="13.5" customHeight="1" x14ac:dyDescent="0.25">
      <c r="A368" t="s">
        <v>1539</v>
      </c>
      <c r="B368" t="s">
        <v>1540</v>
      </c>
      <c r="C368" t="s">
        <v>1536</v>
      </c>
      <c r="D368" s="16" t="s">
        <v>5185</v>
      </c>
      <c r="E368" s="16" t="s">
        <v>5185</v>
      </c>
      <c r="F368" s="16" t="s">
        <v>5185</v>
      </c>
      <c r="G368" s="16" t="s">
        <v>5185</v>
      </c>
    </row>
    <row r="369" spans="1:7" ht="13.5" customHeight="1" x14ac:dyDescent="0.25">
      <c r="A369" t="s">
        <v>1541</v>
      </c>
      <c r="B369" t="s">
        <v>1542</v>
      </c>
      <c r="C369" t="s">
        <v>1536</v>
      </c>
      <c r="D369" s="16" t="s">
        <v>5186</v>
      </c>
      <c r="E369" s="16" t="s">
        <v>5186</v>
      </c>
      <c r="F369" s="16" t="s">
        <v>5186</v>
      </c>
      <c r="G369" s="16" t="s">
        <v>5186</v>
      </c>
    </row>
    <row r="370" spans="1:7" ht="13.5" customHeight="1" x14ac:dyDescent="0.25">
      <c r="A370" t="s">
        <v>1543</v>
      </c>
      <c r="B370" t="s">
        <v>1544</v>
      </c>
      <c r="C370" t="s">
        <v>1536</v>
      </c>
      <c r="D370" s="16" t="s">
        <v>5188</v>
      </c>
      <c r="E370" s="16" t="s">
        <v>5188</v>
      </c>
      <c r="F370" s="16" t="s">
        <v>5188</v>
      </c>
      <c r="G370" s="16" t="s">
        <v>5188</v>
      </c>
    </row>
    <row r="371" spans="1:7" ht="13.5" customHeight="1" x14ac:dyDescent="0.25">
      <c r="A371" t="s">
        <v>1545</v>
      </c>
      <c r="B371" t="s">
        <v>1546</v>
      </c>
      <c r="C371" t="s">
        <v>1536</v>
      </c>
      <c r="D371" s="16" t="s">
        <v>5189</v>
      </c>
      <c r="E371" s="16" t="s">
        <v>5189</v>
      </c>
      <c r="F371" s="16" t="s">
        <v>5189</v>
      </c>
      <c r="G371" s="16" t="s">
        <v>5189</v>
      </c>
    </row>
    <row r="372" spans="1:7" ht="13.5" customHeight="1" x14ac:dyDescent="0.25">
      <c r="A372" t="s">
        <v>1547</v>
      </c>
      <c r="B372" t="s">
        <v>1548</v>
      </c>
      <c r="C372" t="s">
        <v>1536</v>
      </c>
      <c r="D372" s="16" t="s">
        <v>5192</v>
      </c>
      <c r="E372" s="16" t="s">
        <v>5192</v>
      </c>
      <c r="F372" s="16" t="s">
        <v>5192</v>
      </c>
      <c r="G372" s="16" t="s">
        <v>5192</v>
      </c>
    </row>
    <row r="373" spans="1:7" ht="13.5" customHeight="1" x14ac:dyDescent="0.25">
      <c r="A373" t="s">
        <v>1549</v>
      </c>
      <c r="B373" t="s">
        <v>1550</v>
      </c>
      <c r="C373" t="s">
        <v>1536</v>
      </c>
      <c r="D373" s="16" t="s">
        <v>5193</v>
      </c>
      <c r="E373" s="16" t="s">
        <v>5193</v>
      </c>
      <c r="F373" s="16" t="s">
        <v>5193</v>
      </c>
      <c r="G373" s="16" t="s">
        <v>5193</v>
      </c>
    </row>
    <row r="374" spans="1:7" ht="13.5" customHeight="1" x14ac:dyDescent="0.25">
      <c r="A374" t="s">
        <v>1551</v>
      </c>
      <c r="B374" t="s">
        <v>1552</v>
      </c>
      <c r="C374" t="s">
        <v>1536</v>
      </c>
      <c r="D374" s="16" t="s">
        <v>5194</v>
      </c>
      <c r="E374" s="16" t="s">
        <v>5194</v>
      </c>
      <c r="F374" s="16" t="s">
        <v>5194</v>
      </c>
      <c r="G374" s="16" t="s">
        <v>5194</v>
      </c>
    </row>
    <row r="375" spans="1:7" ht="13.5" customHeight="1" x14ac:dyDescent="0.25">
      <c r="A375" t="s">
        <v>1553</v>
      </c>
      <c r="B375" t="s">
        <v>1554</v>
      </c>
      <c r="C375" t="s">
        <v>1536</v>
      </c>
      <c r="D375" s="16" t="s">
        <v>5196</v>
      </c>
      <c r="E375" s="16" t="s">
        <v>5196</v>
      </c>
      <c r="F375" s="16" t="s">
        <v>5196</v>
      </c>
      <c r="G375" s="16" t="s">
        <v>5196</v>
      </c>
    </row>
    <row r="376" spans="1:7" ht="13.5" customHeight="1" x14ac:dyDescent="0.25">
      <c r="A376" t="s">
        <v>1555</v>
      </c>
      <c r="B376" t="s">
        <v>1556</v>
      </c>
      <c r="C376" t="s">
        <v>1536</v>
      </c>
      <c r="D376" s="16" t="s">
        <v>5197</v>
      </c>
      <c r="E376" s="16" t="s">
        <v>5197</v>
      </c>
      <c r="F376" s="16" t="s">
        <v>5197</v>
      </c>
      <c r="G376" s="16" t="s">
        <v>5197</v>
      </c>
    </row>
    <row r="377" spans="1:7" ht="13.5" customHeight="1" x14ac:dyDescent="0.25">
      <c r="A377" t="s">
        <v>1557</v>
      </c>
      <c r="B377" t="s">
        <v>1558</v>
      </c>
      <c r="C377" t="s">
        <v>1536</v>
      </c>
      <c r="D377" s="16" t="s">
        <v>5199</v>
      </c>
      <c r="E377" s="16" t="s">
        <v>5199</v>
      </c>
      <c r="F377" s="16" t="s">
        <v>5199</v>
      </c>
      <c r="G377" s="16" t="s">
        <v>5199</v>
      </c>
    </row>
    <row r="378" spans="1:7" ht="13.5" customHeight="1" x14ac:dyDescent="0.25">
      <c r="A378" t="s">
        <v>1559</v>
      </c>
      <c r="B378" t="s">
        <v>1560</v>
      </c>
      <c r="C378" t="s">
        <v>1560</v>
      </c>
      <c r="D378" s="16" t="s">
        <v>5200</v>
      </c>
      <c r="E378" s="16" t="s">
        <v>5200</v>
      </c>
      <c r="F378" s="16" t="s">
        <v>5200</v>
      </c>
      <c r="G378" s="16" t="s">
        <v>5200</v>
      </c>
    </row>
    <row r="379" spans="1:7" ht="13.5" customHeight="1" x14ac:dyDescent="0.25">
      <c r="A379" t="s">
        <v>1561</v>
      </c>
      <c r="B379" t="s">
        <v>1562</v>
      </c>
      <c r="C379" t="s">
        <v>1560</v>
      </c>
      <c r="D379" s="16" t="s">
        <v>5202</v>
      </c>
      <c r="E379" s="16" t="s">
        <v>5202</v>
      </c>
      <c r="F379" s="16" t="s">
        <v>5202</v>
      </c>
      <c r="G379" s="16" t="s">
        <v>5202</v>
      </c>
    </row>
    <row r="380" spans="1:7" ht="13.5" customHeight="1" x14ac:dyDescent="0.25">
      <c r="A380" t="s">
        <v>1563</v>
      </c>
      <c r="B380" t="s">
        <v>1564</v>
      </c>
      <c r="C380" t="s">
        <v>1560</v>
      </c>
      <c r="D380" s="16" t="s">
        <v>5203</v>
      </c>
      <c r="E380" s="16" t="s">
        <v>5203</v>
      </c>
      <c r="F380" s="16" t="s">
        <v>5203</v>
      </c>
      <c r="G380" s="16" t="s">
        <v>5203</v>
      </c>
    </row>
    <row r="381" spans="1:7" ht="13.5" customHeight="1" x14ac:dyDescent="0.25">
      <c r="A381" t="s">
        <v>1565</v>
      </c>
      <c r="B381" t="s">
        <v>1566</v>
      </c>
      <c r="C381" t="s">
        <v>1560</v>
      </c>
      <c r="D381" s="16" t="s">
        <v>5204</v>
      </c>
      <c r="E381" s="16" t="s">
        <v>5204</v>
      </c>
      <c r="F381" s="16" t="s">
        <v>5204</v>
      </c>
      <c r="G381" s="16" t="s">
        <v>5204</v>
      </c>
    </row>
    <row r="382" spans="1:7" ht="13.5" customHeight="1" x14ac:dyDescent="0.25">
      <c r="A382" t="s">
        <v>1567</v>
      </c>
      <c r="B382" t="s">
        <v>1568</v>
      </c>
      <c r="C382" t="s">
        <v>1560</v>
      </c>
      <c r="D382" s="16" t="s">
        <v>5207</v>
      </c>
      <c r="E382" s="16" t="s">
        <v>5207</v>
      </c>
      <c r="F382" s="16" t="s">
        <v>5207</v>
      </c>
      <c r="G382" s="16" t="s">
        <v>5207</v>
      </c>
    </row>
    <row r="383" spans="1:7" ht="13.5" customHeight="1" x14ac:dyDescent="0.25">
      <c r="A383" t="s">
        <v>1569</v>
      </c>
      <c r="B383" t="s">
        <v>1570</v>
      </c>
      <c r="C383" t="s">
        <v>1560</v>
      </c>
      <c r="D383" s="16" t="s">
        <v>5208</v>
      </c>
      <c r="E383" s="16" t="s">
        <v>5208</v>
      </c>
      <c r="F383" s="16" t="s">
        <v>5208</v>
      </c>
      <c r="G383" s="16" t="s">
        <v>5208</v>
      </c>
    </row>
    <row r="384" spans="1:7" ht="13.5" customHeight="1" x14ac:dyDescent="0.25">
      <c r="A384" t="s">
        <v>1571</v>
      </c>
      <c r="B384" t="s">
        <v>1572</v>
      </c>
      <c r="C384" t="s">
        <v>1560</v>
      </c>
      <c r="D384" s="16" t="s">
        <v>5209</v>
      </c>
      <c r="E384" s="16" t="s">
        <v>5209</v>
      </c>
      <c r="F384" s="16" t="s">
        <v>5209</v>
      </c>
      <c r="G384" s="16" t="s">
        <v>5209</v>
      </c>
    </row>
    <row r="385" spans="1:7" ht="13.5" customHeight="1" x14ac:dyDescent="0.25">
      <c r="A385" t="s">
        <v>1573</v>
      </c>
      <c r="B385" t="s">
        <v>1574</v>
      </c>
      <c r="C385" t="s">
        <v>1560</v>
      </c>
      <c r="D385" s="16" t="s">
        <v>5210</v>
      </c>
      <c r="E385" s="16" t="s">
        <v>5210</v>
      </c>
      <c r="F385" s="16" t="s">
        <v>5210</v>
      </c>
      <c r="G385" s="16" t="s">
        <v>5210</v>
      </c>
    </row>
    <row r="386" spans="1:7" ht="13.5" customHeight="1" x14ac:dyDescent="0.25">
      <c r="A386" t="s">
        <v>1575</v>
      </c>
      <c r="B386" t="s">
        <v>1576</v>
      </c>
      <c r="C386" t="s">
        <v>1560</v>
      </c>
      <c r="D386" s="16" t="s">
        <v>5212</v>
      </c>
      <c r="E386" s="16" t="s">
        <v>5212</v>
      </c>
      <c r="F386" s="16" t="s">
        <v>5212</v>
      </c>
      <c r="G386" s="16" t="s">
        <v>5212</v>
      </c>
    </row>
    <row r="387" spans="1:7" ht="13.5" customHeight="1" x14ac:dyDescent="0.25">
      <c r="A387" t="s">
        <v>1577</v>
      </c>
      <c r="B387" t="s">
        <v>1578</v>
      </c>
      <c r="C387" t="s">
        <v>1560</v>
      </c>
      <c r="D387" s="16" t="s">
        <v>5213</v>
      </c>
      <c r="E387" s="16" t="s">
        <v>5213</v>
      </c>
      <c r="F387" s="16" t="s">
        <v>5213</v>
      </c>
      <c r="G387" s="16" t="s">
        <v>5213</v>
      </c>
    </row>
    <row r="388" spans="1:7" ht="13.5" customHeight="1" x14ac:dyDescent="0.25">
      <c r="A388" t="s">
        <v>1579</v>
      </c>
      <c r="B388" t="s">
        <v>1580</v>
      </c>
      <c r="C388" t="s">
        <v>1560</v>
      </c>
      <c r="D388" s="16" t="s">
        <v>5214</v>
      </c>
      <c r="E388" s="16" t="s">
        <v>5214</v>
      </c>
      <c r="F388" s="16" t="s">
        <v>5214</v>
      </c>
      <c r="G388" s="16" t="s">
        <v>5214</v>
      </c>
    </row>
    <row r="389" spans="1:7" ht="13.5" customHeight="1" x14ac:dyDescent="0.25">
      <c r="A389" t="s">
        <v>1581</v>
      </c>
      <c r="B389" t="s">
        <v>1582</v>
      </c>
      <c r="C389" t="s">
        <v>1560</v>
      </c>
      <c r="D389" s="16" t="s">
        <v>5215</v>
      </c>
      <c r="E389" s="16" t="s">
        <v>5215</v>
      </c>
      <c r="F389" s="16" t="s">
        <v>5215</v>
      </c>
      <c r="G389" s="16" t="s">
        <v>5215</v>
      </c>
    </row>
    <row r="390" spans="1:7" ht="13.5" customHeight="1" x14ac:dyDescent="0.25">
      <c r="A390" t="s">
        <v>1583</v>
      </c>
      <c r="B390" t="s">
        <v>1584</v>
      </c>
      <c r="C390" t="s">
        <v>1560</v>
      </c>
      <c r="D390" s="16" t="s">
        <v>5216</v>
      </c>
      <c r="E390" s="16" t="s">
        <v>5216</v>
      </c>
      <c r="F390" s="16" t="s">
        <v>5216</v>
      </c>
      <c r="G390" s="16" t="s">
        <v>5216</v>
      </c>
    </row>
    <row r="391" spans="1:7" ht="13.5" customHeight="1" x14ac:dyDescent="0.25">
      <c r="A391" t="s">
        <v>1585</v>
      </c>
      <c r="B391" t="s">
        <v>1586</v>
      </c>
      <c r="C391" t="s">
        <v>1560</v>
      </c>
      <c r="D391" s="16" t="s">
        <v>5217</v>
      </c>
      <c r="E391" s="16" t="s">
        <v>5217</v>
      </c>
      <c r="F391" s="16" t="s">
        <v>5217</v>
      </c>
      <c r="G391" s="16" t="s">
        <v>5217</v>
      </c>
    </row>
    <row r="392" spans="1:7" ht="13.5" customHeight="1" x14ac:dyDescent="0.25">
      <c r="A392" t="s">
        <v>1587</v>
      </c>
      <c r="B392" t="s">
        <v>1588</v>
      </c>
      <c r="C392" t="s">
        <v>1560</v>
      </c>
      <c r="D392" s="16" t="s">
        <v>5218</v>
      </c>
      <c r="E392" s="16" t="s">
        <v>5218</v>
      </c>
      <c r="F392" s="16" t="s">
        <v>5218</v>
      </c>
      <c r="G392" s="16" t="s">
        <v>5218</v>
      </c>
    </row>
    <row r="393" spans="1:7" ht="13.5" customHeight="1" x14ac:dyDescent="0.25">
      <c r="A393" t="s">
        <v>1589</v>
      </c>
      <c r="B393" t="s">
        <v>1590</v>
      </c>
      <c r="C393" t="s">
        <v>1560</v>
      </c>
      <c r="D393" s="16" t="s">
        <v>5220</v>
      </c>
      <c r="E393" s="16" t="s">
        <v>5220</v>
      </c>
      <c r="F393" s="16" t="s">
        <v>5220</v>
      </c>
      <c r="G393" s="16" t="s">
        <v>5220</v>
      </c>
    </row>
    <row r="394" spans="1:7" ht="13.5" customHeight="1" x14ac:dyDescent="0.25">
      <c r="A394" t="s">
        <v>1591</v>
      </c>
      <c r="B394" t="s">
        <v>1592</v>
      </c>
      <c r="C394" t="s">
        <v>1560</v>
      </c>
      <c r="D394" s="16" t="s">
        <v>5221</v>
      </c>
      <c r="E394" s="16" t="s">
        <v>5221</v>
      </c>
      <c r="F394" s="16" t="s">
        <v>5221</v>
      </c>
      <c r="G394" s="16" t="s">
        <v>5221</v>
      </c>
    </row>
    <row r="395" spans="1:7" ht="13.5" customHeight="1" x14ac:dyDescent="0.25">
      <c r="A395" t="s">
        <v>1593</v>
      </c>
      <c r="B395" t="s">
        <v>1594</v>
      </c>
      <c r="C395" t="s">
        <v>1560</v>
      </c>
      <c r="D395" s="16" t="s">
        <v>5222</v>
      </c>
      <c r="E395" s="16" t="s">
        <v>5222</v>
      </c>
      <c r="F395" s="16" t="s">
        <v>5222</v>
      </c>
      <c r="G395" s="16" t="s">
        <v>5222</v>
      </c>
    </row>
    <row r="396" spans="1:7" ht="13.5" customHeight="1" x14ac:dyDescent="0.25">
      <c r="A396" t="s">
        <v>1595</v>
      </c>
      <c r="B396" t="s">
        <v>1596</v>
      </c>
      <c r="C396" t="s">
        <v>1560</v>
      </c>
      <c r="D396" s="16" t="s">
        <v>5223</v>
      </c>
      <c r="E396" s="16" t="s">
        <v>5223</v>
      </c>
      <c r="F396" s="16" t="s">
        <v>5223</v>
      </c>
      <c r="G396" s="16" t="s">
        <v>5223</v>
      </c>
    </row>
    <row r="397" spans="1:7" ht="13.5" customHeight="1" x14ac:dyDescent="0.25">
      <c r="A397" t="s">
        <v>1597</v>
      </c>
      <c r="B397" t="s">
        <v>1598</v>
      </c>
      <c r="C397" t="s">
        <v>1560</v>
      </c>
      <c r="D397" s="16" t="s">
        <v>5224</v>
      </c>
      <c r="E397" s="16" t="s">
        <v>5224</v>
      </c>
      <c r="F397" s="16" t="s">
        <v>5224</v>
      </c>
      <c r="G397" s="16" t="s">
        <v>5224</v>
      </c>
    </row>
    <row r="398" spans="1:7" ht="13.5" customHeight="1" x14ac:dyDescent="0.25">
      <c r="A398" t="s">
        <v>1599</v>
      </c>
      <c r="B398" t="s">
        <v>1600</v>
      </c>
      <c r="C398" t="s">
        <v>1560</v>
      </c>
      <c r="D398" s="16" t="s">
        <v>5225</v>
      </c>
      <c r="E398" s="16" t="s">
        <v>5225</v>
      </c>
      <c r="F398" s="16" t="s">
        <v>5225</v>
      </c>
      <c r="G398" s="16" t="s">
        <v>5225</v>
      </c>
    </row>
    <row r="399" spans="1:7" ht="13.5" customHeight="1" x14ac:dyDescent="0.25">
      <c r="A399" t="s">
        <v>1601</v>
      </c>
      <c r="B399" t="s">
        <v>1602</v>
      </c>
      <c r="C399" t="s">
        <v>1602</v>
      </c>
      <c r="D399" s="16" t="s">
        <v>5227</v>
      </c>
      <c r="E399" s="16" t="s">
        <v>5227</v>
      </c>
      <c r="F399" s="16" t="s">
        <v>5227</v>
      </c>
      <c r="G399" s="16" t="s">
        <v>5227</v>
      </c>
    </row>
    <row r="400" spans="1:7" ht="13.5" customHeight="1" x14ac:dyDescent="0.25">
      <c r="A400" t="s">
        <v>1603</v>
      </c>
      <c r="B400" t="s">
        <v>1604</v>
      </c>
      <c r="C400" t="s">
        <v>1602</v>
      </c>
      <c r="D400" s="16" t="s">
        <v>5228</v>
      </c>
      <c r="E400" s="16" t="s">
        <v>5228</v>
      </c>
      <c r="F400" s="16" t="s">
        <v>5228</v>
      </c>
      <c r="G400" s="16" t="s">
        <v>5228</v>
      </c>
    </row>
    <row r="401" spans="1:7" ht="13.5" customHeight="1" x14ac:dyDescent="0.25">
      <c r="A401" t="s">
        <v>1605</v>
      </c>
      <c r="B401" t="s">
        <v>1606</v>
      </c>
      <c r="C401" t="s">
        <v>1602</v>
      </c>
      <c r="D401" s="16" t="s">
        <v>5230</v>
      </c>
      <c r="E401" s="16" t="s">
        <v>5230</v>
      </c>
      <c r="F401" s="16" t="s">
        <v>5230</v>
      </c>
      <c r="G401" s="16" t="s">
        <v>5230</v>
      </c>
    </row>
    <row r="402" spans="1:7" ht="13.5" customHeight="1" x14ac:dyDescent="0.25">
      <c r="A402" t="s">
        <v>1607</v>
      </c>
      <c r="B402" t="s">
        <v>1608</v>
      </c>
      <c r="C402" t="s">
        <v>1608</v>
      </c>
      <c r="D402" s="16" t="s">
        <v>5230</v>
      </c>
      <c r="E402" s="16" t="s">
        <v>5230</v>
      </c>
      <c r="F402" s="16" t="s">
        <v>5230</v>
      </c>
      <c r="G402" s="16" t="s">
        <v>5230</v>
      </c>
    </row>
    <row r="403" spans="1:7" ht="13.5" customHeight="1" x14ac:dyDescent="0.25">
      <c r="A403" t="s">
        <v>1609</v>
      </c>
      <c r="B403" t="s">
        <v>1610</v>
      </c>
      <c r="C403" t="s">
        <v>1610</v>
      </c>
      <c r="D403" s="16" t="s">
        <v>5231</v>
      </c>
      <c r="E403" s="16" t="s">
        <v>5231</v>
      </c>
      <c r="F403" s="16" t="s">
        <v>5231</v>
      </c>
      <c r="G403" s="16" t="s">
        <v>5231</v>
      </c>
    </row>
    <row r="404" spans="1:7" ht="13.5" customHeight="1" x14ac:dyDescent="0.25">
      <c r="A404" t="s">
        <v>1611</v>
      </c>
      <c r="B404" t="s">
        <v>1612</v>
      </c>
      <c r="C404" t="s">
        <v>1610</v>
      </c>
      <c r="D404" s="16" t="s">
        <v>5232</v>
      </c>
      <c r="E404" s="16" t="s">
        <v>5232</v>
      </c>
      <c r="F404" s="16" t="s">
        <v>5232</v>
      </c>
      <c r="G404" s="16" t="s">
        <v>5232</v>
      </c>
    </row>
    <row r="405" spans="1:7" ht="13.5" customHeight="1" x14ac:dyDescent="0.25">
      <c r="A405" t="s">
        <v>1613</v>
      </c>
      <c r="B405" t="s">
        <v>1614</v>
      </c>
      <c r="C405" t="s">
        <v>1610</v>
      </c>
      <c r="D405" s="16" t="s">
        <v>5234</v>
      </c>
      <c r="E405" s="16" t="s">
        <v>5234</v>
      </c>
      <c r="F405" s="16" t="s">
        <v>5234</v>
      </c>
      <c r="G405" s="16" t="s">
        <v>5234</v>
      </c>
    </row>
    <row r="406" spans="1:7" ht="13.5" customHeight="1" x14ac:dyDescent="0.25">
      <c r="A406" t="s">
        <v>1615</v>
      </c>
      <c r="B406" t="s">
        <v>1616</v>
      </c>
      <c r="C406" t="s">
        <v>1616</v>
      </c>
      <c r="D406" s="16" t="s">
        <v>5235</v>
      </c>
      <c r="E406" s="16" t="s">
        <v>5235</v>
      </c>
      <c r="F406" s="16" t="s">
        <v>5235</v>
      </c>
      <c r="G406" s="16" t="s">
        <v>5235</v>
      </c>
    </row>
    <row r="407" spans="1:7" ht="13.5" customHeight="1" x14ac:dyDescent="0.25">
      <c r="D407" s="16" t="s">
        <v>5237</v>
      </c>
      <c r="E407" s="16" t="s">
        <v>5237</v>
      </c>
      <c r="F407" s="16" t="s">
        <v>5237</v>
      </c>
      <c r="G407" s="16" t="s">
        <v>5237</v>
      </c>
    </row>
    <row r="408" spans="1:7" ht="13.5" customHeight="1" x14ac:dyDescent="0.35">
      <c r="A408" s="15" t="s">
        <v>1636</v>
      </c>
      <c r="D408" s="16" t="s">
        <v>5238</v>
      </c>
      <c r="E408" s="16" t="s">
        <v>5238</v>
      </c>
      <c r="F408" s="16" t="s">
        <v>5238</v>
      </c>
      <c r="G408" s="16" t="s">
        <v>5238</v>
      </c>
    </row>
    <row r="409" spans="1:7" ht="13.5" customHeight="1" x14ac:dyDescent="0.35">
      <c r="A409" s="15"/>
      <c r="D409" s="16" t="s">
        <v>5262</v>
      </c>
      <c r="E409" s="16" t="s">
        <v>5262</v>
      </c>
      <c r="F409" s="16" t="s">
        <v>5262</v>
      </c>
      <c r="G409" s="16" t="s">
        <v>5262</v>
      </c>
    </row>
    <row r="410" spans="1:7" ht="13.5" customHeight="1" x14ac:dyDescent="0.25">
      <c r="A410" s="150" t="s">
        <v>1733</v>
      </c>
      <c r="B410" s="150" t="s">
        <v>1734</v>
      </c>
      <c r="D410" s="16" t="s">
        <v>5263</v>
      </c>
      <c r="E410" s="16" t="s">
        <v>5263</v>
      </c>
      <c r="F410" s="16" t="s">
        <v>5263</v>
      </c>
      <c r="G410" s="16" t="s">
        <v>5263</v>
      </c>
    </row>
    <row r="411" spans="1:7" ht="13.5" customHeight="1" x14ac:dyDescent="0.25">
      <c r="A411" t="s">
        <v>15</v>
      </c>
      <c r="B411" t="s">
        <v>1003</v>
      </c>
      <c r="D411" s="16" t="s">
        <v>5264</v>
      </c>
      <c r="E411" s="16" t="s">
        <v>5264</v>
      </c>
      <c r="F411" s="16" t="s">
        <v>5264</v>
      </c>
      <c r="G411" s="16" t="s">
        <v>5264</v>
      </c>
    </row>
    <row r="412" spans="1:7" ht="13.5" customHeight="1" x14ac:dyDescent="0.25">
      <c r="A412" t="s">
        <v>1664</v>
      </c>
      <c r="B412" t="s">
        <v>1672</v>
      </c>
      <c r="D412" s="16" t="s">
        <v>5265</v>
      </c>
      <c r="E412" s="16" t="s">
        <v>5265</v>
      </c>
      <c r="F412" s="16" t="s">
        <v>5265</v>
      </c>
      <c r="G412" s="16" t="s">
        <v>5265</v>
      </c>
    </row>
    <row r="413" spans="1:7" ht="13.5" customHeight="1" x14ac:dyDescent="0.25">
      <c r="A413" t="s">
        <v>1665</v>
      </c>
      <c r="B413" t="s">
        <v>1673</v>
      </c>
      <c r="D413" s="16" t="s">
        <v>5267</v>
      </c>
      <c r="E413" s="16" t="s">
        <v>5267</v>
      </c>
      <c r="F413" s="16" t="s">
        <v>5267</v>
      </c>
      <c r="G413" s="16" t="s">
        <v>5267</v>
      </c>
    </row>
    <row r="414" spans="1:7" ht="13.5" customHeight="1" x14ac:dyDescent="0.25">
      <c r="A414" t="s">
        <v>1666</v>
      </c>
      <c r="B414" t="s">
        <v>1674</v>
      </c>
      <c r="D414" s="16" t="s">
        <v>5268</v>
      </c>
      <c r="E414" s="16" t="s">
        <v>5268</v>
      </c>
      <c r="F414" s="16" t="s">
        <v>5268</v>
      </c>
      <c r="G414" s="16" t="s">
        <v>5268</v>
      </c>
    </row>
    <row r="415" spans="1:7" ht="13.5" customHeight="1" x14ac:dyDescent="0.25">
      <c r="A415" t="s">
        <v>1667</v>
      </c>
      <c r="B415" t="s">
        <v>1675</v>
      </c>
      <c r="D415" s="16" t="s">
        <v>5278</v>
      </c>
      <c r="E415" s="16" t="s">
        <v>5278</v>
      </c>
      <c r="F415" s="16" t="s">
        <v>5278</v>
      </c>
      <c r="G415" s="16" t="s">
        <v>5278</v>
      </c>
    </row>
    <row r="416" spans="1:7" ht="13.5" customHeight="1" x14ac:dyDescent="0.25">
      <c r="A416" t="s">
        <v>1668</v>
      </c>
      <c r="B416" t="s">
        <v>1676</v>
      </c>
      <c r="D416" s="16" t="s">
        <v>5279</v>
      </c>
      <c r="E416" s="16" t="s">
        <v>5279</v>
      </c>
      <c r="F416" s="16" t="s">
        <v>5279</v>
      </c>
      <c r="G416" s="16" t="s">
        <v>5279</v>
      </c>
    </row>
    <row r="417" spans="1:7" ht="13.5" customHeight="1" x14ac:dyDescent="0.25">
      <c r="A417" t="s">
        <v>1669</v>
      </c>
      <c r="B417" t="s">
        <v>1677</v>
      </c>
      <c r="D417" s="16" t="s">
        <v>5280</v>
      </c>
      <c r="E417" s="16" t="s">
        <v>5280</v>
      </c>
      <c r="F417" s="16" t="s">
        <v>5280</v>
      </c>
      <c r="G417" s="16" t="s">
        <v>5280</v>
      </c>
    </row>
    <row r="418" spans="1:7" ht="13.5" customHeight="1" x14ac:dyDescent="0.25">
      <c r="A418" t="s">
        <v>1670</v>
      </c>
      <c r="B418" t="s">
        <v>1678</v>
      </c>
      <c r="D418" s="16" t="s">
        <v>5281</v>
      </c>
      <c r="E418" s="16" t="s">
        <v>5281</v>
      </c>
      <c r="F418" s="16" t="s">
        <v>5281</v>
      </c>
      <c r="G418" s="16" t="s">
        <v>5281</v>
      </c>
    </row>
    <row r="419" spans="1:7" ht="13.5" customHeight="1" x14ac:dyDescent="0.25">
      <c r="A419" t="s">
        <v>1671</v>
      </c>
      <c r="B419" t="s">
        <v>1679</v>
      </c>
      <c r="D419" s="16" t="s">
        <v>5282</v>
      </c>
      <c r="E419" s="16" t="s">
        <v>5282</v>
      </c>
      <c r="F419" s="16" t="s">
        <v>5282</v>
      </c>
      <c r="G419" s="16" t="s">
        <v>5282</v>
      </c>
    </row>
    <row r="420" spans="1:7" ht="13.5" customHeight="1" x14ac:dyDescent="0.25">
      <c r="A420" t="s">
        <v>1640</v>
      </c>
      <c r="B420" t="s">
        <v>1680</v>
      </c>
      <c r="D420" s="16" t="s">
        <v>5283</v>
      </c>
      <c r="E420" s="16" t="s">
        <v>5283</v>
      </c>
      <c r="F420" s="16" t="s">
        <v>5283</v>
      </c>
      <c r="G420" s="16" t="s">
        <v>5283</v>
      </c>
    </row>
    <row r="421" spans="1:7" ht="13.5" customHeight="1" x14ac:dyDescent="0.25">
      <c r="A421" t="s">
        <v>1641</v>
      </c>
      <c r="B421" t="s">
        <v>1681</v>
      </c>
      <c r="D421" s="16" t="s">
        <v>5284</v>
      </c>
      <c r="E421" s="16" t="s">
        <v>5284</v>
      </c>
      <c r="F421" s="16" t="s">
        <v>5284</v>
      </c>
      <c r="G421" s="16" t="s">
        <v>5284</v>
      </c>
    </row>
    <row r="422" spans="1:7" ht="13.5" customHeight="1" x14ac:dyDescent="0.25">
      <c r="A422" t="s">
        <v>1642</v>
      </c>
      <c r="B422" t="s">
        <v>1682</v>
      </c>
      <c r="D422" s="16" t="s">
        <v>5285</v>
      </c>
      <c r="E422" s="16" t="s">
        <v>5285</v>
      </c>
      <c r="F422" s="16" t="s">
        <v>5285</v>
      </c>
      <c r="G422" s="16" t="s">
        <v>5285</v>
      </c>
    </row>
    <row r="423" spans="1:7" ht="13.5" customHeight="1" x14ac:dyDescent="0.25">
      <c r="A423" t="s">
        <v>1643</v>
      </c>
      <c r="B423" t="s">
        <v>1683</v>
      </c>
      <c r="D423" s="16" t="s">
        <v>5286</v>
      </c>
      <c r="E423" s="16" t="s">
        <v>5286</v>
      </c>
      <c r="F423" s="16" t="s">
        <v>5286</v>
      </c>
      <c r="G423" s="16" t="s">
        <v>5286</v>
      </c>
    </row>
    <row r="424" spans="1:7" ht="13.5" customHeight="1" x14ac:dyDescent="0.25">
      <c r="A424" t="s">
        <v>1644</v>
      </c>
      <c r="B424" t="s">
        <v>1684</v>
      </c>
      <c r="D424" s="16" t="s">
        <v>5287</v>
      </c>
      <c r="E424" s="16" t="s">
        <v>5287</v>
      </c>
      <c r="F424" s="16" t="s">
        <v>5287</v>
      </c>
      <c r="G424" s="16" t="s">
        <v>5287</v>
      </c>
    </row>
    <row r="425" spans="1:7" ht="13.5" customHeight="1" x14ac:dyDescent="0.25">
      <c r="A425" t="s">
        <v>1645</v>
      </c>
      <c r="B425" t="s">
        <v>1685</v>
      </c>
      <c r="D425" s="16" t="s">
        <v>5288</v>
      </c>
      <c r="E425" s="16" t="s">
        <v>5288</v>
      </c>
      <c r="F425" s="16" t="s">
        <v>5288</v>
      </c>
      <c r="G425" s="16" t="s">
        <v>5288</v>
      </c>
    </row>
    <row r="426" spans="1:7" ht="13.5" customHeight="1" x14ac:dyDescent="0.25">
      <c r="A426" t="s">
        <v>1646</v>
      </c>
      <c r="B426" t="s">
        <v>1686</v>
      </c>
      <c r="D426" s="16" t="s">
        <v>5289</v>
      </c>
      <c r="E426" s="16" t="s">
        <v>5289</v>
      </c>
      <c r="F426" s="16" t="s">
        <v>5289</v>
      </c>
      <c r="G426" s="16" t="s">
        <v>5289</v>
      </c>
    </row>
    <row r="427" spans="1:7" ht="13.5" customHeight="1" x14ac:dyDescent="0.25">
      <c r="A427" t="s">
        <v>1647</v>
      </c>
      <c r="B427" t="s">
        <v>1687</v>
      </c>
      <c r="D427" s="16" t="s">
        <v>5290</v>
      </c>
      <c r="E427" s="16" t="s">
        <v>5290</v>
      </c>
      <c r="F427" s="16" t="s">
        <v>5290</v>
      </c>
      <c r="G427" s="16" t="s">
        <v>5290</v>
      </c>
    </row>
    <row r="428" spans="1:7" ht="13.5" customHeight="1" x14ac:dyDescent="0.25">
      <c r="A428" t="s">
        <v>1648</v>
      </c>
      <c r="B428" t="s">
        <v>1688</v>
      </c>
    </row>
    <row r="429" spans="1:7" ht="13.5" customHeight="1" x14ac:dyDescent="0.25">
      <c r="A429" t="s">
        <v>1649</v>
      </c>
      <c r="B429" t="s">
        <v>1689</v>
      </c>
    </row>
    <row r="430" spans="1:7" ht="13.5" customHeight="1" x14ac:dyDescent="0.25">
      <c r="A430" t="s">
        <v>1650</v>
      </c>
      <c r="B430" t="s">
        <v>1699</v>
      </c>
    </row>
    <row r="431" spans="1:7" ht="13.5" customHeight="1" x14ac:dyDescent="0.25">
      <c r="A431" t="s">
        <v>1651</v>
      </c>
      <c r="B431" t="s">
        <v>1700</v>
      </c>
    </row>
    <row r="432" spans="1:7" ht="13.5" customHeight="1" x14ac:dyDescent="0.25">
      <c r="A432" t="s">
        <v>1652</v>
      </c>
      <c r="B432" t="s">
        <v>1701</v>
      </c>
    </row>
    <row r="433" spans="1:2" ht="13.5" customHeight="1" x14ac:dyDescent="0.25">
      <c r="A433" t="s">
        <v>1653</v>
      </c>
      <c r="B433" t="s">
        <v>1702</v>
      </c>
    </row>
    <row r="434" spans="1:2" ht="13.5" customHeight="1" x14ac:dyDescent="0.25">
      <c r="A434" t="s">
        <v>1654</v>
      </c>
      <c r="B434" t="s">
        <v>1703</v>
      </c>
    </row>
    <row r="435" spans="1:2" ht="13.5" customHeight="1" x14ac:dyDescent="0.25">
      <c r="A435" t="s">
        <v>1655</v>
      </c>
      <c r="B435" t="s">
        <v>1690</v>
      </c>
    </row>
    <row r="436" spans="1:2" ht="13.5" customHeight="1" x14ac:dyDescent="0.25">
      <c r="A436" t="s">
        <v>1656</v>
      </c>
      <c r="B436" t="s">
        <v>1691</v>
      </c>
    </row>
    <row r="437" spans="1:2" ht="13.5" customHeight="1" x14ac:dyDescent="0.25">
      <c r="A437" t="s">
        <v>1657</v>
      </c>
      <c r="B437" t="s">
        <v>1692</v>
      </c>
    </row>
    <row r="438" spans="1:2" ht="13.5" customHeight="1" x14ac:dyDescent="0.25">
      <c r="A438" t="s">
        <v>1658</v>
      </c>
      <c r="B438" t="s">
        <v>1693</v>
      </c>
    </row>
    <row r="439" spans="1:2" ht="13.5" customHeight="1" x14ac:dyDescent="0.25">
      <c r="A439" t="s">
        <v>1659</v>
      </c>
      <c r="B439" t="s">
        <v>1694</v>
      </c>
    </row>
    <row r="440" spans="1:2" ht="13.5" customHeight="1" x14ac:dyDescent="0.25">
      <c r="A440" t="s">
        <v>1660</v>
      </c>
      <c r="B440" t="s">
        <v>1696</v>
      </c>
    </row>
    <row r="441" spans="1:2" ht="13.5" customHeight="1" x14ac:dyDescent="0.25">
      <c r="A441" t="s">
        <v>1661</v>
      </c>
      <c r="B441" t="s">
        <v>1695</v>
      </c>
    </row>
    <row r="442" spans="1:2" ht="13.5" customHeight="1" x14ac:dyDescent="0.25">
      <c r="A442" t="s">
        <v>1662</v>
      </c>
      <c r="B442" t="s">
        <v>1697</v>
      </c>
    </row>
    <row r="443" spans="1:2" ht="13.5" customHeight="1" x14ac:dyDescent="0.25">
      <c r="A443" t="s">
        <v>1663</v>
      </c>
      <c r="B443" t="s">
        <v>1698</v>
      </c>
    </row>
    <row r="446" spans="1:2" ht="13.5" customHeight="1" x14ac:dyDescent="0.35">
      <c r="A446" s="15" t="s">
        <v>12</v>
      </c>
      <c r="B446" s="15" t="s">
        <v>1055</v>
      </c>
    </row>
    <row r="447" spans="1:2" ht="13.5" customHeight="1" x14ac:dyDescent="0.35">
      <c r="A447" s="15"/>
      <c r="B447" s="15"/>
    </row>
    <row r="449" spans="1:2" ht="13.5" customHeight="1" x14ac:dyDescent="0.25">
      <c r="A449" s="150" t="s">
        <v>1733</v>
      </c>
      <c r="B449" s="150" t="s">
        <v>1734</v>
      </c>
    </row>
    <row r="450" spans="1:2" ht="13.5" customHeight="1" x14ac:dyDescent="0.25">
      <c r="A450" t="s">
        <v>15</v>
      </c>
      <c r="B450" t="s">
        <v>1003</v>
      </c>
    </row>
    <row r="451" spans="1:2" ht="13.5" customHeight="1" x14ac:dyDescent="0.25">
      <c r="A451" t="s">
        <v>13</v>
      </c>
      <c r="B451" t="s">
        <v>1004</v>
      </c>
    </row>
    <row r="452" spans="1:2" ht="13.5" customHeight="1" x14ac:dyDescent="0.25">
      <c r="A452" t="s">
        <v>14</v>
      </c>
      <c r="B452" t="s">
        <v>1005</v>
      </c>
    </row>
    <row r="453" spans="1:2" ht="13.5" customHeight="1" x14ac:dyDescent="0.25">
      <c r="A453" t="s">
        <v>4610</v>
      </c>
      <c r="B453" t="s">
        <v>4611</v>
      </c>
    </row>
    <row r="456" spans="1:2" ht="13.5" customHeight="1" x14ac:dyDescent="0.35">
      <c r="A456" s="15" t="s">
        <v>4981</v>
      </c>
      <c r="B456" s="15" t="s">
        <v>1055</v>
      </c>
    </row>
    <row r="457" spans="1:2" ht="13.5" customHeight="1" x14ac:dyDescent="0.35">
      <c r="A457" s="15"/>
      <c r="B457" s="15"/>
    </row>
    <row r="459" spans="1:2" ht="13.5" customHeight="1" x14ac:dyDescent="0.25">
      <c r="A459" s="150" t="s">
        <v>1733</v>
      </c>
      <c r="B459" s="150" t="s">
        <v>1734</v>
      </c>
    </row>
    <row r="460" spans="1:2" ht="13.5" customHeight="1" x14ac:dyDescent="0.25">
      <c r="A460" t="s">
        <v>15</v>
      </c>
      <c r="B460" t="s">
        <v>1003</v>
      </c>
    </row>
    <row r="461" spans="1:2" ht="13.5" customHeight="1" x14ac:dyDescent="0.25">
      <c r="A461" t="s">
        <v>5373</v>
      </c>
      <c r="B461" t="s">
        <v>5374</v>
      </c>
    </row>
    <row r="462" spans="1:2" ht="13.5" customHeight="1" x14ac:dyDescent="0.25">
      <c r="A462" t="s">
        <v>4982</v>
      </c>
      <c r="B462" t="s">
        <v>5029</v>
      </c>
    </row>
    <row r="463" spans="1:2" ht="13.5" customHeight="1" x14ac:dyDescent="0.25">
      <c r="A463" t="s">
        <v>4983</v>
      </c>
      <c r="B463" t="s">
        <v>5030</v>
      </c>
    </row>
    <row r="464" spans="1:2" ht="13.5" customHeight="1" x14ac:dyDescent="0.25">
      <c r="A464" t="s">
        <v>4984</v>
      </c>
      <c r="B464" t="s">
        <v>5031</v>
      </c>
    </row>
    <row r="465" spans="1:2" ht="13.5" customHeight="1" x14ac:dyDescent="0.25">
      <c r="A465" t="s">
        <v>4985</v>
      </c>
      <c r="B465" t="s">
        <v>5032</v>
      </c>
    </row>
    <row r="466" spans="1:2" ht="13.5" customHeight="1" x14ac:dyDescent="0.25">
      <c r="A466" t="s">
        <v>4986</v>
      </c>
      <c r="B466" t="s">
        <v>5033</v>
      </c>
    </row>
    <row r="467" spans="1:2" ht="13.5" customHeight="1" x14ac:dyDescent="0.25">
      <c r="A467" t="s">
        <v>4987</v>
      </c>
      <c r="B467" t="s">
        <v>5034</v>
      </c>
    </row>
    <row r="468" spans="1:2" ht="13.5" customHeight="1" x14ac:dyDescent="0.25">
      <c r="A468" t="s">
        <v>4988</v>
      </c>
      <c r="B468" t="s">
        <v>5035</v>
      </c>
    </row>
    <row r="469" spans="1:2" ht="13.5" customHeight="1" x14ac:dyDescent="0.25">
      <c r="A469" t="s">
        <v>4989</v>
      </c>
      <c r="B469" t="s">
        <v>5036</v>
      </c>
    </row>
    <row r="470" spans="1:2" ht="13.5" customHeight="1" x14ac:dyDescent="0.25">
      <c r="A470" t="s">
        <v>4990</v>
      </c>
      <c r="B470" t="s">
        <v>5037</v>
      </c>
    </row>
    <row r="471" spans="1:2" ht="13.5" customHeight="1" x14ac:dyDescent="0.25">
      <c r="A471" t="s">
        <v>4991</v>
      </c>
      <c r="B471" t="s">
        <v>5074</v>
      </c>
    </row>
    <row r="472" spans="1:2" ht="13.5" customHeight="1" x14ac:dyDescent="0.25">
      <c r="A472" t="s">
        <v>4992</v>
      </c>
      <c r="B472" t="s">
        <v>5038</v>
      </c>
    </row>
    <row r="473" spans="1:2" ht="13.5" customHeight="1" x14ac:dyDescent="0.25">
      <c r="A473" t="s">
        <v>4993</v>
      </c>
      <c r="B473" t="s">
        <v>5039</v>
      </c>
    </row>
    <row r="474" spans="1:2" ht="13.5" customHeight="1" x14ac:dyDescent="0.25">
      <c r="A474" t="s">
        <v>4994</v>
      </c>
      <c r="B474" t="s">
        <v>5040</v>
      </c>
    </row>
    <row r="475" spans="1:2" ht="13.5" customHeight="1" x14ac:dyDescent="0.25">
      <c r="A475" t="s">
        <v>4995</v>
      </c>
      <c r="B475" t="s">
        <v>5041</v>
      </c>
    </row>
    <row r="476" spans="1:2" ht="13.5" customHeight="1" x14ac:dyDescent="0.25">
      <c r="A476" t="s">
        <v>4996</v>
      </c>
      <c r="B476" t="s">
        <v>5042</v>
      </c>
    </row>
    <row r="477" spans="1:2" ht="13.5" customHeight="1" x14ac:dyDescent="0.25">
      <c r="A477" t="s">
        <v>4997</v>
      </c>
      <c r="B477" t="s">
        <v>5043</v>
      </c>
    </row>
    <row r="478" spans="1:2" ht="13.5" customHeight="1" x14ac:dyDescent="0.25">
      <c r="A478" t="s">
        <v>4998</v>
      </c>
      <c r="B478" t="s">
        <v>5044</v>
      </c>
    </row>
    <row r="479" spans="1:2" ht="13.5" customHeight="1" x14ac:dyDescent="0.25">
      <c r="A479" t="s">
        <v>4999</v>
      </c>
      <c r="B479" t="s">
        <v>5045</v>
      </c>
    </row>
    <row r="480" spans="1:2" ht="13.5" customHeight="1" x14ac:dyDescent="0.25">
      <c r="A480" t="s">
        <v>5000</v>
      </c>
      <c r="B480" t="s">
        <v>5046</v>
      </c>
    </row>
    <row r="481" spans="1:2" ht="13.5" customHeight="1" x14ac:dyDescent="0.25">
      <c r="A481" t="s">
        <v>5001</v>
      </c>
      <c r="B481" t="s">
        <v>5047</v>
      </c>
    </row>
    <row r="482" spans="1:2" ht="13.5" customHeight="1" x14ac:dyDescent="0.25">
      <c r="A482" t="s">
        <v>5002</v>
      </c>
      <c r="B482" t="s">
        <v>5048</v>
      </c>
    </row>
    <row r="483" spans="1:2" ht="13.5" customHeight="1" x14ac:dyDescent="0.25">
      <c r="A483" t="s">
        <v>5003</v>
      </c>
      <c r="B483" t="s">
        <v>5049</v>
      </c>
    </row>
    <row r="484" spans="1:2" ht="13.5" customHeight="1" x14ac:dyDescent="0.25">
      <c r="A484" t="s">
        <v>5004</v>
      </c>
      <c r="B484" t="s">
        <v>5075</v>
      </c>
    </row>
    <row r="485" spans="1:2" ht="13.5" customHeight="1" x14ac:dyDescent="0.25">
      <c r="A485" t="s">
        <v>5005</v>
      </c>
      <c r="B485" t="s">
        <v>5050</v>
      </c>
    </row>
    <row r="486" spans="1:2" ht="13.5" customHeight="1" x14ac:dyDescent="0.25">
      <c r="A486" t="s">
        <v>5006</v>
      </c>
      <c r="B486" t="s">
        <v>5051</v>
      </c>
    </row>
    <row r="487" spans="1:2" ht="13.5" customHeight="1" x14ac:dyDescent="0.25">
      <c r="A487" t="s">
        <v>5007</v>
      </c>
      <c r="B487" t="s">
        <v>5052</v>
      </c>
    </row>
    <row r="488" spans="1:2" ht="13.5" customHeight="1" x14ac:dyDescent="0.25">
      <c r="A488" t="s">
        <v>5008</v>
      </c>
      <c r="B488" t="s">
        <v>5053</v>
      </c>
    </row>
    <row r="489" spans="1:2" ht="13.5" customHeight="1" x14ac:dyDescent="0.25">
      <c r="A489" t="s">
        <v>5009</v>
      </c>
      <c r="B489" t="s">
        <v>5054</v>
      </c>
    </row>
    <row r="490" spans="1:2" ht="13.5" customHeight="1" x14ac:dyDescent="0.25">
      <c r="A490" t="s">
        <v>5010</v>
      </c>
      <c r="B490" t="s">
        <v>5055</v>
      </c>
    </row>
    <row r="491" spans="1:2" ht="13.5" customHeight="1" x14ac:dyDescent="0.25">
      <c r="A491" t="s">
        <v>5011</v>
      </c>
      <c r="B491" t="s">
        <v>5056</v>
      </c>
    </row>
    <row r="492" spans="1:2" ht="13.5" customHeight="1" x14ac:dyDescent="0.25">
      <c r="A492" t="s">
        <v>5012</v>
      </c>
      <c r="B492" t="s">
        <v>5057</v>
      </c>
    </row>
    <row r="493" spans="1:2" ht="13.5" customHeight="1" x14ac:dyDescent="0.25">
      <c r="A493" t="s">
        <v>5013</v>
      </c>
      <c r="B493" t="s">
        <v>5058</v>
      </c>
    </row>
    <row r="494" spans="1:2" ht="13.5" customHeight="1" x14ac:dyDescent="0.25">
      <c r="A494" t="s">
        <v>5014</v>
      </c>
      <c r="B494" t="s">
        <v>5059</v>
      </c>
    </row>
    <row r="495" spans="1:2" ht="13.5" customHeight="1" x14ac:dyDescent="0.25">
      <c r="A495" t="s">
        <v>5015</v>
      </c>
      <c r="B495" t="s">
        <v>5060</v>
      </c>
    </row>
    <row r="496" spans="1:2" ht="13.5" customHeight="1" x14ac:dyDescent="0.25">
      <c r="A496" t="s">
        <v>5016</v>
      </c>
      <c r="B496" t="s">
        <v>5061</v>
      </c>
    </row>
    <row r="497" spans="1:2" ht="13.5" customHeight="1" x14ac:dyDescent="0.25">
      <c r="A497" t="s">
        <v>5017</v>
      </c>
      <c r="B497" t="s">
        <v>5062</v>
      </c>
    </row>
    <row r="498" spans="1:2" ht="13.5" customHeight="1" x14ac:dyDescent="0.25">
      <c r="A498" t="s">
        <v>5018</v>
      </c>
      <c r="B498" t="s">
        <v>5063</v>
      </c>
    </row>
    <row r="499" spans="1:2" ht="13.5" customHeight="1" x14ac:dyDescent="0.25">
      <c r="A499" t="s">
        <v>5019</v>
      </c>
      <c r="B499" t="s">
        <v>5064</v>
      </c>
    </row>
    <row r="500" spans="1:2" ht="13.5" customHeight="1" x14ac:dyDescent="0.25">
      <c r="A500" t="s">
        <v>5020</v>
      </c>
      <c r="B500" t="s">
        <v>5065</v>
      </c>
    </row>
    <row r="501" spans="1:2" ht="13.5" customHeight="1" x14ac:dyDescent="0.25">
      <c r="A501" t="s">
        <v>5021</v>
      </c>
      <c r="B501" t="s">
        <v>5066</v>
      </c>
    </row>
    <row r="502" spans="1:2" ht="13.5" customHeight="1" x14ac:dyDescent="0.25">
      <c r="A502" t="s">
        <v>5022</v>
      </c>
      <c r="B502" t="s">
        <v>5067</v>
      </c>
    </row>
    <row r="503" spans="1:2" ht="13.5" customHeight="1" x14ac:dyDescent="0.25">
      <c r="A503" t="s">
        <v>5023</v>
      </c>
      <c r="B503" t="s">
        <v>5068</v>
      </c>
    </row>
    <row r="504" spans="1:2" ht="13.5" customHeight="1" x14ac:dyDescent="0.25">
      <c r="A504" t="s">
        <v>5024</v>
      </c>
      <c r="B504" t="s">
        <v>5069</v>
      </c>
    </row>
    <row r="505" spans="1:2" ht="13.5" customHeight="1" x14ac:dyDescent="0.25">
      <c r="A505" t="s">
        <v>5025</v>
      </c>
      <c r="B505" t="s">
        <v>5070</v>
      </c>
    </row>
    <row r="506" spans="1:2" ht="13.5" customHeight="1" x14ac:dyDescent="0.25">
      <c r="A506" t="s">
        <v>5026</v>
      </c>
      <c r="B506" t="s">
        <v>5071</v>
      </c>
    </row>
    <row r="507" spans="1:2" ht="13.5" customHeight="1" x14ac:dyDescent="0.25">
      <c r="A507" t="s">
        <v>5027</v>
      </c>
      <c r="B507" t="s">
        <v>5072</v>
      </c>
    </row>
    <row r="508" spans="1:2" ht="13.5" customHeight="1" x14ac:dyDescent="0.25">
      <c r="A508" t="s">
        <v>5028</v>
      </c>
      <c r="B508" t="s">
        <v>5073</v>
      </c>
    </row>
    <row r="511" spans="1:2" ht="21" x14ac:dyDescent="0.35">
      <c r="A511" s="15" t="s">
        <v>5360</v>
      </c>
    </row>
    <row r="512" spans="1:2" ht="13.5" customHeight="1" x14ac:dyDescent="0.25">
      <c r="A512" t="s">
        <v>15</v>
      </c>
      <c r="B512" t="s">
        <v>1003</v>
      </c>
    </row>
    <row r="513" spans="1:2" ht="13.5" customHeight="1" x14ac:dyDescent="0.25">
      <c r="A513" t="s">
        <v>5361</v>
      </c>
      <c r="B513" t="s">
        <v>5361</v>
      </c>
    </row>
    <row r="514" spans="1:2" ht="13.5" customHeight="1" x14ac:dyDescent="0.25">
      <c r="A514" t="s">
        <v>5328</v>
      </c>
      <c r="B514" t="s">
        <v>5328</v>
      </c>
    </row>
    <row r="515" spans="1:2" ht="13.5" customHeight="1" x14ac:dyDescent="0.25">
      <c r="A515" t="s">
        <v>5329</v>
      </c>
      <c r="B515" t="s">
        <v>5329</v>
      </c>
    </row>
    <row r="516" spans="1:2" ht="13.5" customHeight="1" x14ac:dyDescent="0.25">
      <c r="A516" t="s">
        <v>5330</v>
      </c>
      <c r="B516" t="s">
        <v>5330</v>
      </c>
    </row>
    <row r="517" spans="1:2" ht="13.5" customHeight="1" x14ac:dyDescent="0.25">
      <c r="A517" t="s">
        <v>5331</v>
      </c>
      <c r="B517" t="s">
        <v>5331</v>
      </c>
    </row>
    <row r="518" spans="1:2" ht="13.5" customHeight="1" x14ac:dyDescent="0.25">
      <c r="A518" t="s">
        <v>5332</v>
      </c>
      <c r="B518" t="s">
        <v>5332</v>
      </c>
    </row>
    <row r="519" spans="1:2" ht="13.5" customHeight="1" x14ac:dyDescent="0.25">
      <c r="A519" t="s">
        <v>5333</v>
      </c>
      <c r="B519" t="s">
        <v>5333</v>
      </c>
    </row>
    <row r="520" spans="1:2" ht="13.5" customHeight="1" x14ac:dyDescent="0.25">
      <c r="A520" t="s">
        <v>5334</v>
      </c>
      <c r="B520" t="s">
        <v>5334</v>
      </c>
    </row>
    <row r="521" spans="1:2" ht="13.5" customHeight="1" x14ac:dyDescent="0.25">
      <c r="A521" t="s">
        <v>5335</v>
      </c>
      <c r="B521" t="s">
        <v>5335</v>
      </c>
    </row>
    <row r="522" spans="1:2" ht="13.5" customHeight="1" x14ac:dyDescent="0.25">
      <c r="A522" t="s">
        <v>5336</v>
      </c>
      <c r="B522" t="s">
        <v>5336</v>
      </c>
    </row>
    <row r="523" spans="1:2" ht="13.5" customHeight="1" x14ac:dyDescent="0.25">
      <c r="A523" t="s">
        <v>5337</v>
      </c>
      <c r="B523" t="s">
        <v>5337</v>
      </c>
    </row>
    <row r="524" spans="1:2" ht="13.5" customHeight="1" x14ac:dyDescent="0.25">
      <c r="A524" t="s">
        <v>5338</v>
      </c>
      <c r="B524" t="s">
        <v>5338</v>
      </c>
    </row>
    <row r="525" spans="1:2" ht="13.5" customHeight="1" x14ac:dyDescent="0.25">
      <c r="A525" t="s">
        <v>5339</v>
      </c>
      <c r="B525" t="s">
        <v>5339</v>
      </c>
    </row>
    <row r="526" spans="1:2" ht="13.5" customHeight="1" x14ac:dyDescent="0.25">
      <c r="A526" t="s">
        <v>5364</v>
      </c>
      <c r="B526" t="s">
        <v>5364</v>
      </c>
    </row>
    <row r="527" spans="1:2" ht="13.5" customHeight="1" x14ac:dyDescent="0.25">
      <c r="A527" t="s">
        <v>5340</v>
      </c>
      <c r="B527" t="s">
        <v>5340</v>
      </c>
    </row>
    <row r="528" spans="1:2" ht="13.5" customHeight="1" x14ac:dyDescent="0.25">
      <c r="A528" t="s">
        <v>5341</v>
      </c>
      <c r="B528" t="s">
        <v>5341</v>
      </c>
    </row>
    <row r="529" spans="1:2" ht="13.5" customHeight="1" x14ac:dyDescent="0.25">
      <c r="A529" t="s">
        <v>5342</v>
      </c>
      <c r="B529" t="s">
        <v>5342</v>
      </c>
    </row>
    <row r="530" spans="1:2" ht="13.5" customHeight="1" x14ac:dyDescent="0.25">
      <c r="A530" t="s">
        <v>5343</v>
      </c>
      <c r="B530" t="s">
        <v>5343</v>
      </c>
    </row>
    <row r="531" spans="1:2" ht="13.5" customHeight="1" x14ac:dyDescent="0.25">
      <c r="A531" t="s">
        <v>5344</v>
      </c>
      <c r="B531" t="s">
        <v>5344</v>
      </c>
    </row>
    <row r="532" spans="1:2" ht="13.5" customHeight="1" x14ac:dyDescent="0.25">
      <c r="A532" t="s">
        <v>5345</v>
      </c>
      <c r="B532" t="s">
        <v>5345</v>
      </c>
    </row>
    <row r="533" spans="1:2" ht="13.5" customHeight="1" x14ac:dyDescent="0.25">
      <c r="A533" t="s">
        <v>5346</v>
      </c>
      <c r="B533" t="s">
        <v>5346</v>
      </c>
    </row>
    <row r="534" spans="1:2" ht="13.5" customHeight="1" x14ac:dyDescent="0.25">
      <c r="A534" t="s">
        <v>5347</v>
      </c>
      <c r="B534" t="s">
        <v>5347</v>
      </c>
    </row>
    <row r="535" spans="1:2" ht="13.5" customHeight="1" x14ac:dyDescent="0.25">
      <c r="A535" t="s">
        <v>5348</v>
      </c>
      <c r="B535" t="s">
        <v>5348</v>
      </c>
    </row>
    <row r="536" spans="1:2" ht="13.5" customHeight="1" x14ac:dyDescent="0.25">
      <c r="A536" t="s">
        <v>5349</v>
      </c>
      <c r="B536" t="s">
        <v>5349</v>
      </c>
    </row>
    <row r="537" spans="1:2" ht="13.5" customHeight="1" x14ac:dyDescent="0.25">
      <c r="A537" t="s">
        <v>5350</v>
      </c>
      <c r="B537" t="s">
        <v>5350</v>
      </c>
    </row>
    <row r="538" spans="1:2" ht="13.5" customHeight="1" x14ac:dyDescent="0.25">
      <c r="A538" t="s">
        <v>5351</v>
      </c>
      <c r="B538" t="s">
        <v>5351</v>
      </c>
    </row>
    <row r="539" spans="1:2" ht="13.5" customHeight="1" x14ac:dyDescent="0.25">
      <c r="A539" t="s">
        <v>5352</v>
      </c>
      <c r="B539" t="s">
        <v>5352</v>
      </c>
    </row>
    <row r="540" spans="1:2" ht="13.5" customHeight="1" x14ac:dyDescent="0.25">
      <c r="A540" t="s">
        <v>5353</v>
      </c>
      <c r="B540" t="s">
        <v>5353</v>
      </c>
    </row>
    <row r="541" spans="1:2" ht="13.5" customHeight="1" x14ac:dyDescent="0.25">
      <c r="A541" t="s">
        <v>5354</v>
      </c>
      <c r="B541" t="s">
        <v>5354</v>
      </c>
    </row>
    <row r="542" spans="1:2" ht="13.5" customHeight="1" x14ac:dyDescent="0.25">
      <c r="A542" t="s">
        <v>5355</v>
      </c>
      <c r="B542" t="s">
        <v>5355</v>
      </c>
    </row>
    <row r="543" spans="1:2" ht="13.5" customHeight="1" x14ac:dyDescent="0.25">
      <c r="A543" t="s">
        <v>5356</v>
      </c>
      <c r="B543" t="s">
        <v>5356</v>
      </c>
    </row>
    <row r="544" spans="1:2" ht="13.5" customHeight="1" x14ac:dyDescent="0.25">
      <c r="A544" t="s">
        <v>5357</v>
      </c>
      <c r="B544" t="s">
        <v>5357</v>
      </c>
    </row>
    <row r="545" spans="1:2" ht="13.5" customHeight="1" x14ac:dyDescent="0.25">
      <c r="A545" t="s">
        <v>5358</v>
      </c>
      <c r="B545" t="s">
        <v>5358</v>
      </c>
    </row>
    <row r="546" spans="1:2" ht="13.5" customHeight="1" x14ac:dyDescent="0.25">
      <c r="A546" t="s">
        <v>5359</v>
      </c>
      <c r="B546" t="s">
        <v>5359</v>
      </c>
    </row>
    <row r="547" spans="1:2" ht="13.5" customHeight="1" x14ac:dyDescent="0.25">
      <c r="A547" t="s">
        <v>5363</v>
      </c>
      <c r="B547" t="s">
        <v>5363</v>
      </c>
    </row>
    <row r="548" spans="1:2" ht="13.5" customHeight="1" x14ac:dyDescent="0.25">
      <c r="A548" t="s">
        <v>5362</v>
      </c>
      <c r="B548" t="s">
        <v>5362</v>
      </c>
    </row>
    <row r="549" spans="1:2" ht="13.5" customHeight="1" x14ac:dyDescent="0.25">
      <c r="A549" t="s">
        <v>5368</v>
      </c>
      <c r="B549" t="s">
        <v>5368</v>
      </c>
    </row>
    <row r="550" spans="1:2" ht="13.5" customHeight="1" x14ac:dyDescent="0.25">
      <c r="A550" s="169" t="s">
        <v>5370</v>
      </c>
      <c r="B550" s="169" t="s">
        <v>5370</v>
      </c>
    </row>
    <row r="551" spans="1:2" ht="13.5" customHeight="1" x14ac:dyDescent="0.25">
      <c r="A551" t="s">
        <v>5436</v>
      </c>
      <c r="B551" t="s">
        <v>5436</v>
      </c>
    </row>
  </sheetData>
  <sheetProtection algorithmName="SHA-512" hashValue="9roghTdeK/Fy21teJeSceDsqxgz5+szRip+aeC/DGBF3BAvXzXLXk8Fz8yY2GdmEZ0vZAb510ocCiVXcj7Lt8Q==" saltValue="NWBF9vE44PeSz0zIjIWxLg==" spinCount="100000" scenarios="1" formatRows="0" pivotTables="0"/>
  <phoneticPr fontId="19" type="noConversion"/>
  <dataValidations count="1">
    <dataValidation type="list" allowBlank="1" showInputMessage="1" showErrorMessage="1" sqref="P4" xr:uid="{E816AEAC-F89B-43BB-A026-F9EE70809214}">
      <formula1>"Dansk,Engelsk"</formula1>
    </dataValidation>
  </dataValidations>
  <pageMargins left="0.7" right="0.7" top="0.75" bottom="0.75" header="0.3" footer="0.3"/>
  <pageSetup paperSize="9" orientation="portrait" verticalDpi="0" r:id="rId1"/>
  <legacyDrawing r:id="rId2"/>
  <tableParts count="5">
    <tablePart r:id="rId3"/>
    <tablePart r:id="rId4"/>
    <tablePart r:id="rId5"/>
    <tablePart r:id="rId6"/>
    <tablePart r:id="rId7"/>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EA99E-5B3D-4436-BDBA-BD8419F61AB3}">
  <sheetPr codeName="Sheet3">
    <tabColor rgb="FFFF0000"/>
  </sheetPr>
  <dimension ref="A1:DXJ15"/>
  <sheetViews>
    <sheetView topLeftCell="BQR1" workbookViewId="0">
      <selection activeCell="I30" sqref="I30"/>
    </sheetView>
  </sheetViews>
  <sheetFormatPr defaultColWidth="8.85546875" defaultRowHeight="15" x14ac:dyDescent="0.25"/>
  <cols>
    <col min="1" max="1" width="8.85546875" style="78"/>
    <col min="2" max="2" width="12.85546875" style="78" bestFit="1" customWidth="1"/>
    <col min="3" max="3" width="17.140625" style="78" bestFit="1" customWidth="1"/>
    <col min="4" max="4" width="10.85546875" style="78" bestFit="1" customWidth="1"/>
    <col min="5" max="5" width="15.5703125" style="78" bestFit="1" customWidth="1"/>
    <col min="6" max="6" width="5.7109375" style="78" bestFit="1" customWidth="1"/>
    <col min="7" max="7" width="7.7109375" style="78" bestFit="1" customWidth="1"/>
    <col min="8" max="8" width="19.5703125" style="78" bestFit="1" customWidth="1"/>
    <col min="9" max="9" width="28.5703125" style="78" bestFit="1" customWidth="1"/>
    <col min="10" max="10" width="24.5703125" style="78" bestFit="1" customWidth="1"/>
    <col min="11" max="11" width="33.5703125" style="78" bestFit="1" customWidth="1"/>
    <col min="12" max="12" width="24.5703125" style="78" bestFit="1" customWidth="1"/>
    <col min="13" max="13" width="19.140625" style="78" bestFit="1" customWidth="1"/>
    <col min="14" max="14" width="40.42578125" style="78" bestFit="1" customWidth="1"/>
    <col min="15" max="15" width="52.5703125" style="78" bestFit="1" customWidth="1"/>
    <col min="16" max="16" width="31.140625" style="78" bestFit="1" customWidth="1"/>
    <col min="17" max="17" width="28.42578125" style="78" bestFit="1" customWidth="1"/>
    <col min="18" max="18" width="23.5703125" style="78" bestFit="1" customWidth="1"/>
    <col min="19" max="19" width="23.5703125" style="78" customWidth="1"/>
    <col min="20" max="20" width="15.5703125" style="78" bestFit="1" customWidth="1"/>
    <col min="21" max="21" width="13.5703125" style="78" bestFit="1" customWidth="1"/>
    <col min="22" max="22" width="18.140625" style="78" bestFit="1" customWidth="1"/>
    <col min="23" max="23" width="32.85546875" style="78" bestFit="1" customWidth="1"/>
    <col min="24" max="24" width="26.7109375" style="78" bestFit="1" customWidth="1"/>
    <col min="25" max="25" width="6.85546875" style="78" bestFit="1" customWidth="1"/>
    <col min="26" max="26" width="9.140625" style="78" bestFit="1" customWidth="1"/>
    <col min="27" max="27" width="20.140625" style="78" bestFit="1" customWidth="1"/>
    <col min="28" max="28" width="12" style="78" bestFit="1" customWidth="1"/>
    <col min="29" max="29" width="18.28515625" style="78" bestFit="1" customWidth="1"/>
    <col min="30" max="30" width="19.5703125" style="78" bestFit="1" customWidth="1"/>
    <col min="31" max="31" width="20.42578125" style="78" bestFit="1" customWidth="1"/>
    <col min="32" max="32" width="27.5703125" style="78" bestFit="1" customWidth="1"/>
    <col min="33" max="33" width="4.5703125" style="78" bestFit="1" customWidth="1"/>
    <col min="34" max="34" width="6.5703125" style="78" bestFit="1" customWidth="1"/>
    <col min="35" max="35" width="12.140625" style="78" bestFit="1" customWidth="1"/>
    <col min="36" max="36" width="5.28515625" style="78" bestFit="1" customWidth="1"/>
    <col min="37" max="37" width="5.85546875" style="78" bestFit="1" customWidth="1"/>
    <col min="38" max="38" width="4.5703125" style="78" bestFit="1" customWidth="1"/>
    <col min="39" max="39" width="12.28515625" style="78" bestFit="1" customWidth="1"/>
    <col min="40" max="40" width="12.28515625" style="78" customWidth="1"/>
    <col min="41" max="41" width="4.7109375" style="78" bestFit="1" customWidth="1"/>
    <col min="42" max="42" width="6.140625" style="78" bestFit="1" customWidth="1"/>
    <col min="43" max="43" width="10.140625" style="78" bestFit="1" customWidth="1"/>
    <col min="44" max="44" width="6.85546875" style="78" bestFit="1" customWidth="1"/>
    <col min="45" max="45" width="10.7109375" style="78" bestFit="1" customWidth="1"/>
    <col min="46" max="46" width="19.7109375" style="78" bestFit="1" customWidth="1"/>
    <col min="47" max="47" width="9.5703125" style="78" bestFit="1" customWidth="1"/>
    <col min="48" max="48" width="11" style="78" bestFit="1" customWidth="1"/>
    <col min="49" max="49" width="17.140625" style="78" bestFit="1" customWidth="1"/>
    <col min="50" max="50" width="24.85546875" style="78" bestFit="1" customWidth="1"/>
    <col min="51" max="51" width="9.85546875" style="78" bestFit="1" customWidth="1"/>
    <col min="52" max="52" width="39" style="78" bestFit="1" customWidth="1"/>
    <col min="53" max="53" width="6" style="78" bestFit="1" customWidth="1"/>
    <col min="54" max="54" width="23" style="78" bestFit="1" customWidth="1"/>
    <col min="55" max="55" width="48.140625" style="78" bestFit="1" customWidth="1"/>
    <col min="56" max="56" width="22.140625" style="78" bestFit="1" customWidth="1"/>
    <col min="57" max="57" width="11" style="78" bestFit="1" customWidth="1"/>
    <col min="58" max="58" width="8.5703125" style="78" bestFit="1" customWidth="1"/>
    <col min="59" max="60" width="7.7109375" style="78" bestFit="1" customWidth="1"/>
    <col min="61" max="61" width="6.85546875" style="78" bestFit="1" customWidth="1"/>
    <col min="62" max="62" width="16.5703125" style="78" bestFit="1" customWidth="1"/>
    <col min="63" max="63" width="9.28515625" style="78" bestFit="1" customWidth="1"/>
    <col min="64" max="64" width="9.42578125" style="78" bestFit="1" customWidth="1"/>
    <col min="65" max="65" width="11.85546875" style="78" bestFit="1" customWidth="1"/>
    <col min="66" max="66" width="9.5703125" style="78" bestFit="1" customWidth="1"/>
    <col min="67" max="67" width="8.42578125" style="78" bestFit="1" customWidth="1"/>
    <col min="68" max="68" width="7.42578125" style="78" bestFit="1" customWidth="1"/>
    <col min="69" max="69" width="10.5703125" style="78" bestFit="1" customWidth="1"/>
    <col min="70" max="70" width="8.7109375" style="78" bestFit="1" customWidth="1"/>
    <col min="71" max="71" width="7.42578125" style="78" bestFit="1" customWidth="1"/>
    <col min="72" max="72" width="6.140625" style="78" bestFit="1" customWidth="1"/>
    <col min="73" max="73" width="5.85546875" style="78" bestFit="1" customWidth="1"/>
    <col min="74" max="74" width="6.85546875" style="78" bestFit="1" customWidth="1"/>
    <col min="75" max="75" width="6.5703125" style="78" bestFit="1" customWidth="1"/>
    <col min="76" max="76" width="19.140625" style="78" bestFit="1" customWidth="1"/>
    <col min="77" max="77" width="9.140625" style="78" bestFit="1" customWidth="1"/>
    <col min="78" max="78" width="8.28515625" style="78" bestFit="1" customWidth="1"/>
    <col min="79" max="79" width="6.5703125" style="78" bestFit="1" customWidth="1"/>
    <col min="80" max="80" width="9" style="78" bestFit="1" customWidth="1"/>
    <col min="81" max="81" width="11.5703125" style="78" bestFit="1" customWidth="1"/>
    <col min="82" max="82" width="16.42578125" style="78" bestFit="1" customWidth="1"/>
    <col min="83" max="83" width="7.5703125" style="78" bestFit="1" customWidth="1"/>
    <col min="84" max="84" width="9.42578125" style="78" bestFit="1" customWidth="1"/>
    <col min="85" max="85" width="9.5703125" style="78" bestFit="1" customWidth="1"/>
    <col min="86" max="86" width="7.140625" style="78" bestFit="1" customWidth="1"/>
    <col min="87" max="87" width="11.85546875" style="78" bestFit="1" customWidth="1"/>
    <col min="88" max="88" width="5.140625" style="78" bestFit="1" customWidth="1"/>
    <col min="89" max="89" width="5.28515625" style="78" bestFit="1" customWidth="1"/>
    <col min="90" max="90" width="9" style="78" bestFit="1" customWidth="1"/>
    <col min="91" max="91" width="10.42578125" style="78" bestFit="1" customWidth="1"/>
    <col min="92" max="92" width="6.28515625" style="78" bestFit="1" customWidth="1"/>
    <col min="93" max="93" width="9.42578125" style="78" bestFit="1" customWidth="1"/>
    <col min="94" max="94" width="5.140625" style="78" bestFit="1" customWidth="1"/>
    <col min="95" max="95" width="6.85546875" style="78" bestFit="1" customWidth="1"/>
    <col min="96" max="96" width="8.5703125" style="78" bestFit="1" customWidth="1"/>
    <col min="97" max="97" width="10.7109375" style="78" bestFit="1" customWidth="1"/>
    <col min="98" max="98" width="22.5703125" style="78" bestFit="1" customWidth="1"/>
    <col min="99" max="99" width="7.7109375" style="78" bestFit="1" customWidth="1"/>
    <col min="100" max="100" width="8.85546875" style="78" bestFit="1" customWidth="1"/>
    <col min="101" max="101" width="21.28515625" style="78" bestFit="1" customWidth="1"/>
    <col min="102" max="102" width="7.5703125" style="78" bestFit="1" customWidth="1"/>
    <col min="103" max="103" width="7.7109375" style="78" bestFit="1" customWidth="1"/>
    <col min="104" max="104" width="10.140625" style="78" bestFit="1" customWidth="1"/>
    <col min="105" max="105" width="16.140625" style="78" bestFit="1" customWidth="1"/>
    <col min="106" max="106" width="6.5703125" style="78" bestFit="1" customWidth="1"/>
    <col min="107" max="107" width="7.140625" style="78" bestFit="1" customWidth="1"/>
    <col min="108" max="108" width="8" style="78" bestFit="1" customWidth="1"/>
    <col min="109" max="109" width="3.5703125" style="78" bestFit="1" customWidth="1"/>
    <col min="110" max="110" width="11.28515625" style="78" bestFit="1" customWidth="1"/>
    <col min="111" max="111" width="7.140625" style="78" bestFit="1" customWidth="1"/>
    <col min="112" max="112" width="22.140625" style="78" bestFit="1" customWidth="1"/>
    <col min="113" max="113" width="7.7109375" style="78" bestFit="1" customWidth="1"/>
    <col min="114" max="114" width="6.5703125" style="78" bestFit="1" customWidth="1"/>
    <col min="115" max="115" width="7.42578125" style="78" bestFit="1" customWidth="1"/>
    <col min="116" max="116" width="8.85546875" style="78" bestFit="1" customWidth="1"/>
    <col min="117" max="117" width="6.42578125" style="78" bestFit="1" customWidth="1"/>
    <col min="118" max="118" width="8.140625" style="78" bestFit="1" customWidth="1"/>
    <col min="119" max="119" width="12.85546875" style="78" bestFit="1" customWidth="1"/>
    <col min="120" max="120" width="11.42578125" style="78" bestFit="1" customWidth="1"/>
    <col min="121" max="121" width="10.140625" style="78" bestFit="1" customWidth="1"/>
    <col min="122" max="122" width="7.140625" style="78" bestFit="1" customWidth="1"/>
    <col min="123" max="123" width="13.140625" style="78" bestFit="1" customWidth="1"/>
    <col min="124" max="124" width="7.42578125" style="78" bestFit="1" customWidth="1"/>
    <col min="125" max="125" width="4.85546875" style="78" bestFit="1" customWidth="1"/>
    <col min="126" max="126" width="9" style="78" bestFit="1" customWidth="1"/>
    <col min="127" max="127" width="20.5703125" style="78" bestFit="1" customWidth="1"/>
    <col min="128" max="128" width="6.42578125" style="78" bestFit="1" customWidth="1"/>
    <col min="129" max="129" width="10.42578125" style="78" bestFit="1" customWidth="1"/>
    <col min="130" max="131" width="4.140625" style="78" bestFit="1" customWidth="1"/>
    <col min="132" max="132" width="5.85546875" style="78" bestFit="1" customWidth="1"/>
    <col min="133" max="133" width="6" style="78" bestFit="1" customWidth="1"/>
    <col min="134" max="134" width="5.5703125" style="78" bestFit="1" customWidth="1"/>
    <col min="135" max="135" width="6.42578125" style="78" bestFit="1" customWidth="1"/>
    <col min="136" max="136" width="7.42578125" style="78" bestFit="1" customWidth="1"/>
    <col min="137" max="137" width="5.7109375" style="78" bestFit="1" customWidth="1"/>
    <col min="138" max="138" width="6.5703125" style="78" bestFit="1" customWidth="1"/>
    <col min="139" max="139" width="15" style="78" bestFit="1" customWidth="1"/>
    <col min="140" max="140" width="10.42578125" style="78" bestFit="1" customWidth="1"/>
    <col min="141" max="141" width="6.140625" style="78" bestFit="1" customWidth="1"/>
    <col min="142" max="142" width="4.5703125" style="78" bestFit="1" customWidth="1"/>
    <col min="143" max="143" width="9.5703125" style="78" bestFit="1" customWidth="1"/>
    <col min="144" max="144" width="7.140625" style="78" bestFit="1" customWidth="1"/>
    <col min="145" max="145" width="8.140625" style="78" bestFit="1" customWidth="1"/>
    <col min="146" max="146" width="6.85546875" style="78" bestFit="1" customWidth="1"/>
    <col min="147" max="147" width="4.5703125" style="78" bestFit="1" customWidth="1"/>
    <col min="148" max="148" width="7.5703125" style="78" bestFit="1" customWidth="1"/>
    <col min="149" max="149" width="7.140625" style="78" bestFit="1" customWidth="1"/>
    <col min="150" max="150" width="7.5703125" style="78" bestFit="1" customWidth="1"/>
    <col min="151" max="152" width="6.5703125" style="78" bestFit="1" customWidth="1"/>
    <col min="153" max="153" width="12.5703125" style="78" bestFit="1" customWidth="1"/>
    <col min="154" max="154" width="7.140625" style="78" bestFit="1" customWidth="1"/>
    <col min="155" max="155" width="11.42578125" style="78" bestFit="1" customWidth="1"/>
    <col min="156" max="156" width="11.140625" style="78" bestFit="1" customWidth="1"/>
    <col min="157" max="157" width="20" style="78" bestFit="1" customWidth="1"/>
    <col min="158" max="158" width="7.140625" style="78" bestFit="1" customWidth="1"/>
    <col min="159" max="159" width="8.42578125" style="78" bestFit="1" customWidth="1"/>
    <col min="160" max="160" width="10.7109375" style="78" bestFit="1" customWidth="1"/>
    <col min="161" max="161" width="4.7109375" style="78" bestFit="1" customWidth="1"/>
    <col min="162" max="162" width="5.85546875" style="78" bestFit="1" customWidth="1"/>
    <col min="163" max="163" width="8.42578125" style="78" bestFit="1" customWidth="1"/>
    <col min="164" max="164" width="14.140625" style="78" bestFit="1" customWidth="1"/>
    <col min="165" max="165" width="12" style="78" bestFit="1" customWidth="1"/>
    <col min="166" max="166" width="9.140625" style="78" bestFit="1" customWidth="1"/>
    <col min="167" max="167" width="7.140625" style="78" bestFit="1" customWidth="1"/>
    <col min="168" max="168" width="11.7109375" style="78" bestFit="1" customWidth="1"/>
    <col min="169" max="169" width="8.42578125" style="78" bestFit="1" customWidth="1"/>
    <col min="170" max="170" width="7.7109375" style="78" bestFit="1" customWidth="1"/>
    <col min="171" max="171" width="9.85546875" style="78" bestFit="1" customWidth="1"/>
    <col min="172" max="172" width="12.140625" style="78" bestFit="1" customWidth="1"/>
    <col min="173" max="173" width="8" style="78" bestFit="1" customWidth="1"/>
    <col min="174" max="174" width="6.140625" style="78" bestFit="1" customWidth="1"/>
    <col min="175" max="175" width="13.42578125" style="78" bestFit="1" customWidth="1"/>
    <col min="176" max="176" width="6" style="78" bestFit="1" customWidth="1"/>
    <col min="177" max="177" width="12" style="78" bestFit="1" customWidth="1"/>
    <col min="178" max="178" width="9.28515625" style="78" bestFit="1" customWidth="1"/>
    <col min="179" max="179" width="5.5703125" style="78" bestFit="1" customWidth="1"/>
    <col min="180" max="180" width="7.140625" style="78" bestFit="1" customWidth="1"/>
    <col min="181" max="181" width="9.85546875" style="78" bestFit="1" customWidth="1"/>
    <col min="182" max="182" width="6.140625" style="78" bestFit="1" customWidth="1"/>
    <col min="183" max="183" width="6" style="78" bestFit="1" customWidth="1"/>
    <col min="184" max="184" width="8" style="78" bestFit="1" customWidth="1"/>
    <col min="185" max="185" width="5.5703125" style="78" bestFit="1" customWidth="1"/>
    <col min="186" max="186" width="8.7109375" style="78" bestFit="1" customWidth="1"/>
    <col min="187" max="187" width="7.5703125" style="78" bestFit="1" customWidth="1"/>
    <col min="188" max="188" width="17.28515625" style="78" bestFit="1" customWidth="1"/>
    <col min="189" max="189" width="8.5703125" style="78" bestFit="1" customWidth="1"/>
    <col min="190" max="190" width="4.85546875" style="78" bestFit="1" customWidth="1"/>
    <col min="191" max="191" width="5.85546875" style="78" bestFit="1" customWidth="1"/>
    <col min="192" max="192" width="8" style="78" bestFit="1" customWidth="1"/>
    <col min="193" max="193" width="5.5703125" style="78" bestFit="1" customWidth="1"/>
    <col min="194" max="194" width="10.140625" style="78" bestFit="1" customWidth="1"/>
    <col min="195" max="196" width="7.5703125" style="78" bestFit="1" customWidth="1"/>
    <col min="197" max="197" width="13.42578125" style="78" bestFit="1" customWidth="1"/>
    <col min="198" max="198" width="6.5703125" style="78" bestFit="1" customWidth="1"/>
    <col min="199" max="199" width="10.42578125" style="78" bestFit="1" customWidth="1"/>
    <col min="200" max="200" width="18.5703125" style="78" bestFit="1" customWidth="1"/>
    <col min="201" max="201" width="12.85546875" style="78" bestFit="1" customWidth="1"/>
    <col min="202" max="202" width="7.7109375" style="78" bestFit="1" customWidth="1"/>
    <col min="203" max="203" width="7.5703125" style="78" bestFit="1" customWidth="1"/>
    <col min="204" max="204" width="21.42578125" style="78" bestFit="1" customWidth="1"/>
    <col min="205" max="205" width="12" style="78" bestFit="1" customWidth="1"/>
    <col min="206" max="206" width="11.42578125" style="78" bestFit="1" customWidth="1"/>
    <col min="207" max="207" width="9.42578125" style="78" bestFit="1" customWidth="1"/>
    <col min="208" max="208" width="8.7109375" style="78" bestFit="1" customWidth="1"/>
    <col min="209" max="209" width="9.42578125" style="78" bestFit="1" customWidth="1"/>
    <col min="210" max="210" width="7.5703125" style="78" bestFit="1" customWidth="1"/>
    <col min="211" max="211" width="7.7109375" style="78" bestFit="1" customWidth="1"/>
    <col min="212" max="212" width="8.28515625" style="78" bestFit="1" customWidth="1"/>
    <col min="213" max="213" width="12.85546875" style="78" bestFit="1" customWidth="1"/>
    <col min="214" max="214" width="7.7109375" style="78" bestFit="1" customWidth="1"/>
    <col min="215" max="215" width="12" style="78" bestFit="1" customWidth="1"/>
    <col min="216" max="216" width="22.140625" style="78" bestFit="1" customWidth="1"/>
    <col min="217" max="217" width="6.140625" style="78" bestFit="1" customWidth="1"/>
    <col min="218" max="218" width="7.85546875" style="78" bestFit="1" customWidth="1"/>
    <col min="219" max="219" width="7.140625" style="78" bestFit="1" customWidth="1"/>
    <col min="220" max="220" width="9.42578125" style="78" bestFit="1" customWidth="1"/>
    <col min="221" max="222" width="8.7109375" style="78" bestFit="1" customWidth="1"/>
    <col min="223" max="223" width="6.28515625" style="78" bestFit="1" customWidth="1"/>
    <col min="224" max="224" width="10.140625" style="78" bestFit="1" customWidth="1"/>
    <col min="225" max="225" width="6.85546875" style="78" bestFit="1" customWidth="1"/>
    <col min="226" max="226" width="8.28515625" style="78" bestFit="1" customWidth="1"/>
    <col min="227" max="227" width="8.140625" style="78" bestFit="1" customWidth="1"/>
    <col min="228" max="228" width="7.7109375" style="78" bestFit="1" customWidth="1"/>
    <col min="229" max="229" width="5" style="78" bestFit="1" customWidth="1"/>
    <col min="230" max="230" width="6" style="78" bestFit="1" customWidth="1"/>
    <col min="231" max="231" width="16.5703125" style="78" bestFit="1" customWidth="1"/>
    <col min="232" max="232" width="8.7109375" style="78" bestFit="1" customWidth="1"/>
    <col min="233" max="233" width="12.5703125" style="78" bestFit="1" customWidth="1"/>
    <col min="234" max="234" width="6.5703125" style="78" bestFit="1" customWidth="1"/>
    <col min="235" max="235" width="6.85546875" style="78" bestFit="1" customWidth="1"/>
    <col min="236" max="236" width="8.28515625" style="78" bestFit="1" customWidth="1"/>
    <col min="237" max="237" width="7.42578125" style="78" bestFit="1" customWidth="1"/>
    <col min="238" max="238" width="7.5703125" style="78" bestFit="1" customWidth="1"/>
    <col min="239" max="239" width="7.140625" style="78" bestFit="1" customWidth="1"/>
    <col min="240" max="240" width="8" style="78" bestFit="1" customWidth="1"/>
    <col min="241" max="241" width="4.42578125" style="78" bestFit="1" customWidth="1"/>
    <col min="242" max="242" width="10.42578125" style="78" bestFit="1" customWidth="1"/>
    <col min="243" max="243" width="8" style="78" bestFit="1" customWidth="1"/>
    <col min="244" max="244" width="9.140625" style="78" bestFit="1" customWidth="1"/>
    <col min="245" max="245" width="9.85546875" style="78" bestFit="1" customWidth="1"/>
    <col min="246" max="246" width="8.140625" style="78" bestFit="1" customWidth="1"/>
    <col min="247" max="247" width="6.85546875" style="78" bestFit="1" customWidth="1"/>
    <col min="248" max="248" width="7.140625" style="78" bestFit="1" customWidth="1"/>
    <col min="249" max="249" width="9.85546875" style="78" bestFit="1" customWidth="1"/>
    <col min="250" max="250" width="16.7109375" style="78" bestFit="1" customWidth="1"/>
    <col min="251" max="251" width="6" style="78" bestFit="1" customWidth="1"/>
    <col min="252" max="252" width="8.42578125" style="78" bestFit="1" customWidth="1"/>
    <col min="253" max="253" width="3.28515625" style="78" bestFit="1" customWidth="1"/>
    <col min="254" max="254" width="7.42578125" style="78" bestFit="1" customWidth="1"/>
    <col min="255" max="255" width="10.5703125" style="78" bestFit="1" customWidth="1"/>
    <col min="256" max="256" width="10.5703125" style="78" customWidth="1"/>
    <col min="257" max="265" width="11.28515625" style="78" bestFit="1" customWidth="1"/>
    <col min="266" max="355" width="12.28515625" style="78" bestFit="1" customWidth="1"/>
    <col min="356" max="455" width="13.42578125" style="78" bestFit="1" customWidth="1"/>
    <col min="456" max="456" width="19.7109375" style="78" bestFit="1" customWidth="1"/>
    <col min="457" max="457" width="26.28515625" style="78" bestFit="1" customWidth="1"/>
    <col min="458" max="458" width="30.85546875" style="78" bestFit="1" customWidth="1"/>
    <col min="459" max="459" width="30.85546875" style="78" customWidth="1"/>
    <col min="460" max="460" width="7.140625" style="78" bestFit="1" customWidth="1"/>
    <col min="461" max="461" width="5.28515625" style="78" bestFit="1" customWidth="1"/>
    <col min="462" max="463" width="6.28515625" style="78" bestFit="1" customWidth="1"/>
    <col min="464" max="464" width="6.140625" style="78" bestFit="1" customWidth="1"/>
    <col min="465" max="470" width="5.28515625" style="78" bestFit="1" customWidth="1"/>
    <col min="471" max="471" width="5.7109375" style="78" bestFit="1" customWidth="1"/>
    <col min="472" max="482" width="5.28515625" style="78" bestFit="1" customWidth="1"/>
    <col min="483" max="483" width="6.28515625" style="78" bestFit="1" customWidth="1"/>
    <col min="484" max="484" width="6.42578125" style="78" bestFit="1" customWidth="1"/>
    <col min="485" max="485" width="5.28515625" style="78" bestFit="1" customWidth="1"/>
    <col min="486" max="486" width="6.28515625" style="78" bestFit="1" customWidth="1"/>
    <col min="487" max="487" width="6.42578125" style="78" bestFit="1" customWidth="1"/>
    <col min="488" max="488" width="6.140625" style="78" bestFit="1" customWidth="1"/>
    <col min="489" max="489" width="6.42578125" style="78" bestFit="1" customWidth="1"/>
    <col min="490" max="490" width="6.28515625" style="78" bestFit="1" customWidth="1"/>
    <col min="491" max="491" width="5.85546875" style="78" bestFit="1" customWidth="1"/>
    <col min="492" max="492" width="5.7109375" style="78" bestFit="1" customWidth="1"/>
    <col min="493" max="496" width="5.28515625" style="78" bestFit="1" customWidth="1"/>
    <col min="497" max="497" width="6.42578125" style="78" bestFit="1" customWidth="1"/>
    <col min="498" max="519" width="5.28515625" style="78" bestFit="1" customWidth="1"/>
    <col min="520" max="521" width="6.28515625" style="78" bestFit="1" customWidth="1"/>
    <col min="522" max="522" width="15.85546875" style="78" bestFit="1" customWidth="1"/>
    <col min="523" max="523" width="24.140625" style="78" bestFit="1" customWidth="1"/>
    <col min="524" max="524" width="14.7109375" style="78" bestFit="1" customWidth="1"/>
    <col min="525" max="525" width="15.85546875" style="78" bestFit="1" customWidth="1"/>
    <col min="526" max="526" width="6.42578125" style="78" bestFit="1" customWidth="1"/>
    <col min="527" max="527" width="18" style="78" bestFit="1" customWidth="1"/>
    <col min="528" max="528" width="20" style="78" bestFit="1" customWidth="1"/>
    <col min="529" max="529" width="25.140625" style="78" bestFit="1" customWidth="1"/>
    <col min="530" max="530" width="18.85546875" style="78" bestFit="1" customWidth="1"/>
    <col min="531" max="531" width="11.85546875" style="78" bestFit="1" customWidth="1"/>
    <col min="532" max="532" width="11.7109375" style="78" bestFit="1" customWidth="1"/>
    <col min="533" max="533" width="25.5703125" style="78" bestFit="1" customWidth="1"/>
    <col min="534" max="534" width="13.140625" style="78" bestFit="1" customWidth="1"/>
    <col min="535" max="535" width="9.85546875" style="78" bestFit="1" customWidth="1"/>
    <col min="536" max="536" width="5.42578125" style="78" bestFit="1" customWidth="1"/>
    <col min="537" max="537" width="13.7109375" style="78" bestFit="1" customWidth="1"/>
    <col min="538" max="538" width="6.42578125" style="78" bestFit="1" customWidth="1"/>
    <col min="539" max="540" width="4.42578125" style="78" bestFit="1" customWidth="1"/>
    <col min="541" max="541" width="5.85546875" style="78" bestFit="1" customWidth="1"/>
    <col min="542" max="542" width="8.42578125" style="78" bestFit="1" customWidth="1"/>
    <col min="543" max="543" width="3.5703125" style="78" bestFit="1" customWidth="1"/>
    <col min="544" max="544" width="4.140625" style="78" bestFit="1" customWidth="1"/>
    <col min="545" max="545" width="10.5703125" style="78" bestFit="1" customWidth="1"/>
    <col min="546" max="546" width="4.42578125" style="78" bestFit="1" customWidth="1"/>
    <col min="547" max="547" width="5.85546875" style="78" bestFit="1" customWidth="1"/>
    <col min="548" max="548" width="8.140625" style="78" bestFit="1" customWidth="1"/>
    <col min="549" max="549" width="12.5703125" style="78" bestFit="1" customWidth="1"/>
    <col min="550" max="550" width="9.85546875" style="78" bestFit="1" customWidth="1"/>
    <col min="551" max="551" width="13.7109375" style="78" bestFit="1" customWidth="1"/>
    <col min="552" max="552" width="12.28515625" style="78" bestFit="1" customWidth="1"/>
    <col min="553" max="553" width="10.7109375" style="78" bestFit="1" customWidth="1"/>
    <col min="554" max="554" width="13.7109375" style="78" bestFit="1" customWidth="1"/>
    <col min="555" max="555" width="29.42578125" style="78" bestFit="1" customWidth="1"/>
    <col min="556" max="556" width="6.42578125" style="78" bestFit="1" customWidth="1"/>
    <col min="557" max="557" width="7.42578125" style="78" bestFit="1" customWidth="1"/>
    <col min="558" max="558" width="8.85546875" style="78" bestFit="1" customWidth="1"/>
    <col min="559" max="559" width="66.5703125" style="78" bestFit="1" customWidth="1"/>
    <col min="560" max="560" width="64.140625" style="78" bestFit="1" customWidth="1"/>
    <col min="561" max="561" width="5.5703125" style="78" bestFit="1" customWidth="1"/>
    <col min="562" max="562" width="7.42578125" style="78" bestFit="1" customWidth="1"/>
    <col min="563" max="563" width="21.5703125" style="78" bestFit="1" customWidth="1"/>
    <col min="564" max="564" width="19.7109375" style="78" bestFit="1" customWidth="1"/>
    <col min="565" max="565" width="5.140625" style="78" bestFit="1" customWidth="1"/>
    <col min="566" max="566" width="17.42578125" style="78" bestFit="1" customWidth="1"/>
    <col min="567" max="567" width="23.85546875" style="78" bestFit="1" customWidth="1"/>
    <col min="568" max="568" width="21.85546875" style="78" bestFit="1" customWidth="1"/>
    <col min="569" max="569" width="9.140625" style="78" bestFit="1" customWidth="1"/>
    <col min="570" max="570" width="10.7109375" style="78" bestFit="1" customWidth="1"/>
    <col min="571" max="571" width="14.85546875" style="78" bestFit="1" customWidth="1"/>
    <col min="572" max="572" width="8.7109375" style="78" bestFit="1" customWidth="1"/>
    <col min="573" max="573" width="7.140625" style="78" bestFit="1" customWidth="1"/>
    <col min="574" max="574" width="7.85546875" style="78" bestFit="1" customWidth="1"/>
    <col min="575" max="575" width="4.140625" style="78" bestFit="1" customWidth="1"/>
    <col min="576" max="576" width="5.28515625" style="78" bestFit="1" customWidth="1"/>
    <col min="577" max="577" width="14.140625" style="78" bestFit="1" customWidth="1"/>
    <col min="578" max="578" width="7.42578125" style="78" bestFit="1" customWidth="1"/>
    <col min="579" max="579" width="7.85546875" style="78" bestFit="1" customWidth="1"/>
    <col min="580" max="580" width="8.85546875" style="78" bestFit="1" customWidth="1"/>
    <col min="581" max="581" width="11.28515625" style="78" bestFit="1" customWidth="1"/>
    <col min="582" max="582" width="19.42578125" style="78" bestFit="1" customWidth="1"/>
    <col min="583" max="583" width="17.42578125" style="78" bestFit="1" customWidth="1"/>
    <col min="584" max="584" width="17.42578125" style="78" customWidth="1"/>
    <col min="585" max="585" width="25.42578125" style="78" bestFit="1" customWidth="1"/>
    <col min="586" max="586" width="26" style="78" bestFit="1" customWidth="1"/>
    <col min="587" max="587" width="20.7109375" style="78" bestFit="1" customWidth="1"/>
    <col min="588" max="588" width="21.42578125" style="78" bestFit="1" customWidth="1"/>
    <col min="589" max="589" width="24.5703125" style="78" bestFit="1" customWidth="1"/>
    <col min="590" max="590" width="24.85546875" style="78" bestFit="1" customWidth="1"/>
    <col min="591" max="591" width="31.42578125" style="78" bestFit="1" customWidth="1"/>
    <col min="592" max="592" width="39.28515625" style="78" bestFit="1" customWidth="1"/>
    <col min="593" max="593" width="45.28515625" style="78" bestFit="1" customWidth="1"/>
    <col min="594" max="594" width="40.42578125" style="78" bestFit="1" customWidth="1"/>
    <col min="595" max="595" width="16.140625" style="78" bestFit="1" customWidth="1"/>
    <col min="596" max="596" width="30.5703125" style="78" bestFit="1" customWidth="1"/>
    <col min="597" max="597" width="29.7109375" style="78" bestFit="1" customWidth="1"/>
    <col min="598" max="598" width="24.85546875" style="78" bestFit="1" customWidth="1"/>
    <col min="599" max="599" width="22.140625" style="78" bestFit="1" customWidth="1"/>
    <col min="600" max="600" width="20.42578125" style="78" bestFit="1" customWidth="1"/>
    <col min="601" max="601" width="22.140625" style="78" bestFit="1" customWidth="1"/>
    <col min="602" max="602" width="30" style="78" bestFit="1" customWidth="1"/>
    <col min="603" max="603" width="25.140625" style="78" bestFit="1" customWidth="1"/>
    <col min="604" max="604" width="25.140625" style="78" customWidth="1"/>
    <col min="605" max="605" width="38.42578125" style="78" bestFit="1" customWidth="1"/>
    <col min="606" max="606" width="40.140625" style="78" bestFit="1" customWidth="1"/>
    <col min="607" max="607" width="62.85546875" style="78" bestFit="1" customWidth="1"/>
    <col min="608" max="608" width="42.85546875" style="78" bestFit="1" customWidth="1"/>
    <col min="609" max="609" width="39.140625" style="78" bestFit="1" customWidth="1"/>
    <col min="610" max="610" width="28.7109375" style="78" bestFit="1" customWidth="1"/>
    <col min="611" max="611" width="27.28515625" style="78" bestFit="1" customWidth="1"/>
    <col min="612" max="612" width="28.7109375" style="78" bestFit="1" customWidth="1"/>
    <col min="613" max="613" width="36.5703125" style="78" bestFit="1" customWidth="1"/>
    <col min="614" max="614" width="32" style="78" bestFit="1" customWidth="1"/>
    <col min="615" max="615" width="32.42578125" style="78" bestFit="1" customWidth="1"/>
    <col min="616" max="616" width="32.42578125" style="78" customWidth="1"/>
    <col min="617" max="617" width="12.5703125" style="78" bestFit="1" customWidth="1"/>
    <col min="618" max="618" width="5" style="78" bestFit="1" customWidth="1"/>
    <col min="619" max="619" width="7.85546875" style="78" bestFit="1" customWidth="1"/>
    <col min="620" max="620" width="21" style="78" bestFit="1" customWidth="1"/>
    <col min="621" max="621" width="8.7109375" style="78" bestFit="1" customWidth="1"/>
    <col min="622" max="622" width="14.85546875" style="78" bestFit="1" customWidth="1"/>
    <col min="623" max="623" width="8.42578125" style="78" bestFit="1" customWidth="1"/>
    <col min="624" max="624" width="18.5703125" style="78" bestFit="1" customWidth="1"/>
    <col min="625" max="625" width="13.42578125" style="78" bestFit="1" customWidth="1"/>
    <col min="626" max="626" width="18.85546875" style="78" bestFit="1" customWidth="1"/>
    <col min="627" max="627" width="20.7109375" style="78" bestFit="1" customWidth="1"/>
    <col min="628" max="628" width="8.7109375" style="78" bestFit="1" customWidth="1"/>
    <col min="629" max="629" width="15.85546875" style="78" bestFit="1" customWidth="1"/>
    <col min="630" max="630" width="9.5703125" style="78" bestFit="1" customWidth="1"/>
    <col min="631" max="631" width="12.5703125" style="78" bestFit="1" customWidth="1"/>
    <col min="632" max="632" width="12.5703125" style="78" customWidth="1"/>
    <col min="633" max="633" width="4.140625" style="78" bestFit="1" customWidth="1"/>
    <col min="634" max="634" width="16.140625" style="78" bestFit="1" customWidth="1"/>
    <col min="635" max="635" width="29" style="78" bestFit="1" customWidth="1"/>
    <col min="636" max="636" width="19.42578125" style="78" bestFit="1" customWidth="1"/>
    <col min="637" max="637" width="11.7109375" style="78" bestFit="1" customWidth="1"/>
    <col min="638" max="638" width="23.140625" style="78" bestFit="1" customWidth="1"/>
    <col min="639" max="639" width="8.5703125" style="78" bestFit="1" customWidth="1"/>
    <col min="640" max="640" width="33.5703125" style="78" bestFit="1" customWidth="1"/>
    <col min="641" max="641" width="4.7109375" style="78" bestFit="1" customWidth="1"/>
    <col min="642" max="642" width="10.85546875" style="78" customWidth="1"/>
    <col min="643" max="643" width="16.28515625" style="78" customWidth="1"/>
    <col min="644" max="644" width="8" style="78" customWidth="1"/>
    <col min="645" max="645" width="6.5703125" style="78" bestFit="1" customWidth="1"/>
    <col min="646" max="646" width="5.42578125" style="78" bestFit="1" customWidth="1"/>
    <col min="647" max="647" width="22.5703125" style="78" bestFit="1" customWidth="1"/>
    <col min="648" max="648" width="23.28515625" style="78" bestFit="1" customWidth="1"/>
    <col min="649" max="649" width="32.28515625" style="78" bestFit="1" customWidth="1"/>
    <col min="650" max="650" width="10.5703125" style="78" bestFit="1" customWidth="1"/>
    <col min="651" max="651" width="23.140625" style="78" bestFit="1" customWidth="1"/>
    <col min="652" max="655" width="23.140625" style="78" customWidth="1"/>
    <col min="656" max="656" width="10.42578125" style="78" bestFit="1" customWidth="1"/>
    <col min="657" max="657" width="10.42578125" style="78" customWidth="1"/>
    <col min="658" max="658" width="23" style="78" bestFit="1" customWidth="1"/>
    <col min="659" max="662" width="23" style="78" customWidth="1"/>
    <col min="663" max="665" width="20.5703125" style="78" bestFit="1" customWidth="1"/>
    <col min="666" max="666" width="12" style="78" bestFit="1" customWidth="1"/>
    <col min="667" max="668" width="12" style="78" customWidth="1"/>
    <col min="669" max="670" width="25.85546875" style="78" customWidth="1"/>
    <col min="671" max="671" width="49.42578125" style="78" customWidth="1"/>
    <col min="672" max="672" width="37.7109375" style="78" customWidth="1"/>
    <col min="673" max="674" width="19.140625" style="78" customWidth="1"/>
    <col min="675" max="675" width="26" style="78" customWidth="1"/>
    <col min="676" max="677" width="27.140625" style="78" customWidth="1"/>
    <col min="678" max="681" width="22.85546875" style="78" customWidth="1"/>
    <col min="682" max="683" width="29.5703125" style="78" customWidth="1"/>
    <col min="684" max="688" width="20.42578125" style="78" customWidth="1"/>
    <col min="689" max="689" width="30.140625" style="78" customWidth="1"/>
    <col min="690" max="690" width="36.42578125" style="78" customWidth="1"/>
    <col min="691" max="691" width="36" style="78" customWidth="1"/>
    <col min="692" max="693" width="49.140625" style="78" customWidth="1"/>
    <col min="694" max="694" width="30.42578125" style="78" customWidth="1"/>
    <col min="695" max="699" width="31.42578125" style="78" customWidth="1"/>
    <col min="700" max="700" width="30.140625" style="78" customWidth="1"/>
    <col min="701" max="701" width="36.42578125" style="78" customWidth="1"/>
    <col min="702" max="702" width="36" style="78" customWidth="1"/>
    <col min="703" max="704" width="49.140625" style="78" customWidth="1"/>
    <col min="705" max="705" width="30.42578125" style="78" customWidth="1"/>
    <col min="706" max="710" width="31.42578125" style="78" customWidth="1"/>
    <col min="711" max="711" width="30.140625" style="78" customWidth="1"/>
    <col min="712" max="712" width="36.42578125" style="78" customWidth="1"/>
    <col min="713" max="713" width="36" style="78" customWidth="1"/>
    <col min="714" max="715" width="49.140625" style="78" customWidth="1"/>
    <col min="716" max="716" width="30.42578125" style="78" customWidth="1"/>
    <col min="717" max="721" width="31.42578125" style="78" customWidth="1"/>
    <col min="722" max="722" width="30.140625" style="78" customWidth="1"/>
    <col min="723" max="723" width="36.42578125" style="78" customWidth="1"/>
    <col min="724" max="724" width="36" style="78" customWidth="1"/>
    <col min="725" max="726" width="49.140625" style="78" customWidth="1"/>
    <col min="727" max="727" width="30.42578125" style="78" customWidth="1"/>
    <col min="728" max="732" width="31.42578125" style="78" customWidth="1"/>
    <col min="733" max="733" width="30.140625" style="78" customWidth="1"/>
    <col min="734" max="734" width="36.42578125" style="78" customWidth="1"/>
    <col min="735" max="735" width="36" style="78" customWidth="1"/>
    <col min="736" max="737" width="49.140625" style="78" customWidth="1"/>
    <col min="738" max="738" width="30.42578125" style="78" customWidth="1"/>
    <col min="739" max="743" width="31.42578125" style="78" customWidth="1"/>
    <col min="744" max="744" width="30.140625" style="78" customWidth="1"/>
    <col min="745" max="745" width="36.42578125" style="78" customWidth="1"/>
    <col min="746" max="746" width="36" style="78" customWidth="1"/>
    <col min="747" max="748" width="49.140625" style="78" customWidth="1"/>
    <col min="749" max="749" width="30.42578125" style="78" customWidth="1"/>
    <col min="750" max="754" width="31.42578125" style="78" customWidth="1"/>
    <col min="755" max="755" width="30.140625" style="78" customWidth="1"/>
    <col min="756" max="756" width="36.42578125" style="78" customWidth="1"/>
    <col min="757" max="757" width="36" style="78" customWidth="1"/>
    <col min="758" max="759" width="49.140625" style="78" customWidth="1"/>
    <col min="760" max="760" width="30.42578125" style="78" customWidth="1"/>
    <col min="761" max="765" width="31.42578125" style="78" customWidth="1"/>
    <col min="766" max="766" width="30.140625" style="78" customWidth="1"/>
    <col min="767" max="767" width="36.42578125" style="78" customWidth="1"/>
    <col min="768" max="768" width="36" style="78" customWidth="1"/>
    <col min="769" max="770" width="49.140625" style="78" customWidth="1"/>
    <col min="771" max="771" width="30.42578125" style="78" customWidth="1"/>
    <col min="772" max="776" width="31.42578125" style="78" customWidth="1"/>
    <col min="777" max="777" width="30.140625" style="78" customWidth="1"/>
    <col min="778" max="778" width="36.42578125" style="78" customWidth="1"/>
    <col min="779" max="779" width="36" style="78" customWidth="1"/>
    <col min="780" max="781" width="49.140625" style="78" customWidth="1"/>
    <col min="782" max="782" width="30.42578125" style="78" customWidth="1"/>
    <col min="783" max="787" width="31.42578125" style="78" customWidth="1"/>
    <col min="788" max="788" width="31.140625" style="78" customWidth="1"/>
    <col min="789" max="789" width="37.42578125" style="78" customWidth="1"/>
    <col min="790" max="790" width="37.140625" style="78" customWidth="1"/>
    <col min="791" max="792" width="50" style="78" customWidth="1"/>
    <col min="793" max="793" width="31.42578125" style="78" customWidth="1"/>
    <col min="794" max="798" width="32.42578125" style="78" customWidth="1"/>
    <col min="799" max="800" width="19.140625" style="78" customWidth="1"/>
    <col min="801" max="801" width="26" style="78" customWidth="1"/>
    <col min="802" max="803" width="27.140625" style="78" customWidth="1"/>
    <col min="804" max="807" width="22.85546875" style="78" customWidth="1"/>
    <col min="808" max="809" width="29.5703125" style="78" customWidth="1"/>
    <col min="810" max="814" width="20.42578125" style="78" customWidth="1"/>
    <col min="815" max="815" width="30.140625" style="78" customWidth="1"/>
    <col min="816" max="816" width="36.42578125" style="78" customWidth="1"/>
    <col min="817" max="817" width="36" style="78" customWidth="1"/>
    <col min="818" max="819" width="49.140625" style="78" customWidth="1"/>
    <col min="820" max="820" width="30.42578125" style="78" customWidth="1"/>
    <col min="821" max="825" width="31.42578125" style="78" customWidth="1"/>
    <col min="826" max="826" width="30.140625" style="78" customWidth="1"/>
    <col min="827" max="827" width="36.42578125" style="78" customWidth="1"/>
    <col min="828" max="828" width="36" style="78" customWidth="1"/>
    <col min="829" max="830" width="49.140625" style="78" customWidth="1"/>
    <col min="831" max="831" width="30.42578125" style="78" customWidth="1"/>
    <col min="832" max="836" width="31.42578125" style="78" customWidth="1"/>
    <col min="837" max="837" width="30.140625" style="78" customWidth="1"/>
    <col min="838" max="838" width="36.42578125" style="78" customWidth="1"/>
    <col min="839" max="839" width="36" style="78" customWidth="1"/>
    <col min="840" max="841" width="49.140625" style="78" customWidth="1"/>
    <col min="842" max="842" width="30.42578125" style="78" customWidth="1"/>
    <col min="843" max="847" width="31.42578125" style="78" customWidth="1"/>
    <col min="848" max="848" width="30.140625" style="78" customWidth="1"/>
    <col min="849" max="849" width="36.42578125" style="78" customWidth="1"/>
    <col min="850" max="850" width="36" style="78" customWidth="1"/>
    <col min="851" max="852" width="49.140625" style="78" customWidth="1"/>
    <col min="853" max="853" width="30.42578125" style="78" customWidth="1"/>
    <col min="854" max="858" width="31.42578125" style="78" customWidth="1"/>
    <col min="859" max="859" width="30.140625" style="78" customWidth="1"/>
    <col min="860" max="860" width="36.42578125" style="78" customWidth="1"/>
    <col min="861" max="861" width="36" style="78" customWidth="1"/>
    <col min="862" max="863" width="49.140625" style="78" customWidth="1"/>
    <col min="864" max="864" width="30.42578125" style="78" customWidth="1"/>
    <col min="865" max="869" width="31.42578125" style="78" customWidth="1"/>
    <col min="870" max="870" width="30.140625" style="78" customWidth="1"/>
    <col min="871" max="871" width="36.42578125" style="78" customWidth="1"/>
    <col min="872" max="872" width="36" style="78" customWidth="1"/>
    <col min="873" max="874" width="49.140625" style="78" customWidth="1"/>
    <col min="875" max="875" width="30.42578125" style="78" customWidth="1"/>
    <col min="876" max="880" width="31.42578125" style="78" customWidth="1"/>
    <col min="881" max="881" width="30.140625" style="78" customWidth="1"/>
    <col min="882" max="882" width="36.42578125" style="78" customWidth="1"/>
    <col min="883" max="883" width="36" style="78" customWidth="1"/>
    <col min="884" max="885" width="49.140625" style="78" customWidth="1"/>
    <col min="886" max="886" width="30.42578125" style="78" customWidth="1"/>
    <col min="887" max="891" width="31.42578125" style="78" customWidth="1"/>
    <col min="892" max="892" width="30.140625" style="78" customWidth="1"/>
    <col min="893" max="893" width="36.42578125" style="78" customWidth="1"/>
    <col min="894" max="894" width="36" style="78" customWidth="1"/>
    <col min="895" max="896" width="49.140625" style="78" customWidth="1"/>
    <col min="897" max="897" width="30.42578125" style="78" customWidth="1"/>
    <col min="898" max="902" width="31.42578125" style="78" customWidth="1"/>
    <col min="903" max="903" width="30.140625" style="78" customWidth="1"/>
    <col min="904" max="904" width="36.42578125" style="78" customWidth="1"/>
    <col min="905" max="905" width="36" style="78" customWidth="1"/>
    <col min="906" max="907" width="49.140625" style="78" customWidth="1"/>
    <col min="908" max="908" width="30.42578125" style="78" customWidth="1"/>
    <col min="909" max="913" width="31.42578125" style="78" customWidth="1"/>
    <col min="914" max="914" width="31.140625" style="78" customWidth="1"/>
    <col min="915" max="915" width="37.42578125" style="78" customWidth="1"/>
    <col min="916" max="916" width="37.140625" style="78" customWidth="1"/>
    <col min="917" max="918" width="50" style="78" customWidth="1"/>
    <col min="919" max="919" width="31.42578125" style="78" customWidth="1"/>
    <col min="920" max="924" width="32.42578125" style="78" customWidth="1"/>
    <col min="925" max="926" width="19.140625" style="78" customWidth="1"/>
    <col min="927" max="927" width="26" style="78" customWidth="1"/>
    <col min="928" max="929" width="27.140625" style="78" customWidth="1"/>
    <col min="930" max="933" width="22.85546875" style="78" customWidth="1"/>
    <col min="934" max="935" width="29.5703125" style="78" customWidth="1"/>
    <col min="936" max="940" width="20.42578125" style="78" customWidth="1"/>
    <col min="941" max="941" width="30.140625" style="78" customWidth="1"/>
    <col min="942" max="942" width="36.42578125" style="78" customWidth="1"/>
    <col min="943" max="943" width="36" style="78" customWidth="1"/>
    <col min="944" max="945" width="49.140625" style="78" customWidth="1"/>
    <col min="946" max="946" width="30.42578125" style="78" customWidth="1"/>
    <col min="947" max="951" width="31.42578125" style="78" customWidth="1"/>
    <col min="952" max="952" width="30.140625" style="78" customWidth="1"/>
    <col min="953" max="953" width="36.42578125" style="78" customWidth="1"/>
    <col min="954" max="954" width="36" style="78" customWidth="1"/>
    <col min="955" max="956" width="49.140625" style="78" customWidth="1"/>
    <col min="957" max="957" width="30.42578125" style="78" customWidth="1"/>
    <col min="958" max="962" width="31.42578125" style="78" customWidth="1"/>
    <col min="963" max="963" width="30.140625" style="78" customWidth="1"/>
    <col min="964" max="964" width="36.42578125" style="78" customWidth="1"/>
    <col min="965" max="965" width="36" style="78" customWidth="1"/>
    <col min="966" max="967" width="49.140625" style="78" customWidth="1"/>
    <col min="968" max="968" width="30.42578125" style="78" customWidth="1"/>
    <col min="969" max="973" width="31.42578125" style="78" customWidth="1"/>
    <col min="974" max="974" width="30.140625" style="78" customWidth="1"/>
    <col min="975" max="975" width="36.42578125" style="78" customWidth="1"/>
    <col min="976" max="976" width="36" style="78" customWidth="1"/>
    <col min="977" max="978" width="49.140625" style="78" customWidth="1"/>
    <col min="979" max="979" width="30.42578125" style="78" customWidth="1"/>
    <col min="980" max="984" width="31.42578125" style="78" customWidth="1"/>
    <col min="985" max="985" width="30.140625" style="78" customWidth="1"/>
    <col min="986" max="986" width="36.42578125" style="78" customWidth="1"/>
    <col min="987" max="987" width="36" style="78" customWidth="1"/>
    <col min="988" max="989" width="49.140625" style="78" customWidth="1"/>
    <col min="990" max="990" width="30.42578125" style="78" customWidth="1"/>
    <col min="991" max="995" width="31.42578125" style="78" customWidth="1"/>
    <col min="996" max="996" width="30.140625" style="78" customWidth="1"/>
    <col min="997" max="997" width="36.42578125" style="78" customWidth="1"/>
    <col min="998" max="998" width="36" style="78" customWidth="1"/>
    <col min="999" max="1000" width="49.140625" style="78" customWidth="1"/>
    <col min="1001" max="1001" width="30.42578125" style="78" customWidth="1"/>
    <col min="1002" max="1006" width="31.42578125" style="78" customWidth="1"/>
    <col min="1007" max="1007" width="30.140625" style="78" customWidth="1"/>
    <col min="1008" max="1008" width="36.42578125" style="78" customWidth="1"/>
    <col min="1009" max="1009" width="36" style="78" customWidth="1"/>
    <col min="1010" max="1011" width="49.140625" style="78" customWidth="1"/>
    <col min="1012" max="1012" width="30.42578125" style="78" customWidth="1"/>
    <col min="1013" max="1017" width="31.42578125" style="78" customWidth="1"/>
    <col min="1018" max="1018" width="30.140625" style="78" customWidth="1"/>
    <col min="1019" max="1019" width="36.42578125" style="78" customWidth="1"/>
    <col min="1020" max="1020" width="36" style="78" customWidth="1"/>
    <col min="1021" max="1022" width="49.140625" style="78" customWidth="1"/>
    <col min="1023" max="1023" width="30.42578125" style="78" customWidth="1"/>
    <col min="1024" max="1028" width="31.42578125" style="78" customWidth="1"/>
    <col min="1029" max="1029" width="30.140625" style="78" customWidth="1"/>
    <col min="1030" max="1030" width="36.42578125" style="78" customWidth="1"/>
    <col min="1031" max="1031" width="36" style="78" customWidth="1"/>
    <col min="1032" max="1033" width="49.140625" style="78" customWidth="1"/>
    <col min="1034" max="1034" width="30.42578125" style="78" customWidth="1"/>
    <col min="1035" max="1039" width="31.42578125" style="78" customWidth="1"/>
    <col min="1040" max="1040" width="31.140625" style="78" customWidth="1"/>
    <col min="1041" max="1041" width="37.42578125" style="78" customWidth="1"/>
    <col min="1042" max="1042" width="37.140625" style="78" customWidth="1"/>
    <col min="1043" max="1044" width="50" style="78" customWidth="1"/>
    <col min="1045" max="1045" width="31.42578125" style="78" customWidth="1"/>
    <col min="1046" max="1050" width="32.42578125" style="78" customWidth="1"/>
    <col min="1051" max="1052" width="19.140625" style="78" customWidth="1"/>
    <col min="1053" max="1053" width="26" style="78" customWidth="1"/>
    <col min="1054" max="1055" width="27.140625" style="78" customWidth="1"/>
    <col min="1056" max="1059" width="22.85546875" style="78" customWidth="1"/>
    <col min="1060" max="1061" width="29.5703125" style="78" customWidth="1"/>
    <col min="1062" max="1066" width="20.42578125" style="78" customWidth="1"/>
    <col min="1067" max="1067" width="30.140625" style="78" customWidth="1"/>
    <col min="1068" max="1068" width="36.42578125" style="78" customWidth="1"/>
    <col min="1069" max="1069" width="36" style="78" customWidth="1"/>
    <col min="1070" max="1071" width="49.140625" style="78" customWidth="1"/>
    <col min="1072" max="1072" width="30.42578125" style="78" customWidth="1"/>
    <col min="1073" max="1077" width="31.42578125" style="78" customWidth="1"/>
    <col min="1078" max="1078" width="30.140625" style="78" customWidth="1"/>
    <col min="1079" max="1079" width="36.42578125" style="78" customWidth="1"/>
    <col min="1080" max="1080" width="36" style="78" customWidth="1"/>
    <col min="1081" max="1082" width="49.140625" style="78" customWidth="1"/>
    <col min="1083" max="1083" width="30.42578125" style="78" customWidth="1"/>
    <col min="1084" max="1088" width="31.42578125" style="78" customWidth="1"/>
    <col min="1089" max="1089" width="30.140625" style="78" customWidth="1"/>
    <col min="1090" max="1090" width="36.42578125" style="78" customWidth="1"/>
    <col min="1091" max="1091" width="36" style="78" customWidth="1"/>
    <col min="1092" max="1093" width="49.140625" style="78" customWidth="1"/>
    <col min="1094" max="1094" width="30.42578125" style="78" customWidth="1"/>
    <col min="1095" max="1099" width="31.42578125" style="78" customWidth="1"/>
    <col min="1100" max="1100" width="30.140625" style="78" customWidth="1"/>
    <col min="1101" max="1101" width="36.42578125" style="78" customWidth="1"/>
    <col min="1102" max="1102" width="36" style="78" customWidth="1"/>
    <col min="1103" max="1104" width="49.140625" style="78" customWidth="1"/>
    <col min="1105" max="1105" width="30.42578125" style="78" customWidth="1"/>
    <col min="1106" max="1110" width="31.42578125" style="78" customWidth="1"/>
    <col min="1111" max="1111" width="30.140625" style="78" customWidth="1"/>
    <col min="1112" max="1112" width="36.42578125" style="78" customWidth="1"/>
    <col min="1113" max="1113" width="36" style="78" customWidth="1"/>
    <col min="1114" max="1115" width="49.140625" style="78" customWidth="1"/>
    <col min="1116" max="1116" width="30.42578125" style="78" customWidth="1"/>
    <col min="1117" max="1121" width="31.42578125" style="78" customWidth="1"/>
    <col min="1122" max="1122" width="30.140625" style="78" customWidth="1"/>
    <col min="1123" max="1123" width="36.42578125" style="78" customWidth="1"/>
    <col min="1124" max="1124" width="36" style="78" customWidth="1"/>
    <col min="1125" max="1126" width="49.140625" style="78" customWidth="1"/>
    <col min="1127" max="1127" width="30.42578125" style="78" customWidth="1"/>
    <col min="1128" max="1132" width="31.42578125" style="78" customWidth="1"/>
    <col min="1133" max="1133" width="30.140625" style="78" customWidth="1"/>
    <col min="1134" max="1134" width="36.42578125" style="78" customWidth="1"/>
    <col min="1135" max="1135" width="36" style="78" customWidth="1"/>
    <col min="1136" max="1137" width="49.140625" style="78" customWidth="1"/>
    <col min="1138" max="1138" width="30.42578125" style="78" customWidth="1"/>
    <col min="1139" max="1143" width="31.42578125" style="78" customWidth="1"/>
    <col min="1144" max="1144" width="30.140625" style="78" customWidth="1"/>
    <col min="1145" max="1145" width="36.42578125" style="78" customWidth="1"/>
    <col min="1146" max="1146" width="36" style="78" customWidth="1"/>
    <col min="1147" max="1148" width="49.140625" style="78" customWidth="1"/>
    <col min="1149" max="1149" width="30.42578125" style="78" customWidth="1"/>
    <col min="1150" max="1154" width="31.42578125" style="78" customWidth="1"/>
    <col min="1155" max="1155" width="30.140625" style="78" customWidth="1"/>
    <col min="1156" max="1156" width="36.42578125" style="78" customWidth="1"/>
    <col min="1157" max="1157" width="36" style="78" customWidth="1"/>
    <col min="1158" max="1159" width="49.140625" style="78" customWidth="1"/>
    <col min="1160" max="1160" width="30.42578125" style="78" customWidth="1"/>
    <col min="1161" max="1165" width="31.42578125" style="78" customWidth="1"/>
    <col min="1166" max="1166" width="31.140625" style="78" customWidth="1"/>
    <col min="1167" max="1167" width="37.42578125" style="78" customWidth="1"/>
    <col min="1168" max="1168" width="37.140625" style="78" customWidth="1"/>
    <col min="1169" max="1170" width="50" style="78" customWidth="1"/>
    <col min="1171" max="1171" width="31.42578125" style="78" customWidth="1"/>
    <col min="1172" max="1176" width="32.42578125" style="78" customWidth="1"/>
    <col min="1177" max="1178" width="19.140625" style="78" customWidth="1"/>
    <col min="1179" max="1179" width="26" style="78" customWidth="1"/>
    <col min="1180" max="1181" width="27.140625" style="78" customWidth="1"/>
    <col min="1182" max="1185" width="22.85546875" style="78" customWidth="1"/>
    <col min="1186" max="1187" width="29.5703125" style="78" customWidth="1"/>
    <col min="1188" max="1192" width="20.42578125" style="78" customWidth="1"/>
    <col min="1193" max="1193" width="30.140625" style="78" customWidth="1"/>
    <col min="1194" max="1194" width="36.42578125" style="78" customWidth="1"/>
    <col min="1195" max="1195" width="36" style="78" customWidth="1"/>
    <col min="1196" max="1197" width="49.140625" style="78" customWidth="1"/>
    <col min="1198" max="1198" width="30.42578125" style="78" customWidth="1"/>
    <col min="1199" max="1203" width="31.42578125" style="78" customWidth="1"/>
    <col min="1204" max="1204" width="30.140625" style="78" customWidth="1"/>
    <col min="1205" max="1205" width="36.42578125" style="78" customWidth="1"/>
    <col min="1206" max="1206" width="36" style="78" customWidth="1"/>
    <col min="1207" max="1208" width="49.140625" style="78" customWidth="1"/>
    <col min="1209" max="1209" width="30.42578125" style="78" customWidth="1"/>
    <col min="1210" max="1214" width="31.42578125" style="78" customWidth="1"/>
    <col min="1215" max="1215" width="30.140625" style="78" customWidth="1"/>
    <col min="1216" max="1216" width="36.42578125" style="78" customWidth="1"/>
    <col min="1217" max="1217" width="36" style="78" customWidth="1"/>
    <col min="1218" max="1219" width="49.140625" style="78" customWidth="1"/>
    <col min="1220" max="1220" width="30.42578125" style="78" customWidth="1"/>
    <col min="1221" max="1225" width="31.42578125" style="78" customWidth="1"/>
    <col min="1226" max="1226" width="30.140625" style="78" customWidth="1"/>
    <col min="1227" max="1227" width="36.42578125" style="78" customWidth="1"/>
    <col min="1228" max="1228" width="36" style="78" customWidth="1"/>
    <col min="1229" max="1230" width="49.140625" style="78" customWidth="1"/>
    <col min="1231" max="1231" width="30.42578125" style="78" customWidth="1"/>
    <col min="1232" max="1236" width="31.42578125" style="78" customWidth="1"/>
    <col min="1237" max="1237" width="30.140625" style="78" customWidth="1"/>
    <col min="1238" max="1238" width="36.42578125" style="78" customWidth="1"/>
    <col min="1239" max="1239" width="36" style="78" customWidth="1"/>
    <col min="1240" max="1241" width="49.140625" style="78" customWidth="1"/>
    <col min="1242" max="1242" width="30.42578125" style="78" customWidth="1"/>
    <col min="1243" max="1247" width="31.42578125" style="78" customWidth="1"/>
    <col min="1248" max="1248" width="30.140625" style="78" customWidth="1"/>
    <col min="1249" max="1249" width="36.42578125" style="78" customWidth="1"/>
    <col min="1250" max="1250" width="36" style="78" customWidth="1"/>
    <col min="1251" max="1252" width="49.140625" style="78" customWidth="1"/>
    <col min="1253" max="1253" width="30.42578125" style="78" customWidth="1"/>
    <col min="1254" max="1258" width="31.42578125" style="78" customWidth="1"/>
    <col min="1259" max="1259" width="30.140625" style="78" customWidth="1"/>
    <col min="1260" max="1260" width="36.42578125" style="78" customWidth="1"/>
    <col min="1261" max="1261" width="36" style="78" customWidth="1"/>
    <col min="1262" max="1263" width="49.140625" style="78" customWidth="1"/>
    <col min="1264" max="1264" width="30.42578125" style="78" customWidth="1"/>
    <col min="1265" max="1269" width="31.42578125" style="78" customWidth="1"/>
    <col min="1270" max="1270" width="30.140625" style="78" customWidth="1"/>
    <col min="1271" max="1271" width="36.42578125" style="78" customWidth="1"/>
    <col min="1272" max="1272" width="36" style="78" customWidth="1"/>
    <col min="1273" max="1274" width="49.140625" style="78" customWidth="1"/>
    <col min="1275" max="1275" width="30.42578125" style="78" customWidth="1"/>
    <col min="1276" max="1280" width="31.42578125" style="78" customWidth="1"/>
    <col min="1281" max="1281" width="30.140625" style="78" customWidth="1"/>
    <col min="1282" max="1282" width="36.42578125" style="78" customWidth="1"/>
    <col min="1283" max="1283" width="36" style="78" customWidth="1"/>
    <col min="1284" max="1285" width="49.140625" style="78" customWidth="1"/>
    <col min="1286" max="1286" width="30.42578125" style="78" customWidth="1"/>
    <col min="1287" max="1291" width="31.42578125" style="78" customWidth="1"/>
    <col min="1292" max="1292" width="31.140625" style="78" customWidth="1"/>
    <col min="1293" max="1293" width="37.42578125" style="78" customWidth="1"/>
    <col min="1294" max="1294" width="37.140625" style="78" customWidth="1"/>
    <col min="1295" max="1296" width="50" style="78" customWidth="1"/>
    <col min="1297" max="1297" width="31.42578125" style="78" customWidth="1"/>
    <col min="1298" max="1302" width="32.42578125" style="78" customWidth="1"/>
    <col min="1303" max="1304" width="19.140625" style="78" customWidth="1"/>
    <col min="1305" max="1305" width="26" style="78" customWidth="1"/>
    <col min="1306" max="1307" width="27.140625" style="78" customWidth="1"/>
    <col min="1308" max="1311" width="22.85546875" style="78" customWidth="1"/>
    <col min="1312" max="1313" width="29.5703125" style="78" customWidth="1"/>
    <col min="1314" max="1318" width="20.42578125" style="78" customWidth="1"/>
    <col min="1319" max="1319" width="30.140625" style="78" customWidth="1"/>
    <col min="1320" max="1320" width="36.42578125" style="78" customWidth="1"/>
    <col min="1321" max="1321" width="36" style="78" customWidth="1"/>
    <col min="1322" max="1323" width="49.140625" style="78" customWidth="1"/>
    <col min="1324" max="1324" width="30.42578125" style="78" customWidth="1"/>
    <col min="1325" max="1329" width="31.42578125" style="78" customWidth="1"/>
    <col min="1330" max="1330" width="30.140625" style="78" customWidth="1"/>
    <col min="1331" max="1331" width="36.42578125" style="78" customWidth="1"/>
    <col min="1332" max="1332" width="36" style="78" customWidth="1"/>
    <col min="1333" max="1334" width="49.140625" style="78" customWidth="1"/>
    <col min="1335" max="1335" width="30.42578125" style="78" customWidth="1"/>
    <col min="1336" max="1340" width="31.42578125" style="78" customWidth="1"/>
    <col min="1341" max="1341" width="30.140625" style="78" customWidth="1"/>
    <col min="1342" max="1342" width="36.42578125" style="78" customWidth="1"/>
    <col min="1343" max="1343" width="36" style="78" customWidth="1"/>
    <col min="1344" max="1345" width="49.140625" style="78" customWidth="1"/>
    <col min="1346" max="1346" width="30.42578125" style="78" customWidth="1"/>
    <col min="1347" max="1351" width="31.42578125" style="78" customWidth="1"/>
    <col min="1352" max="1352" width="30.140625" style="78" customWidth="1"/>
    <col min="1353" max="1353" width="36.42578125" style="78" customWidth="1"/>
    <col min="1354" max="1354" width="36" style="78" customWidth="1"/>
    <col min="1355" max="1356" width="49.140625" style="78" customWidth="1"/>
    <col min="1357" max="1357" width="30.42578125" style="78" customWidth="1"/>
    <col min="1358" max="1362" width="31.42578125" style="78" customWidth="1"/>
    <col min="1363" max="1363" width="30.140625" style="78" customWidth="1"/>
    <col min="1364" max="1364" width="36.42578125" style="78" customWidth="1"/>
    <col min="1365" max="1365" width="36" style="78" customWidth="1"/>
    <col min="1366" max="1367" width="49.140625" style="78" customWidth="1"/>
    <col min="1368" max="1368" width="30.42578125" style="78" customWidth="1"/>
    <col min="1369" max="1373" width="31.42578125" style="78" customWidth="1"/>
    <col min="1374" max="1374" width="30.140625" style="78" customWidth="1"/>
    <col min="1375" max="1375" width="36.42578125" style="78" customWidth="1"/>
    <col min="1376" max="1376" width="36" style="78" customWidth="1"/>
    <col min="1377" max="1378" width="49.140625" style="78" customWidth="1"/>
    <col min="1379" max="1379" width="30.42578125" style="78" customWidth="1"/>
    <col min="1380" max="1384" width="31.42578125" style="78" customWidth="1"/>
    <col min="1385" max="1385" width="30.140625" style="78" customWidth="1"/>
    <col min="1386" max="1386" width="36.42578125" style="78" customWidth="1"/>
    <col min="1387" max="1387" width="36" style="78" customWidth="1"/>
    <col min="1388" max="1389" width="49.140625" style="78" customWidth="1"/>
    <col min="1390" max="1390" width="30.42578125" style="78" customWidth="1"/>
    <col min="1391" max="1395" width="31.42578125" style="78" customWidth="1"/>
    <col min="1396" max="1396" width="30.140625" style="78" customWidth="1"/>
    <col min="1397" max="1397" width="36.42578125" style="78" customWidth="1"/>
    <col min="1398" max="1398" width="36" style="78" customWidth="1"/>
    <col min="1399" max="1400" width="49.140625" style="78" customWidth="1"/>
    <col min="1401" max="1401" width="30.42578125" style="78" customWidth="1"/>
    <col min="1402" max="1406" width="31.42578125" style="78" customWidth="1"/>
    <col min="1407" max="1407" width="30.140625" style="78" customWidth="1"/>
    <col min="1408" max="1408" width="36.42578125" style="78" customWidth="1"/>
    <col min="1409" max="1409" width="36" style="78" customWidth="1"/>
    <col min="1410" max="1411" width="49.140625" style="78" customWidth="1"/>
    <col min="1412" max="1412" width="30.42578125" style="78" customWidth="1"/>
    <col min="1413" max="1417" width="31.42578125" style="78" customWidth="1"/>
    <col min="1418" max="1418" width="31.140625" style="78" customWidth="1"/>
    <col min="1419" max="1419" width="37.42578125" style="78" customWidth="1"/>
    <col min="1420" max="1420" width="37.140625" style="78" customWidth="1"/>
    <col min="1421" max="1422" width="50" style="78" customWidth="1"/>
    <col min="1423" max="1423" width="31.42578125" style="78" customWidth="1"/>
    <col min="1424" max="1428" width="32.42578125" style="78" customWidth="1"/>
    <col min="1429" max="1430" width="19.140625" style="78" customWidth="1"/>
    <col min="1431" max="1431" width="26" style="78" customWidth="1"/>
    <col min="1432" max="1433" width="27.140625" style="78" customWidth="1"/>
    <col min="1434" max="1437" width="22.85546875" style="78" customWidth="1"/>
    <col min="1438" max="1439" width="29.5703125" style="78" customWidth="1"/>
    <col min="1440" max="1444" width="20.42578125" style="78" customWidth="1"/>
    <col min="1445" max="1445" width="30.140625" style="78" customWidth="1"/>
    <col min="1446" max="1446" width="36.42578125" style="78" customWidth="1"/>
    <col min="1447" max="1447" width="36" style="78" customWidth="1"/>
    <col min="1448" max="1449" width="49.140625" style="78" customWidth="1"/>
    <col min="1450" max="1450" width="30.42578125" style="78" customWidth="1"/>
    <col min="1451" max="1455" width="31.42578125" style="78" customWidth="1"/>
    <col min="1456" max="1456" width="30.140625" style="78" customWidth="1"/>
    <col min="1457" max="1457" width="36.42578125" style="78" customWidth="1"/>
    <col min="1458" max="1458" width="36" style="78" customWidth="1"/>
    <col min="1459" max="1460" width="49.140625" style="78" customWidth="1"/>
    <col min="1461" max="1461" width="30.42578125" style="78" customWidth="1"/>
    <col min="1462" max="1466" width="31.42578125" style="78" customWidth="1"/>
    <col min="1467" max="1467" width="30.140625" style="78" customWidth="1"/>
    <col min="1468" max="1468" width="36.42578125" style="78" customWidth="1"/>
    <col min="1469" max="1469" width="36" style="78" customWidth="1"/>
    <col min="1470" max="1471" width="49.140625" style="78" customWidth="1"/>
    <col min="1472" max="1472" width="30.42578125" style="78" customWidth="1"/>
    <col min="1473" max="1477" width="31.42578125" style="78" customWidth="1"/>
    <col min="1478" max="1478" width="30.140625" style="78" customWidth="1"/>
    <col min="1479" max="1479" width="36.42578125" style="78" customWidth="1"/>
    <col min="1480" max="1480" width="36" style="78" customWidth="1"/>
    <col min="1481" max="1482" width="49.140625" style="78" customWidth="1"/>
    <col min="1483" max="1483" width="30.42578125" style="78" customWidth="1"/>
    <col min="1484" max="1488" width="31.42578125" style="78" customWidth="1"/>
    <col min="1489" max="1489" width="30.140625" style="78" customWidth="1"/>
    <col min="1490" max="1490" width="36.42578125" style="78" customWidth="1"/>
    <col min="1491" max="1491" width="36" style="78" customWidth="1"/>
    <col min="1492" max="1493" width="49.140625" style="78" customWidth="1"/>
    <col min="1494" max="1494" width="30.42578125" style="78" customWidth="1"/>
    <col min="1495" max="1499" width="31.42578125" style="78" customWidth="1"/>
    <col min="1500" max="1500" width="30.140625" style="78" customWidth="1"/>
    <col min="1501" max="1501" width="36.42578125" style="78" customWidth="1"/>
    <col min="1502" max="1502" width="36" style="78" customWidth="1"/>
    <col min="1503" max="1504" width="49.140625" style="78" customWidth="1"/>
    <col min="1505" max="1505" width="30.42578125" style="78" customWidth="1"/>
    <col min="1506" max="1510" width="31.42578125" style="78" customWidth="1"/>
    <col min="1511" max="1511" width="30.140625" style="78" customWidth="1"/>
    <col min="1512" max="1512" width="36.42578125" style="78" customWidth="1"/>
    <col min="1513" max="1513" width="36" style="78" customWidth="1"/>
    <col min="1514" max="1515" width="49.140625" style="78" customWidth="1"/>
    <col min="1516" max="1516" width="30.42578125" style="78" customWidth="1"/>
    <col min="1517" max="1521" width="31.42578125" style="78" customWidth="1"/>
    <col min="1522" max="1522" width="30.140625" style="78" customWidth="1"/>
    <col min="1523" max="1523" width="36.42578125" style="78" customWidth="1"/>
    <col min="1524" max="1524" width="36" style="78" customWidth="1"/>
    <col min="1525" max="1526" width="49.140625" style="78" customWidth="1"/>
    <col min="1527" max="1527" width="30.42578125" style="78" customWidth="1"/>
    <col min="1528" max="1532" width="31.42578125" style="78" customWidth="1"/>
    <col min="1533" max="1533" width="30.140625" style="78" customWidth="1"/>
    <col min="1534" max="1534" width="36.42578125" style="78" customWidth="1"/>
    <col min="1535" max="1535" width="36" style="78" customWidth="1"/>
    <col min="1536" max="1537" width="49.140625" style="78" customWidth="1"/>
    <col min="1538" max="1538" width="30.42578125" style="78" customWidth="1"/>
    <col min="1539" max="1543" width="31.42578125" style="78" customWidth="1"/>
    <col min="1544" max="1544" width="31.140625" style="78" customWidth="1"/>
    <col min="1545" max="1545" width="37.42578125" style="78" customWidth="1"/>
    <col min="1546" max="1546" width="37.140625" style="78" customWidth="1"/>
    <col min="1547" max="1548" width="50" style="78" customWidth="1"/>
    <col min="1549" max="1549" width="31.42578125" style="78" customWidth="1"/>
    <col min="1550" max="1554" width="32.42578125" style="78" customWidth="1"/>
    <col min="1555" max="1556" width="19.140625" style="78" customWidth="1"/>
    <col min="1557" max="1557" width="26" style="78" customWidth="1"/>
    <col min="1558" max="1559" width="27.140625" style="78" customWidth="1"/>
    <col min="1560" max="1563" width="22.85546875" style="78" customWidth="1"/>
    <col min="1564" max="1565" width="29.5703125" style="78" customWidth="1"/>
    <col min="1566" max="1570" width="20.42578125" style="78" customWidth="1"/>
    <col min="1571" max="1571" width="30.140625" style="78" customWidth="1"/>
    <col min="1572" max="1572" width="36.42578125" style="78" customWidth="1"/>
    <col min="1573" max="1573" width="36" style="78" customWidth="1"/>
    <col min="1574" max="1575" width="49.140625" style="78" customWidth="1"/>
    <col min="1576" max="1576" width="30.42578125" style="78" customWidth="1"/>
    <col min="1577" max="1581" width="31.42578125" style="78" customWidth="1"/>
    <col min="1582" max="1582" width="30.140625" style="78" customWidth="1"/>
    <col min="1583" max="1583" width="36.42578125" style="78" customWidth="1"/>
    <col min="1584" max="1584" width="36" style="78" customWidth="1"/>
    <col min="1585" max="1586" width="49.140625" style="78" customWidth="1"/>
    <col min="1587" max="1587" width="30.42578125" style="78" customWidth="1"/>
    <col min="1588" max="1592" width="31.42578125" style="78" customWidth="1"/>
    <col min="1593" max="1593" width="30.140625" style="78" customWidth="1"/>
    <col min="1594" max="1594" width="36.42578125" style="78" customWidth="1"/>
    <col min="1595" max="1595" width="36" style="78" customWidth="1"/>
    <col min="1596" max="1597" width="49.140625" style="78" customWidth="1"/>
    <col min="1598" max="1598" width="30.42578125" style="78" customWidth="1"/>
    <col min="1599" max="1603" width="31.42578125" style="78" customWidth="1"/>
    <col min="1604" max="1604" width="30.140625" style="78" customWidth="1"/>
    <col min="1605" max="1605" width="36.42578125" style="78" customWidth="1"/>
    <col min="1606" max="1606" width="36" style="78" customWidth="1"/>
    <col min="1607" max="1608" width="49.140625" style="78" customWidth="1"/>
    <col min="1609" max="1609" width="30.42578125" style="78" customWidth="1"/>
    <col min="1610" max="1614" width="31.42578125" style="78" customWidth="1"/>
    <col min="1615" max="1615" width="30.140625" style="78" customWidth="1"/>
    <col min="1616" max="1616" width="36.42578125" style="78" customWidth="1"/>
    <col min="1617" max="1617" width="36" style="78" customWidth="1"/>
    <col min="1618" max="1619" width="49.140625" style="78" customWidth="1"/>
    <col min="1620" max="1620" width="30.42578125" style="78" customWidth="1"/>
    <col min="1621" max="1625" width="31.42578125" style="78" customWidth="1"/>
    <col min="1626" max="1626" width="30.140625" style="78" customWidth="1"/>
    <col min="1627" max="1627" width="36.42578125" style="78" customWidth="1"/>
    <col min="1628" max="1628" width="36" style="78" customWidth="1"/>
    <col min="1629" max="1630" width="49.140625" style="78" customWidth="1"/>
    <col min="1631" max="1631" width="30.42578125" style="78" customWidth="1"/>
    <col min="1632" max="1636" width="31.42578125" style="78" customWidth="1"/>
    <col min="1637" max="1637" width="30.140625" style="78" customWidth="1"/>
    <col min="1638" max="1638" width="36.42578125" style="78" customWidth="1"/>
    <col min="1639" max="1639" width="36" style="78" customWidth="1"/>
    <col min="1640" max="1641" width="49.140625" style="78" customWidth="1"/>
    <col min="1642" max="1642" width="30.42578125" style="78" customWidth="1"/>
    <col min="1643" max="1647" width="31.42578125" style="78" customWidth="1"/>
    <col min="1648" max="1648" width="30.140625" style="78" customWidth="1"/>
    <col min="1649" max="1649" width="36.42578125" style="78" customWidth="1"/>
    <col min="1650" max="1650" width="36" style="78" customWidth="1"/>
    <col min="1651" max="1652" width="49.140625" style="78" customWidth="1"/>
    <col min="1653" max="1653" width="30.42578125" style="78" customWidth="1"/>
    <col min="1654" max="1658" width="31.42578125" style="78" customWidth="1"/>
    <col min="1659" max="1659" width="30.140625" style="78" customWidth="1"/>
    <col min="1660" max="1660" width="36.42578125" style="78" customWidth="1"/>
    <col min="1661" max="1661" width="36" style="78" customWidth="1"/>
    <col min="1662" max="1663" width="49.140625" style="78" customWidth="1"/>
    <col min="1664" max="1664" width="30.42578125" style="78" customWidth="1"/>
    <col min="1665" max="1669" width="31.42578125" style="78" customWidth="1"/>
    <col min="1670" max="1670" width="31.140625" style="78" customWidth="1"/>
    <col min="1671" max="1671" width="37.42578125" style="78" customWidth="1"/>
    <col min="1672" max="1672" width="37.140625" style="78" customWidth="1"/>
    <col min="1673" max="1674" width="50" style="78" customWidth="1"/>
    <col min="1675" max="1675" width="31.42578125" style="78" customWidth="1"/>
    <col min="1676" max="1680" width="32.42578125" style="78" customWidth="1"/>
    <col min="1681" max="1682" width="19.140625" style="78" customWidth="1"/>
    <col min="1683" max="1683" width="26" style="78" customWidth="1"/>
    <col min="1684" max="1685" width="27.140625" style="78" customWidth="1"/>
    <col min="1686" max="1689" width="22.85546875" style="78" customWidth="1"/>
    <col min="1690" max="1691" width="29.5703125" style="78" customWidth="1"/>
    <col min="1692" max="1696" width="20.42578125" style="78" customWidth="1"/>
    <col min="1697" max="1697" width="30.140625" style="78" customWidth="1"/>
    <col min="1698" max="1698" width="36.42578125" style="78" customWidth="1"/>
    <col min="1699" max="1699" width="36" style="78" customWidth="1"/>
    <col min="1700" max="1701" width="49.140625" style="78" customWidth="1"/>
    <col min="1702" max="1702" width="30.42578125" style="78" customWidth="1"/>
    <col min="1703" max="1707" width="31.42578125" style="78" customWidth="1"/>
    <col min="1708" max="1708" width="30.140625" style="78" customWidth="1"/>
    <col min="1709" max="1709" width="36.42578125" style="78" customWidth="1"/>
    <col min="1710" max="1710" width="36" style="78" customWidth="1"/>
    <col min="1711" max="1712" width="49.140625" style="78" customWidth="1"/>
    <col min="1713" max="1713" width="30.42578125" style="78" customWidth="1"/>
    <col min="1714" max="1718" width="31.42578125" style="78" customWidth="1"/>
    <col min="1719" max="1719" width="30.140625" style="78" customWidth="1"/>
    <col min="1720" max="1720" width="36.42578125" style="78" customWidth="1"/>
    <col min="1721" max="1721" width="36" style="78" customWidth="1"/>
    <col min="1722" max="1723" width="49.140625" style="78" customWidth="1"/>
    <col min="1724" max="1724" width="30.42578125" style="78" customWidth="1"/>
    <col min="1725" max="1729" width="31.42578125" style="78" customWidth="1"/>
    <col min="1730" max="1730" width="30.140625" style="78" customWidth="1"/>
    <col min="1731" max="1731" width="36.42578125" style="78" customWidth="1"/>
    <col min="1732" max="1732" width="36" style="78" customWidth="1"/>
    <col min="1733" max="1734" width="49.140625" style="78" customWidth="1"/>
    <col min="1735" max="1735" width="30.42578125" style="78" customWidth="1"/>
    <col min="1736" max="1740" width="31.42578125" style="78" customWidth="1"/>
    <col min="1741" max="1741" width="30.140625" style="78" customWidth="1"/>
    <col min="1742" max="1742" width="36.42578125" style="78" customWidth="1"/>
    <col min="1743" max="1743" width="36" style="78" customWidth="1"/>
    <col min="1744" max="1745" width="49.140625" style="78" customWidth="1"/>
    <col min="1746" max="1746" width="30.42578125" style="78" customWidth="1"/>
    <col min="1747" max="1751" width="31.42578125" style="78" customWidth="1"/>
    <col min="1752" max="1752" width="30.140625" style="78" customWidth="1"/>
    <col min="1753" max="1753" width="36.42578125" style="78" customWidth="1"/>
    <col min="1754" max="1754" width="36" style="78" customWidth="1"/>
    <col min="1755" max="1756" width="49.140625" style="78" customWidth="1"/>
    <col min="1757" max="1757" width="30.42578125" style="78" customWidth="1"/>
    <col min="1758" max="1762" width="31.42578125" style="78" customWidth="1"/>
    <col min="1763" max="1763" width="30.140625" style="78" customWidth="1"/>
    <col min="1764" max="1764" width="36.42578125" style="78" customWidth="1"/>
    <col min="1765" max="1765" width="36" style="78" customWidth="1"/>
    <col min="1766" max="1767" width="49.140625" style="78" customWidth="1"/>
    <col min="1768" max="1768" width="30.42578125" style="78" customWidth="1"/>
    <col min="1769" max="1773" width="31.42578125" style="78" customWidth="1"/>
    <col min="1774" max="1774" width="30.140625" style="78" customWidth="1"/>
    <col min="1775" max="1775" width="36.42578125" style="78" customWidth="1"/>
    <col min="1776" max="1776" width="36" style="78" customWidth="1"/>
    <col min="1777" max="1778" width="49.140625" style="78" customWidth="1"/>
    <col min="1779" max="1779" width="30.42578125" style="78" customWidth="1"/>
    <col min="1780" max="1784" width="31.42578125" style="78" customWidth="1"/>
    <col min="1785" max="1785" width="30.140625" style="78" customWidth="1"/>
    <col min="1786" max="1786" width="36.42578125" style="78" customWidth="1"/>
    <col min="1787" max="1787" width="36" style="78" customWidth="1"/>
    <col min="1788" max="1789" width="49.140625" style="78" customWidth="1"/>
    <col min="1790" max="1790" width="30.42578125" style="78" customWidth="1"/>
    <col min="1791" max="1795" width="31.42578125" style="78" customWidth="1"/>
    <col min="1796" max="1796" width="31.140625" style="78" customWidth="1"/>
    <col min="1797" max="1797" width="37.42578125" style="78" customWidth="1"/>
    <col min="1798" max="1798" width="37.140625" style="78" customWidth="1"/>
    <col min="1799" max="1800" width="50" style="78" customWidth="1"/>
    <col min="1801" max="1801" width="31.42578125" style="78" customWidth="1"/>
    <col min="1802" max="1806" width="32.42578125" style="78" customWidth="1"/>
    <col min="1807" max="1807" width="20" style="78" customWidth="1"/>
    <col min="1808" max="1808" width="34.140625" style="78" customWidth="1"/>
    <col min="1809" max="1809" width="27" style="78" customWidth="1"/>
    <col min="1810" max="1811" width="28.140625" style="78" customWidth="1"/>
    <col min="1812" max="1815" width="23.85546875" style="78" customWidth="1"/>
    <col min="1816" max="1817" width="30.5703125" style="78" customWidth="1"/>
    <col min="1818" max="1822" width="21.42578125" style="78" customWidth="1"/>
    <col min="1823" max="1823" width="31.140625" style="78" customWidth="1"/>
    <col min="1824" max="1824" width="37.42578125" style="78" customWidth="1"/>
    <col min="1825" max="1825" width="37.140625" style="78" customWidth="1"/>
    <col min="1826" max="1827" width="50" style="78" customWidth="1"/>
    <col min="1828" max="1828" width="31.42578125" style="78" customWidth="1"/>
    <col min="1829" max="1833" width="32.42578125" style="78" customWidth="1"/>
    <col min="1834" max="1834" width="31.140625" style="78" customWidth="1"/>
    <col min="1835" max="1835" width="37.42578125" style="78" customWidth="1"/>
    <col min="1836" max="1836" width="37.140625" style="78" customWidth="1"/>
    <col min="1837" max="1838" width="50" style="78" customWidth="1"/>
    <col min="1839" max="1839" width="31.42578125" style="78" customWidth="1"/>
    <col min="1840" max="1844" width="32.42578125" style="78" customWidth="1"/>
    <col min="1845" max="1845" width="31.140625" style="78" customWidth="1"/>
    <col min="1846" max="1846" width="37.42578125" style="78" customWidth="1"/>
    <col min="1847" max="1847" width="37.140625" style="78" customWidth="1"/>
    <col min="1848" max="1849" width="50" style="78" customWidth="1"/>
    <col min="1850" max="1850" width="31.42578125" style="78" customWidth="1"/>
    <col min="1851" max="1855" width="32.42578125" style="78" customWidth="1"/>
    <col min="1856" max="1856" width="31.140625" style="78" customWidth="1"/>
    <col min="1857" max="1857" width="37.42578125" style="78" customWidth="1"/>
    <col min="1858" max="1858" width="37.140625" style="78" customWidth="1"/>
    <col min="1859" max="1860" width="50" style="78" customWidth="1"/>
    <col min="1861" max="1861" width="31.42578125" style="78" customWidth="1"/>
    <col min="1862" max="1866" width="32.42578125" style="78" customWidth="1"/>
    <col min="1867" max="1867" width="31.140625" style="78" customWidth="1"/>
    <col min="1868" max="1868" width="37.42578125" style="78" customWidth="1"/>
    <col min="1869" max="1869" width="37.140625" style="78" customWidth="1"/>
    <col min="1870" max="1871" width="50" style="78" customWidth="1"/>
    <col min="1872" max="1872" width="31.42578125" style="78" customWidth="1"/>
    <col min="1873" max="1877" width="32.42578125" style="78" customWidth="1"/>
    <col min="1878" max="1878" width="31.140625" style="78" customWidth="1"/>
    <col min="1879" max="1879" width="37.42578125" style="78" customWidth="1"/>
    <col min="1880" max="1880" width="37.140625" style="78" customWidth="1"/>
    <col min="1881" max="1882" width="50" style="78" customWidth="1"/>
    <col min="1883" max="1883" width="31.42578125" style="78" customWidth="1"/>
    <col min="1884" max="1888" width="32.42578125" style="78" customWidth="1"/>
    <col min="1889" max="1889" width="31.140625" style="78" customWidth="1"/>
    <col min="1890" max="1890" width="37.42578125" style="78" customWidth="1"/>
    <col min="1891" max="1891" width="37.140625" style="78" customWidth="1"/>
    <col min="1892" max="1893" width="50" style="78" customWidth="1"/>
    <col min="1894" max="1894" width="31.42578125" style="78" customWidth="1"/>
    <col min="1895" max="1899" width="32.42578125" style="78" customWidth="1"/>
    <col min="1900" max="1900" width="31.140625" style="78" customWidth="1"/>
    <col min="1901" max="1901" width="37.42578125" style="78" customWidth="1"/>
    <col min="1902" max="1902" width="37.140625" style="78" customWidth="1"/>
    <col min="1903" max="1904" width="50" style="78" customWidth="1"/>
    <col min="1905" max="1905" width="31.42578125" style="78" customWidth="1"/>
    <col min="1906" max="1910" width="32.42578125" style="78" customWidth="1"/>
    <col min="1911" max="1911" width="31.140625" style="78" customWidth="1"/>
    <col min="1912" max="1912" width="37.42578125" style="78" customWidth="1"/>
    <col min="1913" max="1913" width="37.140625" style="78" customWidth="1"/>
    <col min="1914" max="1915" width="50" style="78" customWidth="1"/>
    <col min="1916" max="1916" width="31.42578125" style="78" customWidth="1"/>
    <col min="1917" max="1921" width="32.42578125" style="78" customWidth="1"/>
    <col min="1922" max="1922" width="32" style="78" customWidth="1"/>
    <col min="1923" max="1923" width="41.85546875" style="78" customWidth="1"/>
    <col min="1924" max="1924" width="38" style="78" customWidth="1"/>
    <col min="1925" max="1926" width="51" style="78" customWidth="1"/>
    <col min="1927" max="1927" width="32.42578125" style="78" customWidth="1"/>
    <col min="1928" max="1932" width="33.42578125" style="78" customWidth="1"/>
    <col min="1933" max="1933" width="44.85546875" style="78" customWidth="1"/>
    <col min="1934" max="1934" width="28.42578125" style="78" customWidth="1"/>
    <col min="1935" max="1935" width="51.5703125" style="78" customWidth="1"/>
    <col min="1936" max="1936" width="40.140625" style="78" customWidth="1"/>
    <col min="1937" max="1937" width="29" style="78" customWidth="1"/>
    <col min="1938" max="1938" width="29.140625" style="78" customWidth="1"/>
    <col min="1939" max="1939" width="35.85546875" style="78" customWidth="1"/>
    <col min="1940" max="1940" width="37.140625" style="78" customWidth="1"/>
    <col min="1941" max="1941" width="32.85546875" style="78" customWidth="1"/>
    <col min="1942" max="1942" width="39.42578125" style="78" customWidth="1"/>
    <col min="1943" max="1947" width="30.28515625" style="78" customWidth="1"/>
    <col min="1948" max="1948" width="39.85546875" style="78" customWidth="1"/>
    <col min="1949" max="1949" width="46.140625" style="78" customWidth="1"/>
    <col min="1950" max="1950" width="45.85546875" style="78" customWidth="1"/>
    <col min="1951" max="1951" width="58.85546875" style="78" customWidth="1"/>
    <col min="1952" max="1952" width="40.42578125" style="78" customWidth="1"/>
    <col min="1953" max="1957" width="41.28515625" style="78" customWidth="1"/>
    <col min="1958" max="1958" width="39.85546875" style="78" customWidth="1"/>
    <col min="1959" max="1959" width="46.140625" style="78" customWidth="1"/>
    <col min="1960" max="1960" width="45.85546875" style="78" customWidth="1"/>
    <col min="1961" max="1961" width="58.85546875" style="78" customWidth="1"/>
    <col min="1962" max="1962" width="40.42578125" style="78" customWidth="1"/>
    <col min="1963" max="1967" width="41.28515625" style="78" customWidth="1"/>
    <col min="1968" max="1968" width="39.85546875" style="78" customWidth="1"/>
    <col min="1969" max="1969" width="46.140625" style="78" customWidth="1"/>
    <col min="1970" max="1970" width="45.85546875" style="78" customWidth="1"/>
    <col min="1971" max="1971" width="58.85546875" style="78" customWidth="1"/>
    <col min="1972" max="1972" width="40.42578125" style="78" customWidth="1"/>
    <col min="1973" max="1977" width="41.28515625" style="78" customWidth="1"/>
    <col min="1978" max="1978" width="39.85546875" style="78" customWidth="1"/>
    <col min="1979" max="1979" width="46.140625" style="78" customWidth="1"/>
    <col min="1980" max="1980" width="45.85546875" style="78" customWidth="1"/>
    <col min="1981" max="1981" width="58.85546875" style="78" customWidth="1"/>
    <col min="1982" max="1982" width="40.42578125" style="78" customWidth="1"/>
    <col min="1983" max="1987" width="41.28515625" style="78" customWidth="1"/>
    <col min="1988" max="1988" width="39.85546875" style="78" customWidth="1"/>
    <col min="1989" max="1989" width="46.140625" style="78" customWidth="1"/>
    <col min="1990" max="1990" width="45.85546875" style="78" customWidth="1"/>
    <col min="1991" max="1991" width="58.85546875" style="78" customWidth="1"/>
    <col min="1992" max="1992" width="40.42578125" style="78" customWidth="1"/>
    <col min="1993" max="1997" width="41.28515625" style="78" customWidth="1"/>
    <col min="1998" max="1998" width="39.85546875" style="78" customWidth="1"/>
    <col min="1999" max="1999" width="46.140625" style="78" customWidth="1"/>
    <col min="2000" max="2000" width="45.85546875" style="78" customWidth="1"/>
    <col min="2001" max="2001" width="58.85546875" style="78" customWidth="1"/>
    <col min="2002" max="2002" width="40.42578125" style="78" customWidth="1"/>
    <col min="2003" max="2007" width="41.28515625" style="78" customWidth="1"/>
    <col min="2008" max="2008" width="39.85546875" style="78" customWidth="1"/>
    <col min="2009" max="2009" width="46.140625" style="78" customWidth="1"/>
    <col min="2010" max="2010" width="45.85546875" style="78" customWidth="1"/>
    <col min="2011" max="2011" width="58.85546875" style="78" customWidth="1"/>
    <col min="2012" max="2012" width="40.42578125" style="78" customWidth="1"/>
    <col min="2013" max="2017" width="41.28515625" style="78" customWidth="1"/>
    <col min="2018" max="2018" width="39.85546875" style="78" customWidth="1"/>
    <col min="2019" max="2019" width="46.140625" style="78" customWidth="1"/>
    <col min="2020" max="2020" width="45.85546875" style="78" customWidth="1"/>
    <col min="2021" max="2021" width="58.85546875" style="78" customWidth="1"/>
    <col min="2022" max="2022" width="40.42578125" style="78" customWidth="1"/>
    <col min="2023" max="2027" width="41.28515625" style="78" customWidth="1"/>
    <col min="2028" max="2028" width="39.85546875" style="78" customWidth="1"/>
    <col min="2029" max="2029" width="46.140625" style="78" customWidth="1"/>
    <col min="2030" max="2030" width="45.85546875" style="78" customWidth="1"/>
    <col min="2031" max="2031" width="58.85546875" style="78" customWidth="1"/>
    <col min="2032" max="2032" width="40.42578125" style="78" customWidth="1"/>
    <col min="2033" max="2037" width="41.28515625" style="78" customWidth="1"/>
    <col min="2038" max="2038" width="41" style="78" customWidth="1"/>
    <col min="2039" max="2039" width="47.140625" style="78" customWidth="1"/>
    <col min="2040" max="2040" width="46.85546875" style="78" customWidth="1"/>
    <col min="2041" max="2041" width="60" style="78" customWidth="1"/>
    <col min="2042" max="2042" width="41.28515625" style="78" customWidth="1"/>
    <col min="2043" max="2047" width="42.28515625" style="78" customWidth="1"/>
    <col min="2048" max="2048" width="29" style="78" customWidth="1"/>
    <col min="2049" max="2049" width="29.140625" style="78" customWidth="1"/>
    <col min="2050" max="2050" width="35.85546875" style="78" customWidth="1"/>
    <col min="2051" max="2051" width="37.140625" style="78" customWidth="1"/>
    <col min="2052" max="2052" width="32.85546875" style="78" customWidth="1"/>
    <col min="2053" max="2053" width="39.42578125" style="78" customWidth="1"/>
    <col min="2054" max="2058" width="30.28515625" style="78" customWidth="1"/>
    <col min="2059" max="2059" width="39.85546875" style="78" customWidth="1"/>
    <col min="2060" max="2060" width="46.140625" style="78" customWidth="1"/>
    <col min="2061" max="2061" width="45.85546875" style="78" customWidth="1"/>
    <col min="2062" max="2062" width="58.85546875" style="78" customWidth="1"/>
    <col min="2063" max="2063" width="40.42578125" style="78" customWidth="1"/>
    <col min="2064" max="2068" width="41.28515625" style="78" customWidth="1"/>
    <col min="2069" max="2069" width="39.85546875" style="78" customWidth="1"/>
    <col min="2070" max="2070" width="46.140625" style="78" customWidth="1"/>
    <col min="2071" max="2071" width="45.85546875" style="78" customWidth="1"/>
    <col min="2072" max="2072" width="58.85546875" style="78" customWidth="1"/>
    <col min="2073" max="2073" width="40.42578125" style="78" customWidth="1"/>
    <col min="2074" max="2078" width="41.28515625" style="78" customWidth="1"/>
    <col min="2079" max="2079" width="39.85546875" style="78" customWidth="1"/>
    <col min="2080" max="2080" width="46.140625" style="78" customWidth="1"/>
    <col min="2081" max="2081" width="45.85546875" style="78" customWidth="1"/>
    <col min="2082" max="2082" width="58.85546875" style="78" customWidth="1"/>
    <col min="2083" max="2083" width="40.42578125" style="78" customWidth="1"/>
    <col min="2084" max="2088" width="41.28515625" style="78" customWidth="1"/>
    <col min="2089" max="2089" width="39.85546875" style="78" customWidth="1"/>
    <col min="2090" max="2090" width="46.140625" style="78" customWidth="1"/>
    <col min="2091" max="2091" width="45.85546875" style="78" customWidth="1"/>
    <col min="2092" max="2092" width="58.85546875" style="78" customWidth="1"/>
    <col min="2093" max="2093" width="40.42578125" style="78" customWidth="1"/>
    <col min="2094" max="2098" width="41.28515625" style="78" customWidth="1"/>
    <col min="2099" max="2099" width="39.85546875" style="78" customWidth="1"/>
    <col min="2100" max="2100" width="46.140625" style="78" customWidth="1"/>
    <col min="2101" max="2101" width="45.85546875" style="78" customWidth="1"/>
    <col min="2102" max="2102" width="58.85546875" style="78" customWidth="1"/>
    <col min="2103" max="2103" width="40.42578125" style="78" customWidth="1"/>
    <col min="2104" max="2108" width="41.28515625" style="78" customWidth="1"/>
    <col min="2109" max="2109" width="39.85546875" style="78" customWidth="1"/>
    <col min="2110" max="2110" width="46.140625" style="78" customWidth="1"/>
    <col min="2111" max="2111" width="45.85546875" style="78" customWidth="1"/>
    <col min="2112" max="2112" width="58.85546875" style="78" customWidth="1"/>
    <col min="2113" max="2113" width="40.42578125" style="78" customWidth="1"/>
    <col min="2114" max="2118" width="41.28515625" style="78" customWidth="1"/>
    <col min="2119" max="2119" width="39.85546875" style="78" customWidth="1"/>
    <col min="2120" max="2120" width="46.140625" style="78" customWidth="1"/>
    <col min="2121" max="2121" width="45.85546875" style="78" customWidth="1"/>
    <col min="2122" max="2122" width="58.85546875" style="78" customWidth="1"/>
    <col min="2123" max="2123" width="40.42578125" style="78" customWidth="1"/>
    <col min="2124" max="2128" width="41.28515625" style="78" customWidth="1"/>
    <col min="2129" max="2129" width="39.85546875" style="78" customWidth="1"/>
    <col min="2130" max="2130" width="46.140625" style="78" customWidth="1"/>
    <col min="2131" max="2131" width="45.85546875" style="78" customWidth="1"/>
    <col min="2132" max="2132" width="58.85546875" style="78" customWidth="1"/>
    <col min="2133" max="2133" width="40.42578125" style="78" customWidth="1"/>
    <col min="2134" max="2138" width="41.28515625" style="78" customWidth="1"/>
    <col min="2139" max="2139" width="39.85546875" style="78" customWidth="1"/>
    <col min="2140" max="2140" width="46.140625" style="78" customWidth="1"/>
    <col min="2141" max="2141" width="45.85546875" style="78" customWidth="1"/>
    <col min="2142" max="2142" width="58.85546875" style="78" customWidth="1"/>
    <col min="2143" max="2143" width="40.42578125" style="78" customWidth="1"/>
    <col min="2144" max="2148" width="41.28515625" style="78" customWidth="1"/>
    <col min="2149" max="2149" width="41" style="78" customWidth="1"/>
    <col min="2150" max="2150" width="47.140625" style="78" customWidth="1"/>
    <col min="2151" max="2151" width="46.85546875" style="78" customWidth="1"/>
    <col min="2152" max="2152" width="60" style="78" customWidth="1"/>
    <col min="2153" max="2153" width="41.28515625" style="78" customWidth="1"/>
    <col min="2154" max="2158" width="42.28515625" style="78" customWidth="1"/>
    <col min="2159" max="2159" width="29" style="78" customWidth="1"/>
    <col min="2160" max="2160" width="29.140625" style="78" customWidth="1"/>
    <col min="2161" max="2161" width="35.85546875" style="78" customWidth="1"/>
    <col min="2162" max="2162" width="37.140625" style="78" customWidth="1"/>
    <col min="2163" max="2163" width="32.85546875" style="78" customWidth="1"/>
    <col min="2164" max="2164" width="39.42578125" style="78" customWidth="1"/>
    <col min="2165" max="2169" width="30.28515625" style="78" customWidth="1"/>
    <col min="2170" max="2170" width="39.85546875" style="78" customWidth="1"/>
    <col min="2171" max="2171" width="46.140625" style="78" customWidth="1"/>
    <col min="2172" max="2172" width="45.85546875" style="78" customWidth="1"/>
    <col min="2173" max="2173" width="58.85546875" style="78" customWidth="1"/>
    <col min="2174" max="2174" width="40.42578125" style="78" customWidth="1"/>
    <col min="2175" max="2179" width="41.28515625" style="78" customWidth="1"/>
    <col min="2180" max="2180" width="39.85546875" style="78" customWidth="1"/>
    <col min="2181" max="2181" width="46.140625" style="78" customWidth="1"/>
    <col min="2182" max="2182" width="45.85546875" style="78" customWidth="1"/>
    <col min="2183" max="2183" width="58.85546875" style="78" customWidth="1"/>
    <col min="2184" max="2184" width="40.42578125" style="78" customWidth="1"/>
    <col min="2185" max="2189" width="41.28515625" style="78" customWidth="1"/>
    <col min="2190" max="2190" width="39.85546875" style="78" customWidth="1"/>
    <col min="2191" max="2191" width="46.140625" style="78" customWidth="1"/>
    <col min="2192" max="2192" width="45.85546875" style="78" customWidth="1"/>
    <col min="2193" max="2193" width="58.85546875" style="78" customWidth="1"/>
    <col min="2194" max="2194" width="40.42578125" style="78" customWidth="1"/>
    <col min="2195" max="2199" width="41.28515625" style="78" customWidth="1"/>
    <col min="2200" max="2200" width="39.85546875" style="78" customWidth="1"/>
    <col min="2201" max="2201" width="46.140625" style="78" customWidth="1"/>
    <col min="2202" max="2202" width="45.85546875" style="78" customWidth="1"/>
    <col min="2203" max="2203" width="58.85546875" style="78" customWidth="1"/>
    <col min="2204" max="2204" width="40.42578125" style="78" customWidth="1"/>
    <col min="2205" max="2209" width="41.28515625" style="78" customWidth="1"/>
    <col min="2210" max="2210" width="39.85546875" style="78" customWidth="1"/>
    <col min="2211" max="2211" width="46.140625" style="78" customWidth="1"/>
    <col min="2212" max="2212" width="45.85546875" style="78" customWidth="1"/>
    <col min="2213" max="2213" width="58.85546875" style="78" customWidth="1"/>
    <col min="2214" max="2214" width="40.42578125" style="78" customWidth="1"/>
    <col min="2215" max="2219" width="41.28515625" style="78" customWidth="1"/>
    <col min="2220" max="2220" width="39.85546875" style="78" customWidth="1"/>
    <col min="2221" max="2221" width="46.140625" style="78" customWidth="1"/>
    <col min="2222" max="2222" width="45.85546875" style="78" customWidth="1"/>
    <col min="2223" max="2223" width="58.85546875" style="78" customWidth="1"/>
    <col min="2224" max="2224" width="40.42578125" style="78" customWidth="1"/>
    <col min="2225" max="2229" width="41.28515625" style="78" customWidth="1"/>
    <col min="2230" max="2230" width="39.85546875" style="78" customWidth="1"/>
    <col min="2231" max="2231" width="46.140625" style="78" customWidth="1"/>
    <col min="2232" max="2232" width="45.85546875" style="78" customWidth="1"/>
    <col min="2233" max="2233" width="58.85546875" style="78" customWidth="1"/>
    <col min="2234" max="2234" width="40.42578125" style="78" customWidth="1"/>
    <col min="2235" max="2239" width="41.28515625" style="78" customWidth="1"/>
    <col min="2240" max="2240" width="39.85546875" style="78" customWidth="1"/>
    <col min="2241" max="2241" width="46.140625" style="78" customWidth="1"/>
    <col min="2242" max="2242" width="45.85546875" style="78" customWidth="1"/>
    <col min="2243" max="2243" width="58.85546875" style="78" customWidth="1"/>
    <col min="2244" max="2244" width="40.42578125" style="78" customWidth="1"/>
    <col min="2245" max="2249" width="41.28515625" style="78" customWidth="1"/>
    <col min="2250" max="2250" width="39.85546875" style="78" customWidth="1"/>
    <col min="2251" max="2251" width="46.140625" style="78" customWidth="1"/>
    <col min="2252" max="2252" width="45.85546875" style="78" customWidth="1"/>
    <col min="2253" max="2253" width="58.85546875" style="78" customWidth="1"/>
    <col min="2254" max="2254" width="40.42578125" style="78" customWidth="1"/>
    <col min="2255" max="2259" width="41.28515625" style="78" customWidth="1"/>
    <col min="2260" max="2260" width="41" style="78" customWidth="1"/>
    <col min="2261" max="2261" width="47.140625" style="78" customWidth="1"/>
    <col min="2262" max="2262" width="46.85546875" style="78" customWidth="1"/>
    <col min="2263" max="2263" width="60" style="78" customWidth="1"/>
    <col min="2264" max="2264" width="41.28515625" style="78" customWidth="1"/>
    <col min="2265" max="2269" width="42.28515625" style="78" customWidth="1"/>
    <col min="2270" max="2270" width="29" style="78" customWidth="1"/>
    <col min="2271" max="2271" width="29.140625" style="78" customWidth="1"/>
    <col min="2272" max="2272" width="35.85546875" style="78" customWidth="1"/>
    <col min="2273" max="2273" width="37.140625" style="78" customWidth="1"/>
    <col min="2274" max="2274" width="32.85546875" style="78" customWidth="1"/>
    <col min="2275" max="2275" width="39.42578125" style="78" customWidth="1"/>
    <col min="2276" max="2280" width="30.28515625" style="78" customWidth="1"/>
    <col min="2281" max="2281" width="39.85546875" style="78" customWidth="1"/>
    <col min="2282" max="2282" width="46.140625" style="78" customWidth="1"/>
    <col min="2283" max="2283" width="45.85546875" style="78" customWidth="1"/>
    <col min="2284" max="2284" width="58.85546875" style="78" customWidth="1"/>
    <col min="2285" max="2285" width="40.42578125" style="78" customWidth="1"/>
    <col min="2286" max="2290" width="41.28515625" style="78" customWidth="1"/>
    <col min="2291" max="2291" width="39.85546875" style="78" customWidth="1"/>
    <col min="2292" max="2292" width="46.140625" style="78" customWidth="1"/>
    <col min="2293" max="2293" width="45.85546875" style="78" customWidth="1"/>
    <col min="2294" max="2294" width="58.85546875" style="78" customWidth="1"/>
    <col min="2295" max="2295" width="40.42578125" style="78" customWidth="1"/>
    <col min="2296" max="2300" width="41.28515625" style="78" customWidth="1"/>
    <col min="2301" max="2301" width="39.85546875" style="78" customWidth="1"/>
    <col min="2302" max="2302" width="46.140625" style="78" customWidth="1"/>
    <col min="2303" max="2303" width="45.85546875" style="78" customWidth="1"/>
    <col min="2304" max="2304" width="58.85546875" style="78" customWidth="1"/>
    <col min="2305" max="2305" width="40.42578125" style="78" customWidth="1"/>
    <col min="2306" max="2310" width="41.28515625" style="78" customWidth="1"/>
    <col min="2311" max="2311" width="39.85546875" style="78" customWidth="1"/>
    <col min="2312" max="2312" width="46.140625" style="78" customWidth="1"/>
    <col min="2313" max="2313" width="45.85546875" style="78" customWidth="1"/>
    <col min="2314" max="2314" width="58.85546875" style="78" customWidth="1"/>
    <col min="2315" max="2315" width="40.42578125" style="78" customWidth="1"/>
    <col min="2316" max="2320" width="41.28515625" style="78" customWidth="1"/>
    <col min="2321" max="2321" width="39.85546875" style="78" customWidth="1"/>
    <col min="2322" max="2322" width="46.140625" style="78" customWidth="1"/>
    <col min="2323" max="2323" width="45.85546875" style="78" customWidth="1"/>
    <col min="2324" max="2324" width="58.85546875" style="78" customWidth="1"/>
    <col min="2325" max="2325" width="40.42578125" style="78" customWidth="1"/>
    <col min="2326" max="2330" width="41.28515625" style="78" customWidth="1"/>
    <col min="2331" max="2331" width="39.85546875" style="78" customWidth="1"/>
    <col min="2332" max="2332" width="46.140625" style="78" customWidth="1"/>
    <col min="2333" max="2333" width="45.85546875" style="78" customWidth="1"/>
    <col min="2334" max="2334" width="58.85546875" style="78" customWidth="1"/>
    <col min="2335" max="2335" width="40.42578125" style="78" customWidth="1"/>
    <col min="2336" max="2340" width="41.28515625" style="78" customWidth="1"/>
    <col min="2341" max="2341" width="39.85546875" style="78" customWidth="1"/>
    <col min="2342" max="2342" width="46.140625" style="78" customWidth="1"/>
    <col min="2343" max="2343" width="45.85546875" style="78" customWidth="1"/>
    <col min="2344" max="2344" width="58.85546875" style="78" customWidth="1"/>
    <col min="2345" max="2345" width="40.42578125" style="78" customWidth="1"/>
    <col min="2346" max="2350" width="41.28515625" style="78" customWidth="1"/>
    <col min="2351" max="2351" width="39.85546875" style="78" customWidth="1"/>
    <col min="2352" max="2352" width="46.140625" style="78" customWidth="1"/>
    <col min="2353" max="2353" width="45.85546875" style="78" customWidth="1"/>
    <col min="2354" max="2354" width="58.85546875" style="78" customWidth="1"/>
    <col min="2355" max="2355" width="40.42578125" style="78" customWidth="1"/>
    <col min="2356" max="2360" width="41.28515625" style="78" customWidth="1"/>
    <col min="2361" max="2361" width="39.85546875" style="78" customWidth="1"/>
    <col min="2362" max="2362" width="46.140625" style="78" customWidth="1"/>
    <col min="2363" max="2363" width="45.85546875" style="78" customWidth="1"/>
    <col min="2364" max="2364" width="58.85546875" style="78" customWidth="1"/>
    <col min="2365" max="2365" width="40.42578125" style="78" customWidth="1"/>
    <col min="2366" max="2370" width="41.28515625" style="78" customWidth="1"/>
    <col min="2371" max="2371" width="41" style="78" customWidth="1"/>
    <col min="2372" max="2372" width="47.140625" style="78" customWidth="1"/>
    <col min="2373" max="2373" width="46.85546875" style="78" customWidth="1"/>
    <col min="2374" max="2374" width="60" style="78" customWidth="1"/>
    <col min="2375" max="2375" width="41.28515625" style="78" customWidth="1"/>
    <col min="2376" max="2380" width="42.28515625" style="78" customWidth="1"/>
    <col min="2381" max="2381" width="29" style="78" customWidth="1"/>
    <col min="2382" max="2382" width="29.140625" style="78" customWidth="1"/>
    <col min="2383" max="2383" width="35.85546875" style="78" customWidth="1"/>
    <col min="2384" max="2384" width="37.140625" style="78" customWidth="1"/>
    <col min="2385" max="2385" width="32.85546875" style="78" customWidth="1"/>
    <col min="2386" max="2386" width="39.42578125" style="78" customWidth="1"/>
    <col min="2387" max="2391" width="30.28515625" style="78" customWidth="1"/>
    <col min="2392" max="2392" width="39.85546875" style="78" customWidth="1"/>
    <col min="2393" max="2393" width="46.140625" style="78" customWidth="1"/>
    <col min="2394" max="2394" width="45.85546875" style="78" customWidth="1"/>
    <col min="2395" max="2395" width="58.85546875" style="78" customWidth="1"/>
    <col min="2396" max="2396" width="40.42578125" style="78" customWidth="1"/>
    <col min="2397" max="2401" width="41.28515625" style="78" customWidth="1"/>
    <col min="2402" max="2402" width="39.85546875" style="78" customWidth="1"/>
    <col min="2403" max="2403" width="46.140625" style="78" customWidth="1"/>
    <col min="2404" max="2404" width="45.85546875" style="78" customWidth="1"/>
    <col min="2405" max="2405" width="58.85546875" style="78" customWidth="1"/>
    <col min="2406" max="2406" width="40.42578125" style="78" customWidth="1"/>
    <col min="2407" max="2411" width="41.28515625" style="78" customWidth="1"/>
    <col min="2412" max="2412" width="39.85546875" style="78" customWidth="1"/>
    <col min="2413" max="2413" width="46.140625" style="78" customWidth="1"/>
    <col min="2414" max="2414" width="45.85546875" style="78" customWidth="1"/>
    <col min="2415" max="2415" width="58.85546875" style="78" customWidth="1"/>
    <col min="2416" max="2416" width="40.42578125" style="78" customWidth="1"/>
    <col min="2417" max="2421" width="41.28515625" style="78" customWidth="1"/>
    <col min="2422" max="2422" width="39.85546875" style="78" customWidth="1"/>
    <col min="2423" max="2423" width="46.140625" style="78" customWidth="1"/>
    <col min="2424" max="2424" width="45.85546875" style="78" customWidth="1"/>
    <col min="2425" max="2425" width="58.85546875" style="78" customWidth="1"/>
    <col min="2426" max="2426" width="40.42578125" style="78" customWidth="1"/>
    <col min="2427" max="2431" width="41.28515625" style="78" customWidth="1"/>
    <col min="2432" max="2432" width="39.85546875" style="78" customWidth="1"/>
    <col min="2433" max="2433" width="46.140625" style="78" customWidth="1"/>
    <col min="2434" max="2434" width="45.85546875" style="78" customWidth="1"/>
    <col min="2435" max="2435" width="58.85546875" style="78" customWidth="1"/>
    <col min="2436" max="2436" width="40.42578125" style="78" customWidth="1"/>
    <col min="2437" max="2441" width="41.28515625" style="78" customWidth="1"/>
    <col min="2442" max="2442" width="39.85546875" style="78" customWidth="1"/>
    <col min="2443" max="2443" width="46.140625" style="78" customWidth="1"/>
    <col min="2444" max="2444" width="45.85546875" style="78" customWidth="1"/>
    <col min="2445" max="2445" width="58.85546875" style="78" customWidth="1"/>
    <col min="2446" max="2446" width="40.42578125" style="78" customWidth="1"/>
    <col min="2447" max="2451" width="41.28515625" style="78" customWidth="1"/>
    <col min="2452" max="2452" width="39.85546875" style="78" customWidth="1"/>
    <col min="2453" max="2453" width="46.140625" style="78" customWidth="1"/>
    <col min="2454" max="2454" width="45.85546875" style="78" customWidth="1"/>
    <col min="2455" max="2455" width="58.85546875" style="78" customWidth="1"/>
    <col min="2456" max="2456" width="40.42578125" style="78" customWidth="1"/>
    <col min="2457" max="2461" width="41.28515625" style="78" customWidth="1"/>
    <col min="2462" max="2462" width="39.85546875" style="78" customWidth="1"/>
    <col min="2463" max="2463" width="46.140625" style="78" customWidth="1"/>
    <col min="2464" max="2464" width="45.85546875" style="78" customWidth="1"/>
    <col min="2465" max="2465" width="58.85546875" style="78" customWidth="1"/>
    <col min="2466" max="2466" width="40.42578125" style="78" customWidth="1"/>
    <col min="2467" max="2471" width="41.28515625" style="78" customWidth="1"/>
    <col min="2472" max="2472" width="39.85546875" style="78" customWidth="1"/>
    <col min="2473" max="2473" width="46.140625" style="78" customWidth="1"/>
    <col min="2474" max="2474" width="45.85546875" style="78" customWidth="1"/>
    <col min="2475" max="2475" width="58.85546875" style="78" customWidth="1"/>
    <col min="2476" max="2476" width="40.42578125" style="78" customWidth="1"/>
    <col min="2477" max="2481" width="41.28515625" style="78" customWidth="1"/>
    <col min="2482" max="2482" width="41" style="78" customWidth="1"/>
    <col min="2483" max="2483" width="47.140625" style="78" customWidth="1"/>
    <col min="2484" max="2484" width="46.85546875" style="78" customWidth="1"/>
    <col min="2485" max="2485" width="60" style="78" customWidth="1"/>
    <col min="2486" max="2486" width="41.28515625" style="78" customWidth="1"/>
    <col min="2487" max="2491" width="42.28515625" style="78" customWidth="1"/>
    <col min="2492" max="2492" width="29" style="78" customWidth="1"/>
    <col min="2493" max="2493" width="29.140625" style="78" customWidth="1"/>
    <col min="2494" max="2494" width="35.85546875" style="78" customWidth="1"/>
    <col min="2495" max="2495" width="37.140625" style="78" customWidth="1"/>
    <col min="2496" max="2496" width="32.85546875" style="78" customWidth="1"/>
    <col min="2497" max="2497" width="39.42578125" style="78" customWidth="1"/>
    <col min="2498" max="2502" width="30.28515625" style="78" customWidth="1"/>
    <col min="2503" max="2503" width="39.85546875" style="78" customWidth="1"/>
    <col min="2504" max="2504" width="46.140625" style="78" customWidth="1"/>
    <col min="2505" max="2505" width="45.85546875" style="78" customWidth="1"/>
    <col min="2506" max="2506" width="58.85546875" style="78" customWidth="1"/>
    <col min="2507" max="2507" width="40.42578125" style="78" customWidth="1"/>
    <col min="2508" max="2512" width="41.28515625" style="78" customWidth="1"/>
    <col min="2513" max="2513" width="39.85546875" style="78" customWidth="1"/>
    <col min="2514" max="2514" width="46.140625" style="78" customWidth="1"/>
    <col min="2515" max="2515" width="45.85546875" style="78" customWidth="1"/>
    <col min="2516" max="2516" width="58.85546875" style="78" customWidth="1"/>
    <col min="2517" max="2517" width="40.42578125" style="78" customWidth="1"/>
    <col min="2518" max="2522" width="41.28515625" style="78" customWidth="1"/>
    <col min="2523" max="2523" width="39.85546875" style="78" customWidth="1"/>
    <col min="2524" max="2524" width="46.140625" style="78" customWidth="1"/>
    <col min="2525" max="2525" width="45.85546875" style="78" customWidth="1"/>
    <col min="2526" max="2526" width="58.85546875" style="78" customWidth="1"/>
    <col min="2527" max="2527" width="40.42578125" style="78" customWidth="1"/>
    <col min="2528" max="2532" width="41.28515625" style="78" customWidth="1"/>
    <col min="2533" max="2533" width="39.85546875" style="78" customWidth="1"/>
    <col min="2534" max="2534" width="46.140625" style="78" customWidth="1"/>
    <col min="2535" max="2535" width="45.85546875" style="78" customWidth="1"/>
    <col min="2536" max="2536" width="58.85546875" style="78" customWidth="1"/>
    <col min="2537" max="2537" width="40.42578125" style="78" customWidth="1"/>
    <col min="2538" max="2542" width="41.28515625" style="78" customWidth="1"/>
    <col min="2543" max="2543" width="39.85546875" style="78" customWidth="1"/>
    <col min="2544" max="2544" width="46.140625" style="78" customWidth="1"/>
    <col min="2545" max="2545" width="45.85546875" style="78" customWidth="1"/>
    <col min="2546" max="2546" width="58.85546875" style="78" customWidth="1"/>
    <col min="2547" max="2547" width="40.42578125" style="78" customWidth="1"/>
    <col min="2548" max="2552" width="41.28515625" style="78" customWidth="1"/>
    <col min="2553" max="2553" width="39.85546875" style="78" customWidth="1"/>
    <col min="2554" max="2554" width="46.140625" style="78" customWidth="1"/>
    <col min="2555" max="2555" width="45.85546875" style="78" customWidth="1"/>
    <col min="2556" max="2556" width="58.85546875" style="78" customWidth="1"/>
    <col min="2557" max="2557" width="40.42578125" style="78" customWidth="1"/>
    <col min="2558" max="2562" width="41.28515625" style="78" customWidth="1"/>
    <col min="2563" max="2563" width="39.85546875" style="78" customWidth="1"/>
    <col min="2564" max="2564" width="46.140625" style="78" customWidth="1"/>
    <col min="2565" max="2565" width="45.85546875" style="78" customWidth="1"/>
    <col min="2566" max="2566" width="58.85546875" style="78" customWidth="1"/>
    <col min="2567" max="2567" width="40.42578125" style="78" customWidth="1"/>
    <col min="2568" max="2572" width="41.28515625" style="78" customWidth="1"/>
    <col min="2573" max="2573" width="39.85546875" style="78" customWidth="1"/>
    <col min="2574" max="2574" width="46.140625" style="78" customWidth="1"/>
    <col min="2575" max="2575" width="45.85546875" style="78" customWidth="1"/>
    <col min="2576" max="2576" width="58.85546875" style="78" customWidth="1"/>
    <col min="2577" max="2577" width="40.42578125" style="78" customWidth="1"/>
    <col min="2578" max="2582" width="41.28515625" style="78" customWidth="1"/>
    <col min="2583" max="2583" width="39.85546875" style="78" customWidth="1"/>
    <col min="2584" max="2584" width="46.140625" style="78" customWidth="1"/>
    <col min="2585" max="2585" width="45.85546875" style="78" customWidth="1"/>
    <col min="2586" max="2586" width="58.85546875" style="78" customWidth="1"/>
    <col min="2587" max="2587" width="40.42578125" style="78" customWidth="1"/>
    <col min="2588" max="2592" width="41.28515625" style="78" customWidth="1"/>
    <col min="2593" max="2593" width="41" style="78" customWidth="1"/>
    <col min="2594" max="2594" width="47.140625" style="78" customWidth="1"/>
    <col min="2595" max="2595" width="46.85546875" style="78" customWidth="1"/>
    <col min="2596" max="2596" width="60" style="78" customWidth="1"/>
    <col min="2597" max="2597" width="41.28515625" style="78" customWidth="1"/>
    <col min="2598" max="2602" width="42.28515625" style="78" customWidth="1"/>
    <col min="2603" max="2603" width="29" style="78" customWidth="1"/>
    <col min="2604" max="2604" width="29.140625" style="78" customWidth="1"/>
    <col min="2605" max="2605" width="35.85546875" style="78" customWidth="1"/>
    <col min="2606" max="2606" width="37.140625" style="78" customWidth="1"/>
    <col min="2607" max="2607" width="32.85546875" style="78" customWidth="1"/>
    <col min="2608" max="2608" width="39.42578125" style="78" customWidth="1"/>
    <col min="2609" max="2613" width="30.28515625" style="78" customWidth="1"/>
    <col min="2614" max="2614" width="39.85546875" style="78" customWidth="1"/>
    <col min="2615" max="2615" width="46.140625" style="78" customWidth="1"/>
    <col min="2616" max="2616" width="45.85546875" style="78" customWidth="1"/>
    <col min="2617" max="2617" width="58.85546875" style="78" customWidth="1"/>
    <col min="2618" max="2618" width="40.42578125" style="78" customWidth="1"/>
    <col min="2619" max="2623" width="41.28515625" style="78" customWidth="1"/>
    <col min="2624" max="2624" width="39.85546875" style="78" customWidth="1"/>
    <col min="2625" max="2625" width="46.140625" style="78" customWidth="1"/>
    <col min="2626" max="2626" width="45.85546875" style="78" customWidth="1"/>
    <col min="2627" max="2627" width="58.85546875" style="78" customWidth="1"/>
    <col min="2628" max="2628" width="40.42578125" style="78" customWidth="1"/>
    <col min="2629" max="2633" width="41.28515625" style="78" customWidth="1"/>
    <col min="2634" max="2634" width="39.85546875" style="78" customWidth="1"/>
    <col min="2635" max="2635" width="46.140625" style="78" customWidth="1"/>
    <col min="2636" max="2636" width="45.85546875" style="78" customWidth="1"/>
    <col min="2637" max="2637" width="58.85546875" style="78" customWidth="1"/>
    <col min="2638" max="2638" width="40.42578125" style="78" customWidth="1"/>
    <col min="2639" max="2643" width="41.28515625" style="78" customWidth="1"/>
    <col min="2644" max="2644" width="39.85546875" style="78" customWidth="1"/>
    <col min="2645" max="2645" width="46.140625" style="78" customWidth="1"/>
    <col min="2646" max="2646" width="45.85546875" style="78" customWidth="1"/>
    <col min="2647" max="2647" width="58.85546875" style="78" customWidth="1"/>
    <col min="2648" max="2648" width="40.42578125" style="78" customWidth="1"/>
    <col min="2649" max="2653" width="41.28515625" style="78" customWidth="1"/>
    <col min="2654" max="2654" width="39.85546875" style="78" customWidth="1"/>
    <col min="2655" max="2655" width="46.140625" style="78" customWidth="1"/>
    <col min="2656" max="2656" width="45.85546875" style="78" customWidth="1"/>
    <col min="2657" max="2657" width="58.85546875" style="78" customWidth="1"/>
    <col min="2658" max="2658" width="40.42578125" style="78" customWidth="1"/>
    <col min="2659" max="2663" width="41.28515625" style="78" customWidth="1"/>
    <col min="2664" max="2664" width="39.85546875" style="78" customWidth="1"/>
    <col min="2665" max="2665" width="46.140625" style="78" customWidth="1"/>
    <col min="2666" max="2666" width="45.85546875" style="78" customWidth="1"/>
    <col min="2667" max="2667" width="58.85546875" style="78" customWidth="1"/>
    <col min="2668" max="2668" width="40.42578125" style="78" customWidth="1"/>
    <col min="2669" max="2673" width="41.28515625" style="78" customWidth="1"/>
    <col min="2674" max="2674" width="39.85546875" style="78" customWidth="1"/>
    <col min="2675" max="2675" width="46.140625" style="78" customWidth="1"/>
    <col min="2676" max="2676" width="45.85546875" style="78" customWidth="1"/>
    <col min="2677" max="2677" width="58.85546875" style="78" customWidth="1"/>
    <col min="2678" max="2678" width="40.42578125" style="78" customWidth="1"/>
    <col min="2679" max="2683" width="41.28515625" style="78" customWidth="1"/>
    <col min="2684" max="2684" width="39.85546875" style="78" customWidth="1"/>
    <col min="2685" max="2685" width="46.140625" style="78" customWidth="1"/>
    <col min="2686" max="2686" width="45.85546875" style="78" customWidth="1"/>
    <col min="2687" max="2687" width="58.85546875" style="78" customWidth="1"/>
    <col min="2688" max="2688" width="40.42578125" style="78" customWidth="1"/>
    <col min="2689" max="2693" width="41.28515625" style="78" customWidth="1"/>
    <col min="2694" max="2694" width="39.85546875" style="78" customWidth="1"/>
    <col min="2695" max="2695" width="46.140625" style="78" customWidth="1"/>
    <col min="2696" max="2696" width="45.85546875" style="78" customWidth="1"/>
    <col min="2697" max="2697" width="58.85546875" style="78" customWidth="1"/>
    <col min="2698" max="2698" width="40.42578125" style="78" customWidth="1"/>
    <col min="2699" max="2703" width="41.28515625" style="78" customWidth="1"/>
    <col min="2704" max="2704" width="41" style="78" customWidth="1"/>
    <col min="2705" max="2705" width="47.140625" style="78" customWidth="1"/>
    <col min="2706" max="2706" width="46.85546875" style="78" customWidth="1"/>
    <col min="2707" max="2707" width="60" style="78" customWidth="1"/>
    <col min="2708" max="2708" width="41.28515625" style="78" customWidth="1"/>
    <col min="2709" max="2713" width="42.28515625" style="78" customWidth="1"/>
    <col min="2714" max="2714" width="29" style="78" customWidth="1"/>
    <col min="2715" max="2715" width="29.140625" style="78" customWidth="1"/>
    <col min="2716" max="2716" width="35.85546875" style="78" customWidth="1"/>
    <col min="2717" max="2717" width="37.140625" style="78" customWidth="1"/>
    <col min="2718" max="2718" width="32.85546875" style="78" customWidth="1"/>
    <col min="2719" max="2719" width="39.42578125" style="78" customWidth="1"/>
    <col min="2720" max="2724" width="30.28515625" style="78" customWidth="1"/>
    <col min="2725" max="2725" width="39.85546875" style="78" customWidth="1"/>
    <col min="2726" max="2726" width="46.140625" style="78" customWidth="1"/>
    <col min="2727" max="2727" width="45.85546875" style="78" customWidth="1"/>
    <col min="2728" max="2728" width="58.85546875" style="78" customWidth="1"/>
    <col min="2729" max="2729" width="40.42578125" style="78" customWidth="1"/>
    <col min="2730" max="2734" width="41.28515625" style="78" customWidth="1"/>
    <col min="2735" max="2735" width="39.85546875" style="78" customWidth="1"/>
    <col min="2736" max="2736" width="46.140625" style="78" customWidth="1"/>
    <col min="2737" max="2737" width="45.85546875" style="78" customWidth="1"/>
    <col min="2738" max="2738" width="58.85546875" style="78" customWidth="1"/>
    <col min="2739" max="2739" width="40.42578125" style="78" customWidth="1"/>
    <col min="2740" max="2744" width="41.28515625" style="78" customWidth="1"/>
    <col min="2745" max="2745" width="39.85546875" style="78" customWidth="1"/>
    <col min="2746" max="2746" width="46.140625" style="78" customWidth="1"/>
    <col min="2747" max="2747" width="45.85546875" style="78" customWidth="1"/>
    <col min="2748" max="2748" width="58.85546875" style="78" customWidth="1"/>
    <col min="2749" max="2749" width="40.42578125" style="78" customWidth="1"/>
    <col min="2750" max="2754" width="41.28515625" style="78" customWidth="1"/>
    <col min="2755" max="2755" width="39.85546875" style="78" customWidth="1"/>
    <col min="2756" max="2756" width="46.140625" style="78" customWidth="1"/>
    <col min="2757" max="2757" width="45.85546875" style="78" customWidth="1"/>
    <col min="2758" max="2758" width="58.85546875" style="78" customWidth="1"/>
    <col min="2759" max="2759" width="40.42578125" style="78" customWidth="1"/>
    <col min="2760" max="2764" width="41.28515625" style="78" customWidth="1"/>
    <col min="2765" max="2765" width="39.85546875" style="78" customWidth="1"/>
    <col min="2766" max="2766" width="46.140625" style="78" customWidth="1"/>
    <col min="2767" max="2767" width="45.85546875" style="78" customWidth="1"/>
    <col min="2768" max="2768" width="58.85546875" style="78" customWidth="1"/>
    <col min="2769" max="2769" width="40.42578125" style="78" customWidth="1"/>
    <col min="2770" max="2774" width="41.28515625" style="78" customWidth="1"/>
    <col min="2775" max="2775" width="39.85546875" style="78" customWidth="1"/>
    <col min="2776" max="2776" width="46.140625" style="78" customWidth="1"/>
    <col min="2777" max="2777" width="45.85546875" style="78" customWidth="1"/>
    <col min="2778" max="2778" width="58.85546875" style="78" customWidth="1"/>
    <col min="2779" max="2779" width="40.42578125" style="78" customWidth="1"/>
    <col min="2780" max="2784" width="41.28515625" style="78" customWidth="1"/>
    <col min="2785" max="2785" width="39.85546875" style="78" customWidth="1"/>
    <col min="2786" max="2786" width="46.140625" style="78" customWidth="1"/>
    <col min="2787" max="2787" width="45.85546875" style="78" customWidth="1"/>
    <col min="2788" max="2788" width="58.85546875" style="78" customWidth="1"/>
    <col min="2789" max="2789" width="40.42578125" style="78" customWidth="1"/>
    <col min="2790" max="2794" width="41.28515625" style="78" customWidth="1"/>
    <col min="2795" max="2795" width="39.85546875" style="78" customWidth="1"/>
    <col min="2796" max="2796" width="46.140625" style="78" customWidth="1"/>
    <col min="2797" max="2797" width="45.85546875" style="78" customWidth="1"/>
    <col min="2798" max="2798" width="58.85546875" style="78" customWidth="1"/>
    <col min="2799" max="2799" width="40.42578125" style="78" customWidth="1"/>
    <col min="2800" max="2804" width="41.28515625" style="78" customWidth="1"/>
    <col min="2805" max="2805" width="39.85546875" style="78" customWidth="1"/>
    <col min="2806" max="2806" width="46.140625" style="78" customWidth="1"/>
    <col min="2807" max="2807" width="45.85546875" style="78" customWidth="1"/>
    <col min="2808" max="2808" width="58.85546875" style="78" customWidth="1"/>
    <col min="2809" max="2809" width="40.42578125" style="78" customWidth="1"/>
    <col min="2810" max="2814" width="41.28515625" style="78" customWidth="1"/>
    <col min="2815" max="2815" width="41" style="78" customWidth="1"/>
    <col min="2816" max="2816" width="47.140625" style="78" customWidth="1"/>
    <col min="2817" max="2817" width="46.85546875" style="78" customWidth="1"/>
    <col min="2818" max="2818" width="60" style="78" customWidth="1"/>
    <col min="2819" max="2819" width="41.28515625" style="78" customWidth="1"/>
    <col min="2820" max="2824" width="42.28515625" style="78" customWidth="1"/>
    <col min="2825" max="2825" width="29" style="78" customWidth="1"/>
    <col min="2826" max="2826" width="29.140625" style="78" customWidth="1"/>
    <col min="2827" max="2827" width="35.85546875" style="78" customWidth="1"/>
    <col min="2828" max="2828" width="37.140625" style="78" customWidth="1"/>
    <col min="2829" max="2829" width="32.85546875" style="78" customWidth="1"/>
    <col min="2830" max="2830" width="39.42578125" style="78" customWidth="1"/>
    <col min="2831" max="2835" width="30.28515625" style="78" customWidth="1"/>
    <col min="2836" max="2836" width="39.85546875" style="78" customWidth="1"/>
    <col min="2837" max="2837" width="46.140625" style="78" customWidth="1"/>
    <col min="2838" max="2838" width="45.85546875" style="78" customWidth="1"/>
    <col min="2839" max="2839" width="58.85546875" style="78" customWidth="1"/>
    <col min="2840" max="2840" width="40.42578125" style="78" customWidth="1"/>
    <col min="2841" max="2845" width="41.28515625" style="78" customWidth="1"/>
    <col min="2846" max="2846" width="39.85546875" style="78" customWidth="1"/>
    <col min="2847" max="2847" width="46.140625" style="78" customWidth="1"/>
    <col min="2848" max="2848" width="45.85546875" style="78" customWidth="1"/>
    <col min="2849" max="2849" width="58.85546875" style="78" customWidth="1"/>
    <col min="2850" max="2850" width="40.42578125" style="78" customWidth="1"/>
    <col min="2851" max="2855" width="41.28515625" style="78" customWidth="1"/>
    <col min="2856" max="2856" width="39.85546875" style="78" customWidth="1"/>
    <col min="2857" max="2857" width="46.140625" style="78" customWidth="1"/>
    <col min="2858" max="2858" width="45.85546875" style="78" customWidth="1"/>
    <col min="2859" max="2859" width="58.85546875" style="78" customWidth="1"/>
    <col min="2860" max="2860" width="40.42578125" style="78" customWidth="1"/>
    <col min="2861" max="2865" width="41.28515625" style="78" customWidth="1"/>
    <col min="2866" max="2866" width="39.85546875" style="78" customWidth="1"/>
    <col min="2867" max="2867" width="46.140625" style="78" customWidth="1"/>
    <col min="2868" max="2868" width="45.85546875" style="78" customWidth="1"/>
    <col min="2869" max="2869" width="58.85546875" style="78" customWidth="1"/>
    <col min="2870" max="2870" width="40.42578125" style="78" customWidth="1"/>
    <col min="2871" max="2875" width="41.28515625" style="78" customWidth="1"/>
    <col min="2876" max="2876" width="39.85546875" style="78" customWidth="1"/>
    <col min="2877" max="2877" width="46.140625" style="78" customWidth="1"/>
    <col min="2878" max="2878" width="45.85546875" style="78" customWidth="1"/>
    <col min="2879" max="2879" width="58.85546875" style="78" customWidth="1"/>
    <col min="2880" max="2880" width="40.42578125" style="78" customWidth="1"/>
    <col min="2881" max="2885" width="41.28515625" style="78" customWidth="1"/>
    <col min="2886" max="2886" width="39.85546875" style="78" customWidth="1"/>
    <col min="2887" max="2887" width="46.140625" style="78" customWidth="1"/>
    <col min="2888" max="2888" width="45.85546875" style="78" customWidth="1"/>
    <col min="2889" max="2889" width="58.85546875" style="78" customWidth="1"/>
    <col min="2890" max="2890" width="40.42578125" style="78" customWidth="1"/>
    <col min="2891" max="2895" width="41.28515625" style="78" customWidth="1"/>
    <col min="2896" max="2896" width="39.85546875" style="78" customWidth="1"/>
    <col min="2897" max="2897" width="46.140625" style="78" customWidth="1"/>
    <col min="2898" max="2898" width="45.85546875" style="78" customWidth="1"/>
    <col min="2899" max="2899" width="58.85546875" style="78" customWidth="1"/>
    <col min="2900" max="2900" width="40.42578125" style="78" customWidth="1"/>
    <col min="2901" max="2905" width="41.28515625" style="78" customWidth="1"/>
    <col min="2906" max="2906" width="39.85546875" style="78" customWidth="1"/>
    <col min="2907" max="2907" width="46.140625" style="78" customWidth="1"/>
    <col min="2908" max="2908" width="45.85546875" style="78" customWidth="1"/>
    <col min="2909" max="2909" width="58.85546875" style="78" customWidth="1"/>
    <col min="2910" max="2910" width="40.42578125" style="78" customWidth="1"/>
    <col min="2911" max="2915" width="41.28515625" style="78" customWidth="1"/>
    <col min="2916" max="2916" width="39.85546875" style="78" customWidth="1"/>
    <col min="2917" max="2917" width="46.140625" style="78" customWidth="1"/>
    <col min="2918" max="2918" width="45.85546875" style="78" customWidth="1"/>
    <col min="2919" max="2919" width="58.85546875" style="78" customWidth="1"/>
    <col min="2920" max="2920" width="40.42578125" style="78" customWidth="1"/>
    <col min="2921" max="2925" width="41.28515625" style="78" customWidth="1"/>
    <col min="2926" max="2926" width="41" style="78" customWidth="1"/>
    <col min="2927" max="2927" width="47.140625" style="78" customWidth="1"/>
    <col min="2928" max="2928" width="46.85546875" style="78" customWidth="1"/>
    <col min="2929" max="2929" width="60" style="78" customWidth="1"/>
    <col min="2930" max="2930" width="41.28515625" style="78" customWidth="1"/>
    <col min="2931" max="2935" width="42.28515625" style="78" customWidth="1"/>
    <col min="2936" max="2936" width="30" style="78" customWidth="1"/>
    <col min="2937" max="2937" width="30.140625" style="78" customWidth="1"/>
    <col min="2938" max="2938" width="36.85546875" style="78" customWidth="1"/>
    <col min="2939" max="2939" width="38" style="78" customWidth="1"/>
    <col min="2940" max="2940" width="33.85546875" style="78" customWidth="1"/>
    <col min="2941" max="2941" width="40.42578125" style="78" customWidth="1"/>
    <col min="2942" max="2946" width="31.140625" style="78" customWidth="1"/>
    <col min="2947" max="2947" width="41" style="78" customWidth="1"/>
    <col min="2948" max="2948" width="47.140625" style="78" customWidth="1"/>
    <col min="2949" max="2949" width="46.85546875" style="78" customWidth="1"/>
    <col min="2950" max="2950" width="60" style="78" customWidth="1"/>
    <col min="2951" max="2951" width="41.28515625" style="78" customWidth="1"/>
    <col min="2952" max="2956" width="42.28515625" style="78" customWidth="1"/>
    <col min="2957" max="2957" width="41" style="78" customWidth="1"/>
    <col min="2958" max="2958" width="47.140625" style="78" customWidth="1"/>
    <col min="2959" max="2959" width="46.85546875" style="78" customWidth="1"/>
    <col min="2960" max="2960" width="60" style="78" customWidth="1"/>
    <col min="2961" max="2961" width="41.28515625" style="78" customWidth="1"/>
    <col min="2962" max="2966" width="42.28515625" style="78" customWidth="1"/>
    <col min="2967" max="2967" width="41" style="78" customWidth="1"/>
    <col min="2968" max="2968" width="47.140625" style="78" customWidth="1"/>
    <col min="2969" max="2969" width="46.85546875" style="78" customWidth="1"/>
    <col min="2970" max="2970" width="60" style="78" customWidth="1"/>
    <col min="2971" max="2971" width="41.28515625" style="78" customWidth="1"/>
    <col min="2972" max="2976" width="42.28515625" style="78" customWidth="1"/>
    <col min="2977" max="2977" width="41" style="78" customWidth="1"/>
    <col min="2978" max="2978" width="47.140625" style="78" customWidth="1"/>
    <col min="2979" max="2979" width="46.85546875" style="78" customWidth="1"/>
    <col min="2980" max="2980" width="60" style="78" customWidth="1"/>
    <col min="2981" max="2981" width="41.28515625" style="78" customWidth="1"/>
    <col min="2982" max="2986" width="42.28515625" style="78" customWidth="1"/>
    <col min="2987" max="2987" width="41" style="78" customWidth="1"/>
    <col min="2988" max="2988" width="47.140625" style="78" customWidth="1"/>
    <col min="2989" max="2989" width="46.85546875" style="78" customWidth="1"/>
    <col min="2990" max="2990" width="60" style="78" customWidth="1"/>
    <col min="2991" max="2991" width="41.28515625" style="78" customWidth="1"/>
    <col min="2992" max="2996" width="42.28515625" style="78" customWidth="1"/>
    <col min="2997" max="2997" width="41" style="78" customWidth="1"/>
    <col min="2998" max="2998" width="47.140625" style="78" customWidth="1"/>
    <col min="2999" max="2999" width="46.85546875" style="78" customWidth="1"/>
    <col min="3000" max="3000" width="60" style="78" customWidth="1"/>
    <col min="3001" max="3001" width="41.28515625" style="78" customWidth="1"/>
    <col min="3002" max="3006" width="42.28515625" style="78" customWidth="1"/>
    <col min="3007" max="3007" width="41" style="78" customWidth="1"/>
    <col min="3008" max="3008" width="47.140625" style="78" customWidth="1"/>
    <col min="3009" max="3009" width="46.85546875" style="78" customWidth="1"/>
    <col min="3010" max="3010" width="60" style="78" customWidth="1"/>
    <col min="3011" max="3011" width="41.28515625" style="78" customWidth="1"/>
    <col min="3012" max="3016" width="42.28515625" style="78" customWidth="1"/>
    <col min="3017" max="3017" width="41" style="78" customWidth="1"/>
    <col min="3018" max="3018" width="47.140625" style="78" customWidth="1"/>
    <col min="3019" max="3019" width="46.85546875" style="78" customWidth="1"/>
    <col min="3020" max="3020" width="60" style="78" customWidth="1"/>
    <col min="3021" max="3021" width="41.28515625" style="78" customWidth="1"/>
    <col min="3022" max="3026" width="42.28515625" style="78" customWidth="1"/>
    <col min="3027" max="3027" width="41" style="78" customWidth="1"/>
    <col min="3028" max="3028" width="47.140625" style="78" customWidth="1"/>
    <col min="3029" max="3029" width="46.85546875" style="78" customWidth="1"/>
    <col min="3030" max="3030" width="60" style="78" customWidth="1"/>
    <col min="3031" max="3031" width="41.28515625" style="78" customWidth="1"/>
    <col min="3032" max="3036" width="42.28515625" style="78" customWidth="1"/>
    <col min="3037" max="3037" width="42" style="78" customWidth="1"/>
    <col min="3038" max="3038" width="48.28515625" style="78" customWidth="1"/>
    <col min="3039" max="3039" width="47.85546875" style="78" customWidth="1"/>
    <col min="3040" max="3040" width="60.85546875" style="78" customWidth="1"/>
    <col min="3041" max="3041" width="42.28515625" style="78" customWidth="1"/>
    <col min="3042" max="3046" width="43.140625" style="78" customWidth="1"/>
    <col min="3047" max="3047" width="12.5703125" style="78" customWidth="1"/>
    <col min="3048" max="3048" width="28.7109375" style="78" customWidth="1"/>
    <col min="3049" max="3049" width="26.85546875" style="78" customWidth="1"/>
    <col min="3050" max="3050" width="12.140625" style="78" customWidth="1"/>
    <col min="3051" max="3051" width="24.5703125" style="78" customWidth="1"/>
    <col min="3052" max="3052" width="30.85546875" style="78" customWidth="1"/>
    <col min="3053" max="3053" width="28.85546875" style="78" customWidth="1"/>
    <col min="3054" max="3054" width="16.28515625" style="78" customWidth="1"/>
    <col min="3055" max="3055" width="18.140625" style="78" customWidth="1"/>
    <col min="3056" max="3056" width="21.85546875" style="78" customWidth="1"/>
    <col min="3057" max="3057" width="15.7109375" style="78" customWidth="1"/>
    <col min="3058" max="3058" width="14.28515625" style="78" customWidth="1"/>
    <col min="3059" max="3059" width="15" style="78" customWidth="1"/>
    <col min="3060" max="3060" width="11.140625" style="78" customWidth="1"/>
    <col min="3061" max="3061" width="12.42578125" style="78" customWidth="1"/>
    <col min="3062" max="3062" width="21.28515625" style="78" customWidth="1"/>
    <col min="3063" max="3063" width="14.42578125" style="78" customWidth="1"/>
    <col min="3064" max="3064" width="15" style="78" customWidth="1"/>
    <col min="3065" max="3065" width="16" style="78" customWidth="1"/>
    <col min="3066" max="3066" width="18.42578125" style="78" customWidth="1"/>
    <col min="3067" max="3067" width="26.5703125" style="78" customWidth="1"/>
    <col min="3068" max="3068" width="24.5703125" style="78" customWidth="1"/>
    <col min="3069" max="3069" width="12.5703125" style="78" customWidth="1"/>
    <col min="3070" max="3070" width="28.7109375" style="78" customWidth="1"/>
    <col min="3071" max="3071" width="26.85546875" style="78" customWidth="1"/>
    <col min="3072" max="3072" width="12.140625" style="78" customWidth="1"/>
    <col min="3073" max="3073" width="24.5703125" style="78" customWidth="1"/>
    <col min="3074" max="3074" width="30.85546875" style="78" customWidth="1"/>
    <col min="3075" max="3075" width="28.85546875" style="78" customWidth="1"/>
    <col min="3076" max="3076" width="16.28515625" style="78" customWidth="1"/>
    <col min="3077" max="3077" width="18.140625" style="78" customWidth="1"/>
    <col min="3078" max="3078" width="21.85546875" style="78" customWidth="1"/>
    <col min="3079" max="3079" width="15.7109375" style="78" customWidth="1"/>
    <col min="3080" max="3080" width="14.28515625" style="78" customWidth="1"/>
    <col min="3081" max="3081" width="15" style="78" customWidth="1"/>
    <col min="3082" max="3082" width="11.140625" style="78" customWidth="1"/>
    <col min="3083" max="3083" width="12.42578125" style="78" customWidth="1"/>
    <col min="3084" max="3084" width="21.28515625" style="78" customWidth="1"/>
    <col min="3085" max="3085" width="14.42578125" style="78" customWidth="1"/>
    <col min="3086" max="3086" width="15" style="78" customWidth="1"/>
    <col min="3087" max="3087" width="16" style="78" customWidth="1"/>
    <col min="3088" max="3088" width="18.42578125" style="78" customWidth="1"/>
    <col min="3089" max="3089" width="26.5703125" style="78" customWidth="1"/>
    <col min="3090" max="3090" width="24.5703125" style="78" customWidth="1"/>
    <col min="3091" max="3091" width="19.5703125" style="78" customWidth="1"/>
    <col min="3092" max="3092" width="9" style="78" customWidth="1"/>
    <col min="3093" max="3093" width="5.7109375" style="78" customWidth="1"/>
    <col min="3094" max="3094" width="15.5703125" style="78" customWidth="1"/>
    <col min="3095" max="3095" width="9.85546875" style="78" customWidth="1"/>
    <col min="3096" max="3096" width="19.85546875" style="78" customWidth="1"/>
    <col min="3097" max="3097" width="8.140625" style="78" customWidth="1"/>
    <col min="3098" max="3098" width="17.85546875" style="78" customWidth="1"/>
    <col min="3099" max="3099" width="9.5703125" style="78" customWidth="1"/>
    <col min="3100" max="3100" width="19.42578125" style="78" customWidth="1"/>
    <col min="3101" max="3101" width="21.28515625" style="78" customWidth="1"/>
    <col min="3102" max="3102" width="27.140625" style="78" customWidth="1"/>
    <col min="3103" max="3103" width="17.85546875" style="78" customWidth="1"/>
    <col min="3104" max="3104" width="12.85546875" style="78" customWidth="1"/>
    <col min="3105" max="3105" width="23.140625" style="78" customWidth="1"/>
    <col min="3106" max="3106" width="15.5703125" style="78" customWidth="1"/>
    <col min="3107" max="3107" width="25.5703125" style="78" customWidth="1"/>
    <col min="3108" max="3108" width="15" style="78" customWidth="1"/>
    <col min="3109" max="3109" width="14.85546875" style="78" customWidth="1"/>
    <col min="3110" max="3110" width="18.5703125" style="78" customWidth="1"/>
    <col min="3111" max="3111" width="11.85546875" style="78" customWidth="1"/>
    <col min="3112" max="3112" width="25.5703125" style="78" customWidth="1"/>
    <col min="3113" max="3113" width="13.42578125" style="78" customWidth="1"/>
    <col min="3114" max="3114" width="13.85546875" style="78" customWidth="1"/>
    <col min="3115" max="3115" width="24.85546875" style="78" customWidth="1"/>
    <col min="3116" max="3116" width="21.85546875" style="78" customWidth="1"/>
    <col min="3117" max="3117" width="15.28515625" style="78" customWidth="1"/>
    <col min="3118" max="3118" width="6.85546875" style="78" customWidth="1"/>
    <col min="3119" max="3119" width="18.5703125" style="78" customWidth="1"/>
    <col min="3120" max="3120" width="28.42578125" style="78" customWidth="1"/>
    <col min="3121" max="3121" width="8.5703125" style="78" customWidth="1"/>
    <col min="3122" max="3122" width="19.140625" style="78" customWidth="1"/>
    <col min="3123" max="3123" width="10.5703125" style="78" customWidth="1"/>
    <col min="3124" max="3124" width="13.5703125" style="78" customWidth="1"/>
    <col min="3125" max="3125" width="18.85546875" style="78" customWidth="1"/>
    <col min="3126" max="3126" width="17.7109375" style="78" customWidth="1"/>
    <col min="3127" max="3127" width="25.42578125" style="78" customWidth="1"/>
    <col min="3128" max="3128" width="23" style="78" customWidth="1"/>
    <col min="3129" max="3129" width="24.42578125" style="78" customWidth="1"/>
    <col min="3130" max="3130" width="25.42578125" style="78" customWidth="1"/>
    <col min="3131" max="3131" width="32" style="78" customWidth="1"/>
    <col min="3132" max="3132" width="23" style="78" customWidth="1"/>
    <col min="3133" max="3133" width="22.7109375" style="78" customWidth="1"/>
    <col min="3134" max="3134" width="23" style="78" customWidth="1"/>
    <col min="3135" max="3135" width="24.42578125" style="78" customWidth="1"/>
    <col min="3136" max="3136" width="25.42578125" style="78" customWidth="1"/>
    <col min="3137" max="3137" width="32" style="78" customWidth="1"/>
    <col min="3138" max="3138" width="23" style="78" customWidth="1"/>
    <col min="3139" max="3139" width="22.7109375" style="78" customWidth="1"/>
    <col min="3140" max="3140" width="23" style="78" customWidth="1"/>
    <col min="3141" max="3141" width="24.42578125" style="78" customWidth="1"/>
    <col min="3142" max="3142" width="25.42578125" style="78" customWidth="1"/>
    <col min="3143" max="3143" width="32" style="78" customWidth="1"/>
    <col min="3144" max="3144" width="23" style="78" customWidth="1"/>
    <col min="3145" max="3145" width="22.7109375" style="78" customWidth="1"/>
    <col min="3146" max="3146" width="19.42578125" style="78" customWidth="1"/>
    <col min="3147" max="3147" width="19.85546875" style="78" customWidth="1"/>
    <col min="3148" max="3148" width="18.85546875" style="78" customWidth="1"/>
    <col min="3149" max="3149" width="17.5703125" style="78" customWidth="1"/>
    <col min="3150" max="3150" width="12.5703125" style="78" customWidth="1"/>
    <col min="3151" max="3151" width="9.42578125" style="78" customWidth="1"/>
    <col min="3152" max="3152" width="15.5703125" style="78" customWidth="1"/>
    <col min="3153" max="3153" width="9.85546875" style="78" customWidth="1"/>
    <col min="3154" max="3154" width="21.140625" style="78" customWidth="1"/>
    <col min="3155" max="3155" width="13.140625" style="78" customWidth="1"/>
    <col min="3156" max="3156" width="12.85546875" style="78" customWidth="1"/>
    <col min="3157" max="3157" width="19.42578125" style="78" customWidth="1"/>
    <col min="3158" max="3158" width="4.42578125" style="78" customWidth="1"/>
    <col min="3159" max="3159" width="5.5703125" style="78" customWidth="1"/>
    <col min="3160" max="3160" width="18.85546875" style="78" customWidth="1"/>
    <col min="3161" max="3161" width="28.140625" style="78" customWidth="1"/>
    <col min="3162" max="3162" width="8.42578125" style="78" customWidth="1"/>
    <col min="3163" max="3163" width="12.5703125" style="78" customWidth="1"/>
    <col min="3164" max="3164" width="12.85546875" style="78" customWidth="1"/>
    <col min="3165" max="3165" width="20.140625" style="78" customWidth="1"/>
    <col min="3166" max="3166" width="10.5703125" style="78" customWidth="1"/>
    <col min="3167" max="3167" width="12.140625" style="78" customWidth="1"/>
    <col min="3168" max="3168" width="14.5703125" style="78" customWidth="1"/>
    <col min="3169" max="3169" width="20.7109375" style="78" customWidth="1"/>
    <col min="3170" max="3170" width="18.42578125" style="78" customWidth="1"/>
    <col min="3171" max="3171" width="11.28515625" style="78" customWidth="1"/>
    <col min="3172" max="3172" width="24" style="78" customWidth="1"/>
    <col min="3173" max="3173" width="23" style="78" customWidth="1"/>
    <col min="3174" max="3174" width="12.140625" style="78" customWidth="1"/>
    <col min="3175" max="3175" width="21" style="78" customWidth="1"/>
    <col min="3176" max="3176" width="8.42578125" style="78" customWidth="1"/>
    <col min="3177" max="3177" width="11.140625" style="78" customWidth="1"/>
    <col min="3178" max="3178" width="19.140625" style="78" customWidth="1"/>
    <col min="3179" max="3179" width="24.85546875" style="78" customWidth="1"/>
    <col min="3180" max="3180" width="12.28515625" style="78" customWidth="1"/>
    <col min="3181" max="3181" width="14" style="78" customWidth="1"/>
    <col min="3182" max="3182" width="18.28515625" style="78" customWidth="1"/>
    <col min="3183" max="3183" width="5.85546875" style="78" customWidth="1"/>
    <col min="3184" max="3184" width="14.140625" style="78" customWidth="1"/>
    <col min="3185" max="3185" width="7.85546875" style="78" customWidth="1"/>
    <col min="3186" max="3186" width="12.28515625" style="78" customWidth="1"/>
    <col min="3187" max="3187" width="9" style="78" bestFit="1" customWidth="1"/>
    <col min="3188" max="3188" width="15.140625" style="78" bestFit="1" customWidth="1"/>
    <col min="3189" max="3189" width="9.5703125" style="78" bestFit="1" customWidth="1"/>
    <col min="3190" max="3190" width="12.28515625" style="78" bestFit="1" customWidth="1"/>
    <col min="3191" max="3191" width="6.5703125" style="78" bestFit="1" customWidth="1"/>
    <col min="3192" max="3192" width="7.42578125" style="78" bestFit="1" customWidth="1"/>
    <col min="3193" max="3193" width="18.140625" style="78" bestFit="1" customWidth="1"/>
    <col min="3194" max="3194" width="6.85546875" style="78" bestFit="1" customWidth="1"/>
    <col min="3195" max="3195" width="13.5703125" style="78" bestFit="1" customWidth="1"/>
    <col min="3196" max="3196" width="23.140625" style="78" bestFit="1" customWidth="1"/>
    <col min="3197" max="3197" width="21.85546875" style="78" bestFit="1" customWidth="1"/>
    <col min="3198" max="3198" width="22.7109375" style="78" bestFit="1" customWidth="1"/>
    <col min="3199" max="16384" width="8.85546875" style="78"/>
  </cols>
  <sheetData>
    <row r="1" spans="1:3338" ht="26.25" x14ac:dyDescent="0.4">
      <c r="A1" s="78" t="s">
        <v>4980</v>
      </c>
      <c r="F1" s="79" t="s">
        <v>0</v>
      </c>
      <c r="G1" s="80"/>
      <c r="H1" s="80"/>
      <c r="I1" s="80"/>
      <c r="J1" s="80"/>
      <c r="K1" s="80"/>
      <c r="L1" s="80"/>
      <c r="M1" s="80"/>
      <c r="N1" s="80"/>
      <c r="O1" s="80"/>
      <c r="P1" s="80"/>
      <c r="Q1" s="80"/>
      <c r="R1" s="80"/>
      <c r="S1" s="80"/>
      <c r="T1" s="81" t="s">
        <v>1</v>
      </c>
      <c r="U1" s="82"/>
      <c r="V1" s="82"/>
      <c r="W1" s="82"/>
      <c r="X1" s="82"/>
      <c r="Y1" s="82"/>
      <c r="Z1" s="82"/>
      <c r="AA1" s="82"/>
      <c r="AB1" s="82"/>
      <c r="AC1" s="82"/>
      <c r="AD1" s="82"/>
      <c r="AE1" s="82"/>
      <c r="AF1" s="82"/>
      <c r="AG1" s="82"/>
      <c r="AH1" s="82"/>
      <c r="AI1" s="82"/>
      <c r="AJ1" s="83" t="s">
        <v>2</v>
      </c>
      <c r="AK1" s="84"/>
      <c r="AL1" s="84"/>
      <c r="AM1" s="84"/>
      <c r="AN1" s="84"/>
      <c r="AO1" s="84"/>
      <c r="AP1" s="84"/>
      <c r="AQ1" s="84"/>
      <c r="AR1" s="84"/>
      <c r="AS1" s="84"/>
      <c r="AT1" s="84"/>
      <c r="AU1" s="84"/>
      <c r="AV1" s="84"/>
      <c r="AW1" s="84"/>
      <c r="AX1" s="84"/>
      <c r="AY1" s="84"/>
      <c r="AZ1" s="84"/>
      <c r="BA1" s="84"/>
      <c r="BB1" s="84"/>
      <c r="BC1" s="84"/>
      <c r="BD1" s="84"/>
      <c r="BE1" s="85" t="s">
        <v>16</v>
      </c>
      <c r="BF1" s="86"/>
      <c r="BG1" s="86"/>
      <c r="BH1" s="86"/>
      <c r="BI1" s="86"/>
      <c r="BJ1" s="86"/>
      <c r="BK1" s="86"/>
      <c r="BL1" s="86"/>
      <c r="BM1" s="86"/>
      <c r="BN1" s="86"/>
      <c r="BO1" s="86"/>
      <c r="BP1" s="86"/>
      <c r="BQ1" s="86"/>
      <c r="BR1" s="86"/>
      <c r="BS1" s="86"/>
      <c r="BT1" s="86"/>
      <c r="BU1" s="86"/>
      <c r="BV1" s="86"/>
      <c r="BW1" s="86"/>
      <c r="BX1" s="86"/>
      <c r="BY1" s="86"/>
      <c r="BZ1" s="86"/>
      <c r="CA1" s="86"/>
      <c r="CB1" s="86"/>
      <c r="CC1" s="86"/>
      <c r="CD1" s="86"/>
      <c r="CE1" s="86"/>
      <c r="CF1" s="86"/>
      <c r="CG1" s="86"/>
      <c r="CH1" s="86"/>
      <c r="CI1" s="86"/>
      <c r="CJ1" s="86"/>
      <c r="CK1" s="86"/>
      <c r="CL1" s="86"/>
      <c r="CM1" s="86"/>
      <c r="CN1" s="86"/>
      <c r="CO1" s="86"/>
      <c r="CP1" s="86"/>
      <c r="CQ1" s="86"/>
      <c r="CR1" s="86"/>
      <c r="CS1" s="86"/>
      <c r="CT1" s="86"/>
      <c r="CU1" s="86"/>
      <c r="CV1" s="86"/>
      <c r="CW1" s="86"/>
      <c r="CX1" s="86"/>
      <c r="CY1" s="86"/>
      <c r="CZ1" s="86"/>
      <c r="DA1" s="86"/>
      <c r="DB1" s="86"/>
      <c r="DC1" s="86"/>
      <c r="DD1" s="86"/>
      <c r="DE1" s="86"/>
      <c r="DF1" s="86"/>
      <c r="DG1" s="86"/>
      <c r="DH1" s="86"/>
      <c r="DI1" s="86"/>
      <c r="DJ1" s="86"/>
      <c r="DK1" s="86"/>
      <c r="DL1" s="86"/>
      <c r="DM1" s="86"/>
      <c r="DN1" s="86"/>
      <c r="DO1" s="86"/>
      <c r="DP1" s="86"/>
      <c r="DQ1" s="86"/>
      <c r="DR1" s="86"/>
      <c r="DS1" s="86"/>
      <c r="DT1" s="86"/>
      <c r="DU1" s="86"/>
      <c r="DV1" s="86"/>
      <c r="DW1" s="86"/>
      <c r="DX1" s="86"/>
      <c r="DY1" s="86"/>
      <c r="DZ1" s="86"/>
      <c r="EA1" s="86"/>
      <c r="EB1" s="86"/>
      <c r="EC1" s="86"/>
      <c r="ED1" s="86"/>
      <c r="EE1" s="86"/>
      <c r="EF1" s="86"/>
      <c r="EG1" s="86"/>
      <c r="EH1" s="86"/>
      <c r="EI1" s="86"/>
      <c r="EJ1" s="86"/>
      <c r="EK1" s="86"/>
      <c r="EL1" s="86"/>
      <c r="EM1" s="86"/>
      <c r="EN1" s="86"/>
      <c r="EO1" s="86"/>
      <c r="EP1" s="86"/>
      <c r="EQ1" s="86"/>
      <c r="ER1" s="86"/>
      <c r="ES1" s="86"/>
      <c r="ET1" s="86"/>
      <c r="EU1" s="86"/>
      <c r="EV1" s="86"/>
      <c r="EW1" s="86"/>
      <c r="EX1" s="86"/>
      <c r="EY1" s="86"/>
      <c r="EZ1" s="86"/>
      <c r="FA1" s="86"/>
      <c r="FB1" s="86"/>
      <c r="FC1" s="86"/>
      <c r="FD1" s="86"/>
      <c r="FE1" s="86"/>
      <c r="FF1" s="86"/>
      <c r="FG1" s="86"/>
      <c r="FH1" s="86"/>
      <c r="FI1" s="86"/>
      <c r="FJ1" s="86"/>
      <c r="FK1" s="86"/>
      <c r="FL1" s="86"/>
      <c r="FM1" s="86"/>
      <c r="FN1" s="86"/>
      <c r="FO1" s="86"/>
      <c r="FP1" s="86"/>
      <c r="FQ1" s="86"/>
      <c r="FR1" s="86"/>
      <c r="FS1" s="86"/>
      <c r="FT1" s="86"/>
      <c r="FU1" s="86"/>
      <c r="FV1" s="86"/>
      <c r="FW1" s="86"/>
      <c r="FX1" s="86"/>
      <c r="FY1" s="86"/>
      <c r="FZ1" s="86"/>
      <c r="GA1" s="86"/>
      <c r="GB1" s="86"/>
      <c r="GC1" s="86"/>
      <c r="GD1" s="86"/>
      <c r="GE1" s="86"/>
      <c r="GF1" s="86"/>
      <c r="GG1" s="86"/>
      <c r="GH1" s="86"/>
      <c r="GI1" s="86"/>
      <c r="GJ1" s="86"/>
      <c r="GK1" s="86"/>
      <c r="GL1" s="86"/>
      <c r="GM1" s="86"/>
      <c r="GN1" s="86"/>
      <c r="GO1" s="86"/>
      <c r="GP1" s="86"/>
      <c r="GQ1" s="86"/>
      <c r="GR1" s="86"/>
      <c r="GS1" s="86"/>
      <c r="GT1" s="86"/>
      <c r="GU1" s="86"/>
      <c r="GV1" s="86"/>
      <c r="GW1" s="86"/>
      <c r="GX1" s="86"/>
      <c r="GY1" s="86"/>
      <c r="GZ1" s="86"/>
      <c r="HA1" s="86"/>
      <c r="HB1" s="86"/>
      <c r="HC1" s="86"/>
      <c r="HD1" s="86"/>
      <c r="HE1" s="86"/>
      <c r="HF1" s="86"/>
      <c r="HG1" s="86"/>
      <c r="HH1" s="86"/>
      <c r="HI1" s="86"/>
      <c r="HJ1" s="86"/>
      <c r="HK1" s="86"/>
      <c r="HL1" s="86"/>
      <c r="HM1" s="86"/>
      <c r="HN1" s="86"/>
      <c r="HO1" s="86"/>
      <c r="HP1" s="86"/>
      <c r="HQ1" s="86"/>
      <c r="HR1" s="86"/>
      <c r="HS1" s="86"/>
      <c r="HT1" s="86"/>
      <c r="HU1" s="86"/>
      <c r="HV1" s="86"/>
      <c r="HW1" s="86"/>
      <c r="HX1" s="86"/>
      <c r="HY1" s="86"/>
      <c r="HZ1" s="86"/>
      <c r="IA1" s="86"/>
      <c r="IB1" s="86"/>
      <c r="IC1" s="86"/>
      <c r="ID1" s="86"/>
      <c r="IE1" s="86"/>
      <c r="IF1" s="86"/>
      <c r="IG1" s="86"/>
      <c r="IH1" s="86"/>
      <c r="II1" s="86"/>
      <c r="IJ1" s="86"/>
      <c r="IK1" s="86"/>
      <c r="IL1" s="86"/>
      <c r="IM1" s="86"/>
      <c r="IN1" s="86"/>
      <c r="IO1" s="86"/>
      <c r="IP1" s="86"/>
      <c r="IQ1" s="86"/>
      <c r="IR1" s="86"/>
      <c r="IS1" s="86"/>
      <c r="IT1" s="86"/>
      <c r="IU1" s="86"/>
      <c r="IV1" s="86"/>
      <c r="IW1" s="87" t="s">
        <v>3</v>
      </c>
      <c r="IX1" s="87"/>
      <c r="IY1" s="88"/>
      <c r="IZ1" s="88"/>
      <c r="JA1" s="88"/>
      <c r="JB1" s="88"/>
      <c r="JC1" s="88"/>
      <c r="JD1" s="88"/>
      <c r="JE1" s="88"/>
      <c r="JF1" s="88"/>
      <c r="JG1" s="88"/>
      <c r="JH1" s="88"/>
      <c r="JI1" s="88"/>
      <c r="JJ1" s="88"/>
      <c r="JK1" s="88"/>
      <c r="JL1" s="88"/>
      <c r="JM1" s="88"/>
      <c r="JN1" s="88"/>
      <c r="JO1" s="88"/>
      <c r="JP1" s="88"/>
      <c r="JQ1" s="88"/>
      <c r="JR1" s="88"/>
      <c r="JS1" s="88"/>
      <c r="JT1" s="88"/>
      <c r="JU1" s="88"/>
      <c r="JV1" s="88"/>
      <c r="JW1" s="88"/>
      <c r="JX1" s="88"/>
      <c r="JY1" s="88"/>
      <c r="JZ1" s="88"/>
      <c r="KA1" s="88"/>
      <c r="KB1" s="88"/>
      <c r="KC1" s="88"/>
      <c r="KD1" s="88"/>
      <c r="KE1" s="88"/>
      <c r="KF1" s="88"/>
      <c r="KG1" s="88"/>
      <c r="KH1" s="88"/>
      <c r="KI1" s="88"/>
      <c r="KJ1" s="88"/>
      <c r="KK1" s="88"/>
      <c r="KL1" s="88"/>
      <c r="KM1" s="88"/>
      <c r="KN1" s="88"/>
      <c r="KO1" s="88"/>
      <c r="KP1" s="88"/>
      <c r="KQ1" s="88"/>
      <c r="KR1" s="88"/>
      <c r="KS1" s="88"/>
      <c r="KT1" s="88"/>
      <c r="KU1" s="88"/>
      <c r="KV1" s="88"/>
      <c r="KW1" s="88"/>
      <c r="KX1" s="88"/>
      <c r="KY1" s="88"/>
      <c r="KZ1" s="88"/>
      <c r="LA1" s="88"/>
      <c r="LB1" s="88"/>
      <c r="LC1" s="88"/>
      <c r="LD1" s="88"/>
      <c r="LE1" s="88"/>
      <c r="LF1" s="88"/>
      <c r="LG1" s="88"/>
      <c r="LH1" s="88"/>
      <c r="LI1" s="88"/>
      <c r="LJ1" s="88"/>
      <c r="LK1" s="88"/>
      <c r="LL1" s="88"/>
      <c r="LM1" s="88"/>
      <c r="LN1" s="88"/>
      <c r="LO1" s="88"/>
      <c r="LP1" s="88"/>
      <c r="LQ1" s="88"/>
      <c r="LR1" s="88"/>
      <c r="LS1" s="88"/>
      <c r="LT1" s="88"/>
      <c r="LU1" s="88"/>
      <c r="LV1" s="88"/>
      <c r="LW1" s="88"/>
      <c r="LX1" s="88"/>
      <c r="LY1" s="88"/>
      <c r="LZ1" s="88"/>
      <c r="MA1" s="88"/>
      <c r="MB1" s="88"/>
      <c r="MC1" s="88"/>
      <c r="MD1" s="88"/>
      <c r="ME1" s="88"/>
      <c r="MF1" s="88"/>
      <c r="MG1" s="88"/>
      <c r="MH1" s="88"/>
      <c r="MI1" s="88"/>
      <c r="MJ1" s="88"/>
      <c r="MK1" s="88"/>
      <c r="ML1" s="88"/>
      <c r="MM1" s="88"/>
      <c r="MN1" s="88"/>
      <c r="MO1" s="88"/>
      <c r="MP1" s="88"/>
      <c r="MQ1" s="88"/>
      <c r="MR1" s="88"/>
      <c r="MS1" s="88"/>
      <c r="MT1" s="88"/>
      <c r="MU1" s="88"/>
      <c r="MV1" s="88"/>
      <c r="MW1" s="88"/>
      <c r="MX1" s="88"/>
      <c r="MY1" s="88"/>
      <c r="MZ1" s="88"/>
      <c r="NA1" s="88"/>
      <c r="NB1" s="88"/>
      <c r="NC1" s="88"/>
      <c r="ND1" s="88"/>
      <c r="NE1" s="88"/>
      <c r="NF1" s="88"/>
      <c r="NG1" s="88"/>
      <c r="NH1" s="88"/>
      <c r="NI1" s="88"/>
      <c r="NJ1" s="88"/>
      <c r="NK1" s="88"/>
      <c r="NL1" s="88"/>
      <c r="NM1" s="88"/>
      <c r="NN1" s="88"/>
      <c r="NO1" s="88"/>
      <c r="NP1" s="88"/>
      <c r="NQ1" s="88"/>
      <c r="NR1" s="88"/>
      <c r="NS1" s="88"/>
      <c r="NT1" s="88"/>
      <c r="NU1" s="88"/>
      <c r="NV1" s="88"/>
      <c r="NW1" s="88"/>
      <c r="NX1" s="88"/>
      <c r="NY1" s="88"/>
      <c r="NZ1" s="88"/>
      <c r="OA1" s="88"/>
      <c r="OB1" s="88"/>
      <c r="OC1" s="88"/>
      <c r="OD1" s="88"/>
      <c r="OE1" s="88"/>
      <c r="OF1" s="88"/>
      <c r="OG1" s="88"/>
      <c r="OH1" s="88"/>
      <c r="OI1" s="88"/>
      <c r="OJ1" s="88"/>
      <c r="OK1" s="88"/>
      <c r="OL1" s="88"/>
      <c r="OM1" s="88"/>
      <c r="ON1" s="88"/>
      <c r="OO1" s="88"/>
      <c r="OP1" s="88"/>
      <c r="OQ1" s="88"/>
      <c r="OR1" s="88"/>
      <c r="OS1" s="88"/>
      <c r="OT1" s="88"/>
      <c r="OU1" s="88"/>
      <c r="OV1" s="88"/>
      <c r="OW1" s="88"/>
      <c r="OX1" s="88"/>
      <c r="OY1" s="88"/>
      <c r="OZ1" s="88"/>
      <c r="PA1" s="88"/>
      <c r="PB1" s="88"/>
      <c r="PC1" s="88"/>
      <c r="PD1" s="88"/>
      <c r="PE1" s="88"/>
      <c r="PF1" s="88"/>
      <c r="PG1" s="88"/>
      <c r="PH1" s="88"/>
      <c r="PI1" s="88"/>
      <c r="PJ1" s="88"/>
      <c r="PK1" s="88"/>
      <c r="PL1" s="88"/>
      <c r="PM1" s="88"/>
      <c r="PN1" s="88"/>
      <c r="PO1" s="88"/>
      <c r="PP1" s="88"/>
      <c r="PQ1" s="88"/>
      <c r="PR1" s="88"/>
      <c r="PS1" s="88"/>
      <c r="PT1" s="88"/>
      <c r="PU1" s="88"/>
      <c r="PV1" s="88"/>
      <c r="PW1" s="88"/>
      <c r="PX1" s="88"/>
      <c r="PY1" s="88"/>
      <c r="PZ1" s="88"/>
      <c r="QA1" s="88"/>
      <c r="QB1" s="88"/>
      <c r="QC1" s="88"/>
      <c r="QD1" s="88"/>
      <c r="QE1" s="88"/>
      <c r="QF1" s="88"/>
      <c r="QG1" s="88"/>
      <c r="QH1" s="88"/>
      <c r="QI1" s="88"/>
      <c r="QJ1" s="88"/>
      <c r="QK1" s="88"/>
      <c r="QL1" s="88"/>
      <c r="QM1" s="88"/>
      <c r="QN1" s="89"/>
      <c r="QO1" s="89"/>
      <c r="QP1" s="89"/>
      <c r="QQ1" s="89"/>
      <c r="QR1" s="89"/>
      <c r="QS1" s="89"/>
      <c r="QT1" s="89"/>
      <c r="QU1" s="89"/>
      <c r="QV1" s="89"/>
      <c r="QW1" s="89"/>
      <c r="QX1" s="89"/>
      <c r="QY1" s="90"/>
      <c r="QZ1" s="89"/>
      <c r="RA1" s="89"/>
      <c r="RB1" s="89"/>
      <c r="RC1" s="89"/>
      <c r="RD1" s="89"/>
      <c r="RE1" s="89"/>
      <c r="RF1" s="89"/>
      <c r="RG1" s="89"/>
      <c r="RH1" s="89"/>
      <c r="RI1" s="89"/>
      <c r="RJ1" s="89"/>
      <c r="RK1" s="89"/>
      <c r="RL1" s="89"/>
      <c r="RM1" s="89"/>
      <c r="RN1" s="89"/>
      <c r="RO1" s="89"/>
      <c r="RP1" s="89"/>
      <c r="RQ1" s="89"/>
      <c r="RR1" s="89"/>
      <c r="RS1" s="89"/>
      <c r="RT1" s="89"/>
      <c r="RU1" s="89"/>
      <c r="RV1" s="89"/>
      <c r="RW1" s="89"/>
      <c r="RX1" s="89"/>
      <c r="RY1" s="89"/>
      <c r="RZ1" s="89"/>
      <c r="SA1" s="89"/>
      <c r="SB1" s="89"/>
      <c r="SC1" s="89"/>
      <c r="SD1" s="89"/>
      <c r="SE1" s="89"/>
      <c r="SF1" s="89"/>
      <c r="SG1" s="89"/>
      <c r="SH1" s="89"/>
      <c r="SI1" s="89"/>
      <c r="SJ1" s="89"/>
      <c r="SK1" s="89"/>
      <c r="SL1" s="89"/>
      <c r="SM1" s="89"/>
      <c r="SN1" s="89"/>
      <c r="SO1" s="89"/>
      <c r="SP1" s="89"/>
      <c r="SQ1" s="89"/>
      <c r="SR1" s="89"/>
      <c r="SS1" s="89"/>
      <c r="ST1" s="89"/>
      <c r="SU1" s="89"/>
      <c r="SV1" s="89"/>
      <c r="SW1" s="89"/>
      <c r="SX1" s="89"/>
      <c r="SY1" s="89"/>
      <c r="SZ1" s="89"/>
      <c r="TA1" s="89"/>
      <c r="TB1" s="91" t="s">
        <v>685</v>
      </c>
      <c r="TC1" s="92"/>
      <c r="TD1" s="92"/>
      <c r="TE1" s="92"/>
      <c r="TF1" s="92"/>
      <c r="TG1" s="92"/>
      <c r="TH1" s="92"/>
      <c r="TI1" s="92"/>
      <c r="TJ1" s="92"/>
      <c r="TK1" s="92"/>
      <c r="TL1" s="92"/>
      <c r="TM1" s="92"/>
      <c r="TN1" s="92"/>
      <c r="TO1" s="92"/>
      <c r="TP1" s="92"/>
      <c r="TQ1" s="92"/>
      <c r="TR1" s="92"/>
      <c r="TS1" s="92"/>
      <c r="TT1" s="92"/>
      <c r="TU1" s="92"/>
      <c r="TV1" s="92"/>
      <c r="TW1" s="92"/>
      <c r="TX1" s="92"/>
      <c r="TY1" s="92"/>
      <c r="TZ1" s="92"/>
      <c r="UA1" s="92"/>
      <c r="UB1" s="92"/>
      <c r="UC1" s="92"/>
      <c r="UD1" s="92"/>
      <c r="UE1" s="92"/>
      <c r="UF1" s="92"/>
      <c r="UG1" s="92"/>
      <c r="UH1" s="92"/>
      <c r="UI1" s="92"/>
      <c r="UJ1" s="92"/>
      <c r="UK1" s="92"/>
      <c r="UL1" s="92"/>
      <c r="UM1" s="92"/>
      <c r="UN1" s="92"/>
      <c r="UO1" s="92"/>
      <c r="UP1" s="92"/>
      <c r="UQ1" s="93" t="s">
        <v>4</v>
      </c>
      <c r="UR1" s="94"/>
      <c r="US1" s="94"/>
      <c r="UT1" s="94"/>
      <c r="UU1" s="94"/>
      <c r="UV1" s="94"/>
      <c r="UW1" s="94"/>
      <c r="UX1" s="94"/>
      <c r="UY1" s="94"/>
      <c r="UZ1" s="94"/>
      <c r="VA1" s="94"/>
      <c r="VB1" s="94"/>
      <c r="VC1" s="94"/>
      <c r="VD1" s="94"/>
      <c r="VE1" s="94"/>
      <c r="VF1" s="94"/>
      <c r="VG1" s="94"/>
      <c r="VH1" s="94"/>
      <c r="VI1" s="94"/>
      <c r="VJ1" s="94"/>
      <c r="VK1" s="94"/>
      <c r="VL1" s="94"/>
      <c r="VM1" s="95" t="s">
        <v>5</v>
      </c>
      <c r="VN1" s="96"/>
      <c r="VO1" s="96"/>
      <c r="VP1" s="96"/>
      <c r="VQ1" s="96"/>
      <c r="VR1" s="96"/>
      <c r="VS1" s="96"/>
      <c r="VT1" s="96"/>
      <c r="VU1" s="96"/>
      <c r="VV1" s="96"/>
      <c r="VW1" s="96"/>
      <c r="VX1" s="96"/>
      <c r="VY1" s="96"/>
      <c r="VZ1" s="96"/>
      <c r="WA1" s="96"/>
      <c r="WB1" s="96"/>
      <c r="WC1" s="96"/>
      <c r="WD1" s="96"/>
      <c r="WE1" s="96"/>
      <c r="WF1" s="96"/>
      <c r="WG1" s="96"/>
      <c r="WH1" s="96"/>
      <c r="WI1" s="96"/>
      <c r="WJ1" s="96"/>
      <c r="WK1" s="96"/>
      <c r="WL1" s="96"/>
      <c r="WM1" s="96"/>
      <c r="WN1" s="96"/>
      <c r="WO1" s="96"/>
      <c r="WP1" s="96"/>
      <c r="WQ1" s="96"/>
      <c r="WR1" s="96"/>
      <c r="WS1" s="97" t="s">
        <v>6</v>
      </c>
      <c r="WT1" s="98"/>
      <c r="WU1" s="98"/>
      <c r="WV1" s="98"/>
      <c r="WW1" s="99" t="s">
        <v>7</v>
      </c>
      <c r="WX1" s="100"/>
      <c r="WY1" s="100"/>
      <c r="WZ1" s="100"/>
      <c r="XA1" s="100"/>
      <c r="XB1" s="100"/>
      <c r="XC1" s="100"/>
      <c r="XD1" s="100"/>
      <c r="XE1" s="100"/>
      <c r="XF1" s="100"/>
      <c r="XG1" s="100"/>
      <c r="XH1" s="100"/>
      <c r="XI1" s="100"/>
      <c r="XJ1" s="100"/>
      <c r="XK1" s="100"/>
      <c r="XL1" s="100"/>
      <c r="XM1" s="100"/>
      <c r="XN1" s="100"/>
      <c r="XO1" s="100"/>
      <c r="XP1" s="100"/>
      <c r="XQ1" s="100"/>
      <c r="XR1" s="100"/>
      <c r="XS1" s="100"/>
      <c r="XT1" s="100"/>
      <c r="XU1" s="100"/>
      <c r="XV1" s="100"/>
      <c r="XW1" s="100"/>
      <c r="XX1" s="100"/>
      <c r="XY1" s="100"/>
      <c r="XZ1" s="100"/>
      <c r="YA1" s="100"/>
      <c r="YB1" s="100"/>
      <c r="YC1" s="100"/>
      <c r="YD1" s="100"/>
      <c r="YE1" s="100"/>
      <c r="YF1" s="100"/>
      <c r="YG1" s="100"/>
      <c r="YH1" s="100"/>
      <c r="YI1" s="100"/>
      <c r="YJ1" s="100"/>
      <c r="YK1" s="100"/>
      <c r="YL1" s="100"/>
      <c r="YM1" s="100"/>
      <c r="YN1" s="100"/>
      <c r="YO1" s="100"/>
      <c r="YP1" s="100"/>
      <c r="YQ1" s="171"/>
      <c r="YR1" s="171"/>
      <c r="BVI1" s="132"/>
      <c r="BVJ1" s="132"/>
      <c r="BVK1" s="132"/>
      <c r="BVL1" s="132"/>
      <c r="BVM1" s="132"/>
      <c r="BVN1" s="132"/>
      <c r="BVO1" s="132"/>
      <c r="BVP1" s="132"/>
      <c r="BVQ1" s="132"/>
      <c r="BVR1" s="132"/>
      <c r="BVS1" s="132"/>
      <c r="BVT1" s="132"/>
      <c r="BVU1" s="132"/>
      <c r="BVV1" s="132"/>
      <c r="BVW1" s="132"/>
      <c r="BVX1" s="132"/>
      <c r="BVY1" s="132"/>
      <c r="BVZ1" s="132"/>
      <c r="BWA1" s="132"/>
      <c r="BWB1" s="132"/>
      <c r="BWC1" s="132"/>
      <c r="BWD1" s="132"/>
      <c r="BWE1" s="132"/>
      <c r="BWF1" s="132"/>
      <c r="BWG1" s="132"/>
      <c r="BWH1" s="132"/>
      <c r="BWI1" s="132"/>
      <c r="BWJ1" s="132"/>
      <c r="BWK1" s="132"/>
      <c r="BWL1" s="132"/>
      <c r="BWM1" s="132"/>
      <c r="BWN1" s="132"/>
      <c r="BWO1" s="132"/>
      <c r="BWP1" s="132"/>
      <c r="BWQ1" s="132"/>
      <c r="BWR1" s="132"/>
      <c r="BWS1" s="132"/>
      <c r="BWT1" s="132"/>
      <c r="BWU1" s="132"/>
      <c r="BWV1" s="132"/>
      <c r="BWW1" s="132"/>
      <c r="BWX1" s="132"/>
      <c r="BWY1" s="132"/>
      <c r="BWZ1" s="132"/>
      <c r="BXA1" s="132"/>
      <c r="BXB1" s="132"/>
      <c r="BXC1" s="132"/>
      <c r="BXD1" s="132"/>
      <c r="BXE1" s="132"/>
      <c r="BXF1" s="132"/>
      <c r="BXG1" s="132"/>
      <c r="BXH1" s="132"/>
      <c r="BXI1" s="132"/>
      <c r="BXJ1" s="132"/>
      <c r="BXK1" s="132"/>
      <c r="BXL1" s="132"/>
      <c r="BXM1" s="132"/>
      <c r="BXN1" s="132"/>
      <c r="BXO1" s="132"/>
      <c r="BXP1" s="132"/>
      <c r="BXQ1" s="132"/>
      <c r="BXR1" s="132"/>
      <c r="BXS1" s="132"/>
      <c r="BXT1" s="132"/>
      <c r="BXU1" s="132"/>
      <c r="BXV1" s="132"/>
      <c r="BXW1" s="132"/>
      <c r="BXX1" s="132"/>
      <c r="BXY1" s="132"/>
      <c r="BXZ1" s="132"/>
      <c r="BYA1" s="132"/>
      <c r="BYB1" s="132"/>
      <c r="BYC1" s="132"/>
      <c r="BYD1" s="132"/>
      <c r="BYE1" s="132"/>
      <c r="BYF1" s="132"/>
      <c r="BYG1" s="132"/>
      <c r="BYH1" s="132"/>
      <c r="BYI1" s="132"/>
      <c r="BYJ1" s="132"/>
      <c r="BYK1" s="132"/>
      <c r="BYL1" s="132"/>
      <c r="BYM1" s="132"/>
      <c r="BYN1" s="132"/>
      <c r="BYO1" s="132"/>
      <c r="BYP1" s="132"/>
      <c r="BYQ1" s="132"/>
      <c r="BYR1" s="132"/>
      <c r="BYS1" s="132"/>
      <c r="BYT1" s="132"/>
      <c r="BYU1" s="132"/>
      <c r="BYV1" s="132"/>
      <c r="BYW1" s="132"/>
      <c r="BYX1" s="132"/>
      <c r="BYY1" s="132"/>
      <c r="BYZ1" s="132"/>
      <c r="BZA1" s="132"/>
      <c r="BZB1" s="132"/>
      <c r="BZC1" s="132"/>
      <c r="BZD1" s="132"/>
      <c r="BZE1" s="132"/>
      <c r="BZF1" s="132"/>
      <c r="BZG1" s="132"/>
      <c r="BZH1" s="132"/>
      <c r="BZI1" s="132"/>
      <c r="BZJ1" s="132"/>
      <c r="BZK1" s="132"/>
      <c r="BZL1" s="132"/>
      <c r="BZM1" s="132"/>
      <c r="BZN1" s="132"/>
      <c r="BZO1" s="132"/>
      <c r="BZP1" s="132"/>
      <c r="BZQ1" s="132"/>
      <c r="BZR1" s="132"/>
      <c r="BZS1" s="132"/>
      <c r="BZT1" s="132"/>
      <c r="BZU1" s="132"/>
      <c r="BZV1" s="132"/>
      <c r="BZW1" s="132"/>
      <c r="BZX1" s="132"/>
      <c r="BZY1" s="132"/>
      <c r="BZZ1" s="132"/>
      <c r="CAA1" s="132"/>
      <c r="CAB1" s="132"/>
      <c r="CAC1" s="132"/>
      <c r="CAD1" s="132"/>
      <c r="CAE1" s="132"/>
      <c r="CAF1" s="132"/>
      <c r="CAG1" s="132"/>
      <c r="CAH1" s="132"/>
      <c r="CAI1" s="132"/>
      <c r="CAJ1" s="132"/>
      <c r="CAK1" s="132"/>
      <c r="CAL1" s="132"/>
      <c r="CAM1" s="132"/>
      <c r="CAN1" s="132"/>
      <c r="CAO1" s="132"/>
      <c r="CAP1" s="132"/>
      <c r="CAQ1" s="132"/>
      <c r="CAR1" s="132"/>
      <c r="CAS1" s="132"/>
      <c r="CAT1" s="132"/>
      <c r="CAU1" s="132"/>
      <c r="CAV1" s="132"/>
      <c r="CAW1" s="132"/>
      <c r="CAX1" s="132"/>
      <c r="CAY1" s="132"/>
      <c r="CAZ1" s="132"/>
      <c r="CBA1" s="132"/>
      <c r="CBB1" s="132"/>
      <c r="CBC1" s="132"/>
      <c r="CBD1" s="132"/>
      <c r="CBE1" s="132"/>
      <c r="CBF1" s="132"/>
      <c r="CBG1" s="132"/>
      <c r="CBH1" s="132"/>
      <c r="CBI1" s="132"/>
      <c r="CBJ1" s="132"/>
      <c r="CBK1" s="132"/>
      <c r="CBL1" s="132"/>
      <c r="CBM1" s="132"/>
      <c r="CBN1" s="132"/>
      <c r="CBO1" s="132"/>
      <c r="CBP1" s="132"/>
      <c r="CBQ1" s="132"/>
      <c r="CBR1" s="132"/>
      <c r="CBS1" s="132"/>
      <c r="CBT1" s="132"/>
      <c r="CBU1" s="132"/>
      <c r="CBV1" s="132"/>
      <c r="CBW1" s="132"/>
      <c r="CBX1" s="132"/>
      <c r="CBY1" s="132"/>
      <c r="CBZ1" s="132"/>
      <c r="CCA1" s="132"/>
      <c r="CCB1" s="132"/>
      <c r="CCC1" s="132"/>
      <c r="CCD1" s="132"/>
      <c r="CCE1" s="132"/>
      <c r="CCF1" s="132"/>
      <c r="CCG1" s="132"/>
      <c r="CCH1" s="132"/>
      <c r="CCI1" s="132"/>
      <c r="CCJ1" s="132"/>
      <c r="CCK1" s="132"/>
      <c r="CCL1" s="132"/>
      <c r="CCM1" s="132"/>
      <c r="CCN1" s="132"/>
      <c r="CCO1" s="132"/>
      <c r="CCP1" s="132"/>
      <c r="CCQ1" s="132"/>
      <c r="CCR1" s="132"/>
      <c r="CCS1" s="132"/>
      <c r="CCT1" s="132"/>
      <c r="CCU1" s="132"/>
      <c r="CCV1" s="132"/>
      <c r="CCW1" s="132"/>
      <c r="CCX1" s="132"/>
      <c r="CCY1" s="132"/>
      <c r="CCZ1" s="132"/>
      <c r="CDA1" s="132"/>
      <c r="CDB1" s="132"/>
      <c r="CDC1" s="132"/>
      <c r="CDD1" s="132"/>
      <c r="CDE1" s="132"/>
      <c r="CDF1" s="132"/>
      <c r="CDG1" s="132"/>
      <c r="CDH1" s="132"/>
      <c r="CDI1" s="132"/>
      <c r="CDJ1" s="132"/>
      <c r="CDK1" s="132"/>
      <c r="CDL1" s="132"/>
      <c r="CDM1" s="132"/>
      <c r="CDN1" s="132"/>
      <c r="CDO1" s="132"/>
      <c r="CDP1" s="132"/>
      <c r="CDQ1" s="132"/>
      <c r="CDR1" s="132"/>
      <c r="CDS1" s="132"/>
      <c r="CDT1" s="132"/>
      <c r="CDU1" s="132"/>
      <c r="CDV1" s="132"/>
      <c r="CDW1" s="132"/>
      <c r="CDX1" s="132"/>
      <c r="CDY1" s="132"/>
      <c r="CDZ1" s="132"/>
      <c r="CEA1" s="132"/>
      <c r="CEB1" s="132"/>
      <c r="CEC1" s="132"/>
      <c r="CED1" s="132"/>
      <c r="CEE1" s="132"/>
      <c r="CEF1" s="132"/>
      <c r="CEG1" s="132"/>
      <c r="CEH1" s="132"/>
      <c r="CEI1" s="132"/>
      <c r="CEJ1" s="132"/>
      <c r="CEK1" s="132"/>
      <c r="CEL1" s="132"/>
      <c r="CEM1" s="132"/>
      <c r="CEN1" s="132"/>
      <c r="CEO1" s="132"/>
      <c r="CEP1" s="132"/>
      <c r="CEQ1" s="132"/>
      <c r="CER1" s="132"/>
      <c r="CES1" s="132"/>
      <c r="CET1" s="132"/>
      <c r="CEU1" s="132"/>
      <c r="CEV1" s="132"/>
      <c r="CEW1" s="132"/>
      <c r="CEX1" s="132"/>
      <c r="CEY1" s="132"/>
      <c r="CEZ1" s="132"/>
      <c r="CFA1" s="132"/>
      <c r="CFB1" s="132"/>
      <c r="CFC1" s="132"/>
      <c r="CFD1" s="132"/>
      <c r="CFE1" s="132"/>
      <c r="CFF1" s="132"/>
      <c r="CFG1" s="132"/>
      <c r="CFH1" s="132"/>
      <c r="CFI1" s="132"/>
      <c r="CFJ1" s="132"/>
      <c r="CFK1" s="132"/>
      <c r="CFL1" s="132"/>
      <c r="CFM1" s="132"/>
      <c r="CFN1" s="132"/>
      <c r="CFO1" s="132"/>
      <c r="CFP1" s="132"/>
      <c r="CFQ1" s="132"/>
      <c r="CFR1" s="132"/>
      <c r="CFS1" s="132"/>
      <c r="CFT1" s="132"/>
      <c r="CFU1" s="132"/>
      <c r="CFV1" s="132"/>
      <c r="CFW1" s="132"/>
      <c r="CFX1" s="132"/>
      <c r="CFY1" s="132"/>
      <c r="CFZ1" s="132"/>
      <c r="CGA1" s="132"/>
      <c r="CGB1" s="132"/>
      <c r="CGC1" s="132"/>
      <c r="CGD1" s="132"/>
      <c r="CGE1" s="132"/>
      <c r="CGF1" s="132"/>
      <c r="CGG1" s="132"/>
      <c r="CGH1" s="132"/>
      <c r="CGI1" s="132"/>
      <c r="CGJ1" s="132"/>
      <c r="CGK1" s="132"/>
      <c r="CGL1" s="132"/>
      <c r="CGM1" s="132"/>
      <c r="CGN1" s="132"/>
      <c r="CGO1" s="132"/>
      <c r="CGP1" s="132"/>
      <c r="CGQ1" s="132"/>
      <c r="CGR1" s="132"/>
      <c r="CGS1" s="132"/>
      <c r="CGT1" s="132"/>
      <c r="CGU1" s="132"/>
      <c r="CGV1" s="132"/>
      <c r="CGW1" s="132"/>
      <c r="CGX1" s="132"/>
      <c r="CGY1" s="132"/>
      <c r="CGZ1" s="132"/>
      <c r="CHA1" s="132"/>
      <c r="CHB1" s="132"/>
      <c r="CHC1" s="132"/>
      <c r="CHD1" s="132"/>
      <c r="CHE1" s="132"/>
      <c r="CHF1" s="132"/>
      <c r="CHG1" s="132"/>
      <c r="CHH1" s="132"/>
      <c r="CHI1" s="132"/>
      <c r="CHJ1" s="132"/>
      <c r="CHK1" s="132"/>
      <c r="CHL1" s="132"/>
      <c r="CHM1" s="132"/>
      <c r="CHN1" s="132"/>
      <c r="CHO1" s="132"/>
      <c r="CHP1" s="132"/>
      <c r="CHQ1" s="132"/>
      <c r="CHR1" s="132"/>
      <c r="CHS1" s="132"/>
      <c r="CHT1" s="132"/>
      <c r="CHU1" s="132"/>
      <c r="CHV1" s="132"/>
      <c r="CHW1" s="132"/>
      <c r="CHX1" s="132"/>
      <c r="CHY1" s="132"/>
      <c r="CHZ1" s="132"/>
      <c r="CIA1" s="132"/>
      <c r="CIB1" s="132"/>
      <c r="CIC1" s="132"/>
      <c r="CID1" s="132"/>
      <c r="CIE1" s="132"/>
      <c r="CIF1" s="132"/>
      <c r="CIG1" s="132"/>
      <c r="CIH1" s="132"/>
      <c r="CII1" s="132"/>
      <c r="CIJ1" s="132"/>
      <c r="CIK1" s="132"/>
      <c r="CIL1" s="132"/>
      <c r="CIM1" s="132"/>
      <c r="CIN1" s="132"/>
      <c r="CIO1" s="132"/>
      <c r="CIP1" s="132"/>
      <c r="CIQ1" s="132"/>
      <c r="CIR1" s="132"/>
      <c r="CIS1" s="132"/>
      <c r="CIT1" s="132"/>
      <c r="CIU1" s="132"/>
      <c r="CIV1" s="132"/>
      <c r="CIW1" s="132"/>
      <c r="CIX1" s="132"/>
      <c r="CIY1" s="132"/>
      <c r="CIZ1" s="132"/>
      <c r="CJA1" s="132"/>
      <c r="CJB1" s="132"/>
      <c r="CJC1" s="132"/>
      <c r="CJD1" s="132"/>
      <c r="CJE1" s="132"/>
      <c r="CJF1" s="132"/>
      <c r="CJG1" s="132"/>
      <c r="CJH1" s="132"/>
      <c r="CJI1" s="132"/>
      <c r="CJJ1" s="132"/>
      <c r="CJK1" s="132"/>
      <c r="CJL1" s="132"/>
      <c r="CJM1" s="132"/>
      <c r="CJN1" s="132"/>
      <c r="CJO1" s="132"/>
      <c r="CJP1" s="132"/>
      <c r="CJQ1" s="132"/>
      <c r="CJR1" s="132"/>
      <c r="CJS1" s="132"/>
      <c r="CJT1" s="132"/>
      <c r="CJU1" s="132"/>
      <c r="CJV1" s="132"/>
      <c r="CJW1" s="132"/>
      <c r="CJX1" s="132"/>
      <c r="CJY1" s="132"/>
      <c r="CJZ1" s="132"/>
      <c r="CKA1" s="132"/>
      <c r="CKB1" s="132"/>
      <c r="CKC1" s="132"/>
      <c r="CKD1" s="132"/>
      <c r="CKE1" s="132"/>
      <c r="CKF1" s="132"/>
      <c r="CKG1" s="132"/>
      <c r="CKH1" s="132"/>
      <c r="CKI1" s="132"/>
      <c r="CKJ1" s="132"/>
      <c r="CKK1" s="132"/>
      <c r="CKL1" s="132"/>
      <c r="CKM1" s="132"/>
      <c r="CKN1" s="132"/>
      <c r="CKO1" s="132"/>
      <c r="CKP1" s="132"/>
      <c r="CKQ1" s="132"/>
      <c r="CKR1" s="132"/>
      <c r="CKS1" s="132"/>
      <c r="CKT1" s="132"/>
      <c r="CKU1" s="132"/>
      <c r="CKV1" s="132"/>
      <c r="CKW1" s="132"/>
      <c r="CKX1" s="132"/>
      <c r="CKY1" s="132"/>
      <c r="CKZ1" s="132"/>
      <c r="CLA1" s="132"/>
      <c r="CLB1" s="132"/>
      <c r="CLC1" s="132"/>
      <c r="CLD1" s="132"/>
      <c r="CLE1" s="132"/>
      <c r="CLF1" s="132"/>
      <c r="CLG1" s="132"/>
      <c r="CLH1" s="132"/>
      <c r="CLI1" s="132"/>
      <c r="CLJ1" s="132"/>
      <c r="CLK1" s="132"/>
      <c r="CLL1" s="132"/>
      <c r="CLM1" s="132"/>
      <c r="CLN1" s="132"/>
      <c r="CLO1" s="132"/>
      <c r="CLP1" s="132"/>
      <c r="CLQ1" s="132"/>
      <c r="CLR1" s="132"/>
      <c r="CLS1" s="132"/>
      <c r="CLT1" s="132"/>
      <c r="CLU1" s="132"/>
      <c r="CLV1" s="132"/>
      <c r="CLW1" s="132"/>
      <c r="CLX1" s="132"/>
      <c r="CLY1" s="132"/>
      <c r="CLZ1" s="132"/>
      <c r="CMA1" s="132"/>
      <c r="CMB1" s="132"/>
      <c r="CMC1" s="132"/>
      <c r="CMD1" s="132"/>
      <c r="CME1" s="132"/>
      <c r="CMF1" s="132"/>
      <c r="CMG1" s="132"/>
      <c r="CMH1" s="132"/>
      <c r="CMI1" s="132"/>
      <c r="CMJ1" s="132"/>
      <c r="CMK1" s="132"/>
      <c r="CML1" s="132"/>
      <c r="CMM1" s="132"/>
      <c r="CMN1" s="132"/>
      <c r="CMO1" s="132"/>
      <c r="CMP1" s="132"/>
      <c r="CMQ1" s="132"/>
      <c r="CMR1" s="132"/>
      <c r="CMS1" s="132"/>
      <c r="CMT1" s="132"/>
      <c r="CMU1" s="132"/>
      <c r="CMV1" s="132"/>
      <c r="CMW1" s="132"/>
      <c r="CMX1" s="132"/>
      <c r="CMY1" s="132"/>
      <c r="CMZ1" s="132"/>
      <c r="CNA1" s="132"/>
      <c r="CNB1" s="132"/>
      <c r="CNC1" s="132"/>
      <c r="CND1" s="132"/>
      <c r="CNE1" s="132"/>
      <c r="CNF1" s="132"/>
      <c r="CNG1" s="132"/>
      <c r="CNH1" s="132"/>
      <c r="CNI1" s="132"/>
      <c r="CNJ1" s="132"/>
      <c r="CNK1" s="132"/>
      <c r="CNL1" s="132"/>
      <c r="CNM1" s="132"/>
      <c r="CNN1" s="132"/>
      <c r="CNO1" s="132"/>
      <c r="CNP1" s="132"/>
      <c r="CNQ1" s="132"/>
      <c r="CNR1" s="132"/>
      <c r="CNS1" s="132"/>
      <c r="CNT1" s="132"/>
      <c r="CNU1" s="132"/>
      <c r="CNV1" s="132"/>
      <c r="CNW1" s="132"/>
      <c r="CNX1" s="132"/>
      <c r="CNY1" s="132"/>
      <c r="CNZ1" s="132"/>
      <c r="COA1" s="132"/>
      <c r="COB1" s="132"/>
      <c r="COC1" s="132"/>
      <c r="COD1" s="132"/>
      <c r="COE1" s="132"/>
      <c r="COF1" s="132"/>
      <c r="COG1" s="132"/>
      <c r="COH1" s="132"/>
      <c r="COI1" s="132"/>
      <c r="COJ1" s="132"/>
      <c r="COK1" s="132"/>
      <c r="COL1" s="132"/>
      <c r="COM1" s="132"/>
      <c r="CON1" s="132"/>
      <c r="COO1" s="132"/>
      <c r="COP1" s="132"/>
      <c r="COQ1" s="132"/>
      <c r="COR1" s="132"/>
      <c r="COS1" s="132"/>
      <c r="COT1" s="132"/>
      <c r="COU1" s="132"/>
      <c r="COV1" s="132"/>
      <c r="COW1" s="132"/>
      <c r="COX1" s="132"/>
      <c r="COY1" s="132"/>
      <c r="COZ1" s="132"/>
      <c r="CPA1" s="132"/>
      <c r="CPB1" s="132"/>
      <c r="CPC1" s="132"/>
      <c r="CPD1" s="132"/>
      <c r="CPE1" s="132"/>
      <c r="CPF1" s="132"/>
      <c r="CPG1" s="132"/>
      <c r="CPH1" s="132"/>
      <c r="CPI1" s="132"/>
      <c r="CPJ1" s="132"/>
      <c r="CPK1" s="132"/>
      <c r="CPL1" s="132"/>
      <c r="CPM1" s="132"/>
      <c r="CPN1" s="132"/>
      <c r="CPO1" s="132"/>
      <c r="CPP1" s="132"/>
      <c r="CPQ1" s="132"/>
      <c r="CPR1" s="132"/>
      <c r="CPS1" s="132"/>
      <c r="CPT1" s="132"/>
      <c r="CPU1" s="132"/>
      <c r="CPV1" s="132"/>
      <c r="CPW1" s="132"/>
      <c r="CPX1" s="132"/>
      <c r="CPY1" s="132"/>
      <c r="CPZ1" s="132"/>
      <c r="CQA1" s="132"/>
      <c r="CQB1" s="132"/>
      <c r="CQC1" s="132"/>
      <c r="CQD1" s="132"/>
      <c r="CQE1" s="132"/>
      <c r="CQF1" s="132"/>
      <c r="CQG1" s="132"/>
      <c r="CQH1" s="132"/>
      <c r="CQI1" s="132"/>
      <c r="CQJ1" s="132"/>
      <c r="CQK1" s="132"/>
      <c r="CQL1" s="132"/>
      <c r="CQM1" s="132"/>
      <c r="CQN1" s="132"/>
      <c r="CQO1" s="132"/>
      <c r="CQP1" s="132"/>
      <c r="CQQ1" s="132"/>
      <c r="CQR1" s="132"/>
      <c r="CQS1" s="132"/>
      <c r="CQT1" s="132"/>
      <c r="CQU1" s="132"/>
      <c r="CQV1" s="132"/>
      <c r="CQW1" s="132"/>
      <c r="CQX1" s="132"/>
      <c r="CQY1" s="132"/>
      <c r="CQZ1" s="132"/>
      <c r="CRA1" s="132"/>
      <c r="CRB1" s="132"/>
      <c r="CRC1" s="132"/>
      <c r="CRD1" s="132"/>
      <c r="CRE1" s="132"/>
      <c r="CRF1" s="132"/>
      <c r="CRG1" s="132"/>
      <c r="CRH1" s="132"/>
      <c r="CRI1" s="132"/>
      <c r="CRJ1" s="132"/>
      <c r="CRK1" s="132"/>
      <c r="CRL1" s="132"/>
      <c r="CRM1" s="132"/>
      <c r="CRN1" s="132"/>
      <c r="CRO1" s="132"/>
      <c r="CRP1" s="132"/>
      <c r="CRQ1" s="132"/>
      <c r="CRR1" s="132"/>
      <c r="CRS1" s="132"/>
      <c r="CRT1" s="132"/>
      <c r="CRU1" s="132"/>
      <c r="CRV1" s="132"/>
      <c r="CRW1" s="132"/>
      <c r="CRX1" s="132"/>
      <c r="CRY1" s="132"/>
      <c r="CRZ1" s="132"/>
      <c r="CSA1" s="132"/>
      <c r="CSB1" s="132"/>
      <c r="CSC1" s="132"/>
      <c r="CSD1" s="132"/>
      <c r="CSE1" s="132"/>
      <c r="CSF1" s="132"/>
      <c r="CSG1" s="132"/>
      <c r="CSH1" s="132"/>
      <c r="CSI1" s="132"/>
      <c r="CSJ1" s="132"/>
      <c r="CSK1" s="132"/>
      <c r="CSL1" s="132"/>
      <c r="CSM1" s="132"/>
      <c r="CSN1" s="132"/>
      <c r="CSO1" s="132"/>
      <c r="CSP1" s="132"/>
      <c r="CSQ1" s="132"/>
      <c r="CSR1" s="132"/>
      <c r="CSS1" s="132"/>
      <c r="CST1" s="132"/>
      <c r="CSU1" s="132"/>
      <c r="CSV1" s="132"/>
      <c r="CSW1" s="132"/>
      <c r="CSX1" s="132"/>
      <c r="CSY1" s="132"/>
      <c r="CSZ1" s="132"/>
      <c r="CTA1" s="132"/>
      <c r="CTB1" s="132"/>
      <c r="CTC1" s="132"/>
      <c r="CTD1" s="132"/>
      <c r="CTE1" s="132"/>
      <c r="CTF1" s="132"/>
      <c r="CTG1" s="132"/>
      <c r="CTH1" s="132"/>
      <c r="CTI1" s="132"/>
      <c r="CTJ1" s="132"/>
      <c r="CTK1" s="132"/>
      <c r="CTL1" s="132"/>
      <c r="CTM1" s="132"/>
      <c r="CTN1" s="132"/>
      <c r="CTO1" s="132"/>
      <c r="CTP1" s="132"/>
      <c r="CTQ1" s="132"/>
      <c r="CTR1" s="132"/>
      <c r="CTS1" s="132"/>
      <c r="CTT1" s="132"/>
      <c r="CTU1" s="132"/>
      <c r="CTV1" s="132"/>
      <c r="CTW1" s="132"/>
      <c r="CTX1" s="132"/>
      <c r="CTY1" s="132"/>
      <c r="CTZ1" s="132"/>
      <c r="CUA1" s="132"/>
      <c r="CUB1" s="132"/>
      <c r="CUC1" s="132"/>
      <c r="CUD1" s="132"/>
      <c r="CUE1" s="132"/>
      <c r="CUF1" s="132"/>
      <c r="CUG1" s="132"/>
      <c r="CUH1" s="132"/>
      <c r="CUI1" s="132"/>
      <c r="CUJ1" s="132"/>
      <c r="CUK1" s="132"/>
      <c r="CUL1" s="132"/>
      <c r="CUM1" s="132"/>
      <c r="CUN1" s="132"/>
      <c r="CUO1" s="132"/>
      <c r="CUP1" s="132"/>
      <c r="CUQ1" s="132"/>
      <c r="CUR1" s="132"/>
      <c r="CUS1" s="132"/>
      <c r="CUT1" s="132"/>
      <c r="CUU1" s="132"/>
      <c r="CUV1" s="132"/>
      <c r="CUW1" s="132"/>
      <c r="CUX1" s="132"/>
      <c r="CUY1" s="132"/>
      <c r="CUZ1" s="132"/>
      <c r="CVA1" s="132"/>
      <c r="CVB1" s="132"/>
      <c r="CVC1" s="132"/>
      <c r="CVD1" s="132"/>
      <c r="CVE1" s="132"/>
      <c r="CVF1" s="132"/>
      <c r="CVG1" s="132"/>
      <c r="CVH1" s="132"/>
      <c r="CVI1" s="132"/>
      <c r="CVJ1" s="132"/>
      <c r="CVK1" s="132"/>
      <c r="CVL1" s="132"/>
      <c r="CVM1" s="132"/>
      <c r="CVN1" s="132"/>
      <c r="CVO1" s="132"/>
      <c r="CVP1" s="132"/>
      <c r="CVQ1" s="132"/>
      <c r="CVR1" s="132"/>
      <c r="CVS1" s="132"/>
      <c r="CVT1" s="132"/>
      <c r="CVU1" s="132"/>
      <c r="CVV1" s="132"/>
      <c r="CVW1" s="132"/>
      <c r="CVX1" s="132"/>
      <c r="CVY1" s="132"/>
      <c r="CVZ1" s="132"/>
      <c r="CWA1" s="132"/>
      <c r="CWB1" s="132"/>
      <c r="CWC1" s="132"/>
      <c r="CWD1" s="132"/>
      <c r="CWE1" s="132"/>
      <c r="CWF1" s="132"/>
      <c r="CWG1" s="132"/>
      <c r="CWH1" s="132"/>
      <c r="CWI1" s="132"/>
      <c r="CWJ1" s="132"/>
      <c r="CWK1" s="132"/>
      <c r="CWL1" s="132"/>
      <c r="CWM1" s="132"/>
      <c r="CWN1" s="132"/>
      <c r="CWO1" s="132"/>
      <c r="CWP1" s="132"/>
      <c r="CWQ1" s="132"/>
      <c r="CWR1" s="132"/>
      <c r="CWS1" s="132"/>
      <c r="CWT1" s="132"/>
      <c r="CWU1" s="132"/>
      <c r="CWV1" s="132"/>
      <c r="CWW1" s="132"/>
      <c r="CWX1" s="132"/>
      <c r="CWY1" s="132"/>
      <c r="CWZ1" s="132"/>
      <c r="CXA1" s="132"/>
      <c r="CXB1" s="132"/>
      <c r="CXC1" s="132"/>
      <c r="CXD1" s="132"/>
      <c r="CXE1" s="132"/>
      <c r="CXF1" s="132"/>
      <c r="CXG1" s="132"/>
      <c r="CXH1" s="132"/>
      <c r="CXI1" s="132"/>
      <c r="CXJ1" s="132"/>
      <c r="CXK1" s="132"/>
      <c r="CXL1" s="132"/>
      <c r="CXM1" s="132"/>
      <c r="CXN1" s="132"/>
      <c r="CXO1" s="132"/>
      <c r="CXP1" s="132"/>
      <c r="CXQ1" s="132"/>
      <c r="CXR1" s="132"/>
      <c r="CXS1" s="132"/>
      <c r="CXT1" s="132"/>
      <c r="CXU1" s="132"/>
      <c r="CXV1" s="132"/>
      <c r="CXW1" s="132"/>
      <c r="CXX1" s="132"/>
      <c r="CXY1" s="132"/>
      <c r="CXZ1" s="132"/>
      <c r="CYA1" s="132"/>
      <c r="CYB1" s="132"/>
      <c r="CYC1" s="132"/>
      <c r="CYD1" s="132"/>
      <c r="CYE1" s="132"/>
      <c r="CYF1" s="132"/>
      <c r="CYG1" s="132"/>
      <c r="CYH1" s="132"/>
      <c r="CYI1" s="132"/>
      <c r="CYJ1" s="132"/>
      <c r="CYK1" s="132"/>
      <c r="CYL1" s="132"/>
      <c r="CYM1" s="132"/>
      <c r="CYN1" s="132"/>
      <c r="CYO1" s="132"/>
      <c r="CYP1" s="132"/>
      <c r="CYQ1" s="132"/>
      <c r="CYR1" s="132"/>
      <c r="CYS1" s="132"/>
      <c r="CYT1" s="132"/>
      <c r="CYU1" s="132"/>
      <c r="CYV1" s="132"/>
      <c r="CYW1" s="132"/>
      <c r="CYX1" s="132"/>
      <c r="CYY1" s="132"/>
      <c r="CYZ1" s="132"/>
      <c r="CZA1" s="132"/>
      <c r="CZB1" s="132"/>
      <c r="CZC1" s="132"/>
      <c r="CZD1" s="132"/>
      <c r="CZE1" s="132"/>
      <c r="CZF1" s="132"/>
      <c r="CZG1" s="132"/>
      <c r="CZH1" s="132"/>
      <c r="CZI1" s="132"/>
      <c r="CZJ1" s="132"/>
      <c r="CZK1" s="132"/>
      <c r="CZL1" s="132"/>
      <c r="CZM1" s="132"/>
      <c r="CZN1" s="132"/>
      <c r="CZO1" s="132"/>
      <c r="CZP1" s="132"/>
      <c r="CZQ1" s="132"/>
      <c r="CZR1" s="132"/>
      <c r="CZS1" s="132"/>
      <c r="CZT1" s="132"/>
      <c r="CZU1" s="132"/>
      <c r="CZV1" s="132"/>
      <c r="CZW1" s="132"/>
      <c r="CZX1" s="132"/>
      <c r="CZY1" s="132"/>
      <c r="CZZ1" s="132"/>
      <c r="DAA1" s="132"/>
      <c r="DAB1" s="132"/>
      <c r="DAC1" s="132"/>
      <c r="DAD1" s="132"/>
      <c r="DAE1" s="132"/>
      <c r="DAF1" s="132"/>
      <c r="DAG1" s="132"/>
      <c r="DAH1" s="132"/>
      <c r="DAI1" s="132"/>
      <c r="DAJ1" s="132"/>
      <c r="DAK1" s="132"/>
      <c r="DAL1" s="132"/>
      <c r="DAM1" s="132"/>
      <c r="DAN1" s="132"/>
      <c r="DAO1" s="132"/>
      <c r="DAP1" s="132"/>
      <c r="DAQ1" s="132"/>
      <c r="DAR1" s="132"/>
      <c r="DAS1" s="132"/>
      <c r="DAT1" s="132"/>
      <c r="DAU1" s="132"/>
      <c r="DAV1" s="132"/>
      <c r="DAW1" s="132"/>
      <c r="DAX1" s="132"/>
      <c r="DAY1" s="132"/>
      <c r="DAZ1" s="132"/>
      <c r="DBA1" s="132"/>
      <c r="DBB1" s="132"/>
      <c r="DBC1" s="132"/>
      <c r="DBD1" s="132"/>
      <c r="DBE1" s="132"/>
      <c r="DBF1" s="132"/>
      <c r="DBG1" s="132"/>
      <c r="DBH1" s="132"/>
      <c r="DBI1" s="132"/>
      <c r="DBJ1" s="132"/>
      <c r="DBK1" s="132"/>
      <c r="DBL1" s="132"/>
      <c r="DBM1" s="132"/>
      <c r="DBN1" s="132"/>
      <c r="DBO1" s="132"/>
      <c r="DBP1" s="132"/>
      <c r="DBQ1" s="132"/>
      <c r="DBR1" s="132"/>
      <c r="DBS1" s="132"/>
      <c r="DBT1" s="132"/>
      <c r="DBU1" s="132"/>
      <c r="DBV1" s="132"/>
      <c r="DBW1" s="132"/>
      <c r="DBX1" s="132"/>
      <c r="DBY1" s="132"/>
      <c r="DBZ1" s="132"/>
      <c r="DCA1" s="132"/>
      <c r="DCB1" s="132"/>
      <c r="DCC1" s="132"/>
      <c r="DCD1" s="132"/>
      <c r="DCE1" s="132"/>
      <c r="DCF1" s="132"/>
      <c r="DCG1" s="132"/>
      <c r="DCH1" s="132"/>
      <c r="DCI1" s="132"/>
      <c r="DCJ1" s="132"/>
      <c r="DCK1" s="132"/>
      <c r="DCL1" s="132"/>
      <c r="DCM1" s="132"/>
      <c r="DCN1" s="132"/>
      <c r="DCO1" s="132"/>
      <c r="DCP1" s="132"/>
      <c r="DCQ1" s="132"/>
      <c r="DCR1" s="132"/>
      <c r="DCS1" s="132"/>
      <c r="DCT1" s="132"/>
      <c r="DCU1" s="132"/>
      <c r="DCV1" s="132"/>
      <c r="DCW1" s="132"/>
      <c r="DCX1" s="132"/>
      <c r="DCY1" s="132"/>
      <c r="DCZ1" s="132"/>
      <c r="DDA1" s="132"/>
      <c r="DDB1" s="132"/>
      <c r="DDC1" s="132"/>
      <c r="DDD1" s="132"/>
      <c r="DDE1" s="132"/>
      <c r="DDF1" s="132"/>
      <c r="DDG1" s="132"/>
      <c r="DDH1" s="132"/>
      <c r="DDI1" s="132"/>
      <c r="DDJ1" s="132"/>
      <c r="DDK1" s="132"/>
      <c r="DDL1" s="132"/>
      <c r="DDM1" s="132"/>
      <c r="DDN1" s="132"/>
      <c r="DDO1" s="132"/>
      <c r="DDP1" s="132"/>
      <c r="DDQ1" s="132"/>
      <c r="DDR1" s="132"/>
      <c r="DDS1" s="132"/>
      <c r="DDT1" s="132"/>
      <c r="DDU1" s="132"/>
      <c r="DDV1" s="132"/>
      <c r="DDW1" s="132"/>
      <c r="DDX1" s="132"/>
      <c r="DDY1" s="132"/>
      <c r="DDZ1" s="132"/>
      <c r="DEA1" s="132"/>
      <c r="DEB1" s="132"/>
      <c r="DEC1" s="132"/>
      <c r="DED1" s="132"/>
      <c r="DEE1" s="132"/>
      <c r="DEF1" s="132"/>
      <c r="DEG1" s="132"/>
      <c r="DEH1" s="132"/>
      <c r="DEI1" s="132"/>
      <c r="DEJ1" s="132"/>
      <c r="DEK1" s="132"/>
      <c r="DEL1" s="132"/>
      <c r="DEM1" s="132"/>
      <c r="DEN1" s="132"/>
      <c r="DEO1" s="132"/>
      <c r="DEP1" s="132"/>
      <c r="DEQ1" s="132"/>
      <c r="DER1" s="132"/>
      <c r="DES1" s="132"/>
      <c r="DET1" s="132"/>
      <c r="DEU1" s="132"/>
      <c r="DEV1" s="132"/>
      <c r="DEW1" s="132"/>
      <c r="DEX1" s="132"/>
      <c r="DEY1" s="132"/>
      <c r="DEZ1" s="132"/>
      <c r="DFA1" s="132"/>
      <c r="DFB1" s="132"/>
      <c r="DFC1" s="132"/>
      <c r="DFD1" s="132"/>
      <c r="DFE1" s="132"/>
      <c r="DFF1" s="132"/>
      <c r="DFG1" s="132"/>
      <c r="DFH1" s="132"/>
      <c r="DFI1" s="132"/>
      <c r="DFJ1" s="132"/>
      <c r="DFK1" s="132"/>
      <c r="DFL1" s="132"/>
      <c r="DFM1" s="132"/>
      <c r="DFN1" s="132"/>
      <c r="DFO1" s="132"/>
      <c r="DFP1" s="132"/>
      <c r="DFQ1" s="132"/>
      <c r="DFR1" s="132"/>
      <c r="DFS1" s="132"/>
      <c r="DFT1" s="132"/>
      <c r="DFU1" s="132"/>
      <c r="DFV1" s="132"/>
      <c r="DFW1" s="132"/>
      <c r="DFX1" s="132"/>
      <c r="DFY1" s="132"/>
      <c r="DFZ1" s="132"/>
      <c r="DGA1" s="132"/>
      <c r="DGB1" s="132"/>
      <c r="DGC1" s="132"/>
      <c r="DGD1" s="132"/>
      <c r="DGE1" s="132"/>
      <c r="DGF1" s="132"/>
      <c r="DGG1" s="132"/>
      <c r="DGH1" s="132"/>
      <c r="DGI1" s="132"/>
      <c r="DGJ1" s="132"/>
      <c r="DGK1" s="132"/>
      <c r="DGL1" s="132"/>
      <c r="DGM1" s="132"/>
      <c r="DGN1" s="132"/>
      <c r="DGO1" s="132"/>
      <c r="DGP1" s="132"/>
      <c r="DGQ1" s="132"/>
      <c r="DGR1" s="132"/>
      <c r="DGS1" s="132"/>
      <c r="DGT1" s="132"/>
      <c r="DGU1" s="132"/>
      <c r="DGV1" s="132"/>
      <c r="DGW1" s="132"/>
      <c r="DGX1" s="132"/>
      <c r="DGY1" s="132"/>
      <c r="DGZ1" s="132"/>
      <c r="DHA1" s="132"/>
      <c r="DHB1" s="132"/>
      <c r="DHC1" s="132"/>
      <c r="DHD1" s="132"/>
      <c r="DHE1" s="132"/>
      <c r="DHF1" s="132"/>
      <c r="DHG1" s="132"/>
      <c r="DHH1" s="132"/>
      <c r="DHI1" s="132"/>
      <c r="DHJ1" s="132"/>
      <c r="DHK1" s="132"/>
      <c r="DHL1" s="132"/>
      <c r="DHM1" s="132"/>
      <c r="DHN1" s="132"/>
      <c r="DHO1" s="132"/>
      <c r="DHP1" s="132"/>
      <c r="DHQ1" s="132"/>
      <c r="DHR1" s="132"/>
      <c r="DHS1" s="132"/>
      <c r="DHT1" s="132"/>
      <c r="DHU1" s="132"/>
      <c r="DHV1" s="132"/>
      <c r="DHW1" s="132"/>
      <c r="DHX1" s="132"/>
      <c r="DHY1" s="132"/>
      <c r="DHZ1" s="132"/>
      <c r="DIA1" s="132"/>
      <c r="DIB1" s="132"/>
      <c r="DIC1" s="132"/>
      <c r="DID1" s="132"/>
      <c r="DIE1" s="132"/>
      <c r="DIF1" s="132"/>
      <c r="DIG1" s="132"/>
      <c r="DIH1" s="132"/>
      <c r="DII1" s="132"/>
      <c r="DIJ1" s="132"/>
      <c r="DIK1" s="132"/>
      <c r="DIL1" s="132"/>
      <c r="DIM1" s="132"/>
      <c r="DIN1" s="132"/>
      <c r="DIO1" s="132"/>
      <c r="DIP1" s="132"/>
      <c r="DIQ1" s="132"/>
      <c r="DIR1" s="132"/>
      <c r="DIS1" s="132"/>
      <c r="DIT1" s="132"/>
      <c r="DIU1" s="132"/>
      <c r="DIV1" s="132"/>
      <c r="DIW1" s="132"/>
      <c r="DIX1" s="132"/>
      <c r="DIY1" s="132"/>
      <c r="DIZ1" s="132"/>
      <c r="DJA1" s="132"/>
      <c r="DJB1" s="132"/>
      <c r="DJC1" s="132"/>
      <c r="DJD1" s="132"/>
      <c r="DJE1" s="132"/>
      <c r="DJF1" s="132"/>
      <c r="DJG1" s="132"/>
      <c r="DJH1" s="132"/>
      <c r="DJI1" s="132"/>
      <c r="DJJ1" s="132"/>
      <c r="DJK1" s="132"/>
      <c r="DJL1" s="132"/>
      <c r="DJM1" s="132"/>
      <c r="DJN1" s="132"/>
      <c r="DJO1" s="132"/>
      <c r="DJP1" s="132"/>
      <c r="DJQ1" s="132"/>
      <c r="DJR1" s="132"/>
      <c r="DJS1" s="132"/>
      <c r="DJT1" s="132"/>
      <c r="DJU1" s="132"/>
      <c r="DJV1" s="132"/>
      <c r="DJW1" s="132"/>
      <c r="DJX1" s="132"/>
      <c r="DJY1" s="132"/>
      <c r="DJZ1" s="132"/>
      <c r="DKA1" s="132"/>
      <c r="DKB1" s="132"/>
      <c r="DKC1" s="132"/>
      <c r="DKD1" s="132"/>
      <c r="DKE1" s="132"/>
      <c r="DKF1" s="132"/>
      <c r="DKG1" s="132"/>
      <c r="DKH1" s="132"/>
      <c r="DKI1" s="132"/>
      <c r="DKJ1" s="132"/>
      <c r="DKK1" s="132"/>
      <c r="DKL1" s="132"/>
      <c r="DKM1" s="132"/>
      <c r="DKN1" s="132"/>
      <c r="DKO1" s="132"/>
      <c r="DKP1" s="132"/>
      <c r="DKQ1" s="132"/>
      <c r="DKR1" s="132"/>
      <c r="DKS1" s="132"/>
      <c r="DKT1" s="132"/>
      <c r="DKU1" s="132"/>
      <c r="DKV1" s="132"/>
      <c r="DKW1" s="132"/>
      <c r="DKX1" s="132"/>
      <c r="DKY1" s="132"/>
      <c r="DKZ1" s="132"/>
      <c r="DLA1" s="132"/>
      <c r="DLB1" s="132"/>
      <c r="DLC1" s="132"/>
      <c r="DLD1" s="132"/>
      <c r="DLE1" s="132"/>
      <c r="DLF1" s="132"/>
      <c r="DLG1" s="132"/>
      <c r="DLH1" s="132"/>
      <c r="DLI1" s="132"/>
      <c r="DLJ1" s="132"/>
      <c r="DLK1" s="132"/>
      <c r="DLL1" s="132"/>
      <c r="DLM1" s="132"/>
      <c r="DLN1" s="132"/>
      <c r="DLO1" s="132"/>
      <c r="DLP1" s="132"/>
      <c r="DLQ1" s="132"/>
      <c r="DLR1" s="132"/>
      <c r="DLS1" s="132"/>
      <c r="DLT1" s="132"/>
      <c r="DLU1" s="132"/>
      <c r="DLV1" s="132"/>
      <c r="DLW1" s="132"/>
      <c r="DLX1" s="132"/>
      <c r="DLY1" s="132"/>
      <c r="DLZ1" s="132"/>
      <c r="DMA1" s="132"/>
      <c r="DMB1" s="132"/>
      <c r="DMC1" s="132"/>
      <c r="DMD1" s="132"/>
      <c r="DRO1" s="101" t="s">
        <v>851</v>
      </c>
      <c r="DRP1" s="102"/>
      <c r="DRQ1" s="102"/>
      <c r="DRR1" s="102"/>
      <c r="DRS1" s="102"/>
      <c r="DRT1" s="102"/>
      <c r="DRU1" s="102"/>
      <c r="DRV1" s="102"/>
      <c r="DRW1" s="102"/>
      <c r="DRX1" s="102"/>
      <c r="DRY1" s="102"/>
      <c r="DRZ1" s="102"/>
      <c r="DSA1" s="102"/>
      <c r="DSB1" s="102"/>
      <c r="DSC1" s="102"/>
      <c r="DSD1" s="102"/>
      <c r="DSE1" s="102"/>
      <c r="DSF1" s="102"/>
      <c r="DSG1" s="102"/>
      <c r="DSH1" s="102"/>
      <c r="DSI1" s="102"/>
      <c r="DSJ1" s="102"/>
      <c r="DSK1" s="102"/>
      <c r="DSL1" s="102"/>
      <c r="DSM1" s="102"/>
      <c r="DSN1" s="102"/>
      <c r="DSO1" s="102"/>
      <c r="DSP1" s="102"/>
      <c r="DSQ1" s="102"/>
      <c r="DSR1" s="102"/>
      <c r="DSS1" s="102"/>
      <c r="DST1" s="102"/>
      <c r="DSU1" s="102"/>
      <c r="DSV1" s="102"/>
      <c r="DSW1" s="102"/>
      <c r="DSX1" s="102"/>
      <c r="DSY1" s="102"/>
      <c r="DSZ1" s="102"/>
      <c r="DTA1" s="102"/>
      <c r="DTB1" s="102"/>
      <c r="DTC1" s="102"/>
      <c r="DTD1" s="102"/>
      <c r="DTE1" s="102"/>
      <c r="DTF1" s="102"/>
      <c r="DTG1" s="103" t="s">
        <v>852</v>
      </c>
      <c r="DTH1" s="104"/>
      <c r="DTI1" s="104"/>
      <c r="DTJ1" s="104"/>
      <c r="DTK1" s="104"/>
      <c r="DTL1" s="104"/>
      <c r="DTM1" s="104"/>
      <c r="DTN1" s="104"/>
      <c r="DTO1" s="104"/>
      <c r="DTP1" s="104"/>
      <c r="DTQ1" s="104"/>
      <c r="DTR1" s="104"/>
      <c r="DTS1" s="104"/>
      <c r="DTT1" s="104"/>
      <c r="DTU1" s="104"/>
      <c r="DTV1" s="104"/>
      <c r="DTW1" s="104"/>
      <c r="DTX1" s="104"/>
      <c r="DTY1" s="104"/>
      <c r="DTZ1" s="104"/>
      <c r="DUA1" s="104"/>
      <c r="DUB1" s="104"/>
      <c r="DUC1" s="104"/>
      <c r="DUD1" s="104"/>
      <c r="DUE1" s="105" t="s">
        <v>913</v>
      </c>
      <c r="DUF1" s="106"/>
      <c r="DUG1" s="106"/>
      <c r="DUH1" s="106"/>
      <c r="DUI1" s="106"/>
      <c r="DUJ1" s="106"/>
      <c r="DUK1" s="106"/>
      <c r="DUL1" s="107" t="s">
        <v>691</v>
      </c>
      <c r="DUM1" s="108"/>
      <c r="DUN1" s="109"/>
      <c r="DUO1" s="109"/>
      <c r="DUP1" s="110"/>
      <c r="DUQ1" s="111" t="s">
        <v>8</v>
      </c>
      <c r="DUR1" s="111"/>
      <c r="DUS1" s="111"/>
      <c r="DUT1" s="111"/>
      <c r="DUU1" s="111"/>
      <c r="DUV1" s="111"/>
      <c r="DUW1" s="111"/>
      <c r="DUX1" s="111"/>
      <c r="DUY1" s="111"/>
      <c r="DUZ1" s="111"/>
      <c r="DVA1" s="111"/>
      <c r="DVB1" s="111"/>
      <c r="DVC1" s="111"/>
      <c r="DVD1" s="111"/>
      <c r="DVE1" s="111"/>
      <c r="DVF1" s="111"/>
      <c r="DVG1" s="111"/>
      <c r="DVH1" s="111"/>
      <c r="DVI1" s="111"/>
      <c r="DVJ1" s="112" t="s">
        <v>9</v>
      </c>
      <c r="DVK1" s="113"/>
      <c r="DVL1" s="113"/>
      <c r="DVM1" s="113"/>
      <c r="DVN1" s="113"/>
      <c r="DVO1" s="113"/>
      <c r="DVP1" s="113"/>
      <c r="DVQ1" s="113"/>
      <c r="DVR1" s="113"/>
      <c r="DVS1" s="113"/>
      <c r="DVT1" s="113"/>
      <c r="DVU1" s="113"/>
      <c r="DVV1" s="113"/>
      <c r="DVW1" s="113"/>
      <c r="DVX1" s="113"/>
      <c r="DVY1" s="113"/>
      <c r="DVZ1" s="113"/>
      <c r="DWA1" s="113"/>
      <c r="DWB1" s="113"/>
      <c r="DWC1" s="113"/>
      <c r="DWD1" s="113"/>
      <c r="DWE1" s="113"/>
      <c r="DWF1" s="113"/>
      <c r="DWG1" s="114" t="s">
        <v>967</v>
      </c>
      <c r="DWH1" s="115"/>
      <c r="DWI1" s="115"/>
      <c r="DWJ1" s="115"/>
      <c r="DWK1" s="115"/>
      <c r="DWL1" s="115"/>
      <c r="DWM1" s="116" t="s">
        <v>10</v>
      </c>
      <c r="DWN1" s="117"/>
      <c r="DWO1" s="117"/>
      <c r="DWP1" s="117"/>
      <c r="DWQ1" s="117"/>
      <c r="DWR1" s="117"/>
      <c r="DWS1" s="117"/>
      <c r="DWT1" s="118" t="s">
        <v>11</v>
      </c>
      <c r="DWU1" s="119"/>
      <c r="DWV1" s="119"/>
      <c r="DWW1" s="119"/>
      <c r="DWX1" s="119"/>
      <c r="DWY1" s="119"/>
      <c r="DWZ1" s="119"/>
      <c r="DXA1" s="119"/>
      <c r="DXB1" s="119"/>
      <c r="DXC1" s="119"/>
      <c r="DXD1" s="119"/>
      <c r="DXE1" s="119"/>
      <c r="DXF1" s="119"/>
      <c r="DXG1" s="119"/>
      <c r="DXH1" s="119"/>
      <c r="DXI1" s="119"/>
      <c r="DXJ1" s="119"/>
    </row>
    <row r="2" spans="1:3338" s="137" customFormat="1" x14ac:dyDescent="0.25">
      <c r="B2" s="137" t="s">
        <v>1058</v>
      </c>
      <c r="C2" s="137" t="s">
        <v>1624</v>
      </c>
      <c r="D2" s="137" t="s">
        <v>1056</v>
      </c>
      <c r="E2" s="137" t="s">
        <v>1625</v>
      </c>
      <c r="F2" s="137" t="s">
        <v>214</v>
      </c>
      <c r="G2" s="137" t="s">
        <v>215</v>
      </c>
      <c r="H2" s="137" t="s">
        <v>216</v>
      </c>
      <c r="I2" s="137" t="s">
        <v>217</v>
      </c>
      <c r="J2" s="137" t="s">
        <v>1057</v>
      </c>
      <c r="K2" s="137" t="s">
        <v>218</v>
      </c>
      <c r="L2" s="137" t="s">
        <v>4602</v>
      </c>
      <c r="M2" s="137" t="s">
        <v>219</v>
      </c>
      <c r="N2" s="137" t="s">
        <v>220</v>
      </c>
      <c r="O2" s="137" t="s">
        <v>221</v>
      </c>
      <c r="P2" s="137" t="s">
        <v>222</v>
      </c>
      <c r="Q2" s="137" t="s">
        <v>223</v>
      </c>
      <c r="R2" s="137" t="s">
        <v>1299</v>
      </c>
      <c r="S2" s="137" t="s">
        <v>5400</v>
      </c>
      <c r="T2" s="137" t="s">
        <v>224</v>
      </c>
      <c r="U2" s="137" t="s">
        <v>225</v>
      </c>
      <c r="V2" s="137" t="s">
        <v>226</v>
      </c>
      <c r="W2" s="137" t="s">
        <v>227</v>
      </c>
      <c r="X2" s="137" t="s">
        <v>235</v>
      </c>
      <c r="Y2" s="137" t="s">
        <v>232</v>
      </c>
      <c r="Z2" s="137" t="s">
        <v>237</v>
      </c>
      <c r="AA2" s="137" t="s">
        <v>238</v>
      </c>
      <c r="AB2" s="137" t="s">
        <v>240</v>
      </c>
      <c r="AC2" s="137" t="s">
        <v>763</v>
      </c>
      <c r="AD2" s="137" t="s">
        <v>239</v>
      </c>
      <c r="AE2" s="137" t="s">
        <v>764</v>
      </c>
      <c r="AF2" s="137" t="s">
        <v>236</v>
      </c>
      <c r="AG2" s="137" t="s">
        <v>233</v>
      </c>
      <c r="AH2" s="137" t="s">
        <v>234</v>
      </c>
      <c r="AI2" s="137" t="s">
        <v>765</v>
      </c>
      <c r="AJ2" s="137" t="s">
        <v>241</v>
      </c>
      <c r="AK2" s="137" t="s">
        <v>242</v>
      </c>
      <c r="AL2" s="137" t="s">
        <v>243</v>
      </c>
      <c r="AM2" s="137" t="s">
        <v>244</v>
      </c>
      <c r="AN2" s="137" t="s">
        <v>886</v>
      </c>
      <c r="AO2" s="137" t="s">
        <v>245</v>
      </c>
      <c r="AP2" s="137" t="s">
        <v>246</v>
      </c>
      <c r="AQ2" s="137" t="s">
        <v>247</v>
      </c>
      <c r="AR2" s="137" t="s">
        <v>248</v>
      </c>
      <c r="AS2" s="137" t="s">
        <v>249</v>
      </c>
      <c r="AT2" s="137" t="s">
        <v>766</v>
      </c>
      <c r="AU2" s="137" t="s">
        <v>250</v>
      </c>
      <c r="AV2" s="137" t="s">
        <v>251</v>
      </c>
      <c r="AW2" s="137" t="s">
        <v>254</v>
      </c>
      <c r="AX2" s="137" t="s">
        <v>255</v>
      </c>
      <c r="AY2" s="137" t="s">
        <v>256</v>
      </c>
      <c r="AZ2" s="137" t="s">
        <v>252</v>
      </c>
      <c r="BA2" s="137" t="s">
        <v>257</v>
      </c>
      <c r="BB2" s="137" t="s">
        <v>259</v>
      </c>
      <c r="BC2" s="137" t="s">
        <v>253</v>
      </c>
      <c r="BD2" s="137" t="s">
        <v>258</v>
      </c>
      <c r="BE2" s="137" t="s">
        <v>17</v>
      </c>
      <c r="BF2" s="137" t="s">
        <v>18</v>
      </c>
      <c r="BG2" s="137" t="s">
        <v>19</v>
      </c>
      <c r="BH2" s="137" t="s">
        <v>20</v>
      </c>
      <c r="BI2" s="137" t="s">
        <v>21</v>
      </c>
      <c r="BJ2" s="137" t="s">
        <v>22</v>
      </c>
      <c r="BK2" s="137" t="s">
        <v>23</v>
      </c>
      <c r="BL2" s="137" t="s">
        <v>24</v>
      </c>
      <c r="BM2" s="137" t="s">
        <v>25</v>
      </c>
      <c r="BN2" s="137" t="s">
        <v>26</v>
      </c>
      <c r="BO2" s="137" t="s">
        <v>27</v>
      </c>
      <c r="BP2" s="137" t="s">
        <v>28</v>
      </c>
      <c r="BQ2" s="137" t="s">
        <v>29</v>
      </c>
      <c r="BR2" s="137" t="s">
        <v>30</v>
      </c>
      <c r="BS2" s="137" t="s">
        <v>31</v>
      </c>
      <c r="BT2" s="137" t="s">
        <v>32</v>
      </c>
      <c r="BU2" s="137" t="s">
        <v>33</v>
      </c>
      <c r="BV2" s="137" t="s">
        <v>34</v>
      </c>
      <c r="BW2" s="137" t="s">
        <v>35</v>
      </c>
      <c r="BX2" s="137" t="s">
        <v>36</v>
      </c>
      <c r="BY2" s="137" t="s">
        <v>37</v>
      </c>
      <c r="BZ2" s="137" t="s">
        <v>38</v>
      </c>
      <c r="CA2" s="137" t="s">
        <v>39</v>
      </c>
      <c r="CB2" s="137" t="s">
        <v>40</v>
      </c>
      <c r="CC2" s="137" t="s">
        <v>41</v>
      </c>
      <c r="CD2" s="137" t="s">
        <v>42</v>
      </c>
      <c r="CE2" s="137" t="s">
        <v>43</v>
      </c>
      <c r="CF2" s="137" t="s">
        <v>44</v>
      </c>
      <c r="CG2" s="137" t="s">
        <v>45</v>
      </c>
      <c r="CH2" s="137" t="s">
        <v>46</v>
      </c>
      <c r="CI2" s="137" t="s">
        <v>47</v>
      </c>
      <c r="CJ2" s="137" t="s">
        <v>48</v>
      </c>
      <c r="CK2" s="137" t="s">
        <v>49</v>
      </c>
      <c r="CL2" s="137" t="s">
        <v>50</v>
      </c>
      <c r="CM2" s="137" t="s">
        <v>51</v>
      </c>
      <c r="CN2" s="137" t="s">
        <v>52</v>
      </c>
      <c r="CO2" s="137" t="s">
        <v>53</v>
      </c>
      <c r="CP2" s="137" t="s">
        <v>54</v>
      </c>
      <c r="CQ2" s="137" t="s">
        <v>55</v>
      </c>
      <c r="CR2" s="137" t="s">
        <v>208</v>
      </c>
      <c r="CS2" s="137" t="s">
        <v>56</v>
      </c>
      <c r="CT2" s="137" t="s">
        <v>57</v>
      </c>
      <c r="CU2" s="137" t="s">
        <v>58</v>
      </c>
      <c r="CV2" s="137" t="s">
        <v>59</v>
      </c>
      <c r="CW2" s="137" t="s">
        <v>60</v>
      </c>
      <c r="CX2" s="137" t="s">
        <v>61</v>
      </c>
      <c r="CY2" s="137" t="s">
        <v>62</v>
      </c>
      <c r="CZ2" s="137" t="s">
        <v>63</v>
      </c>
      <c r="DA2" s="137" t="s">
        <v>64</v>
      </c>
      <c r="DB2" s="137" t="s">
        <v>65</v>
      </c>
      <c r="DC2" s="137" t="s">
        <v>66</v>
      </c>
      <c r="DD2" s="137" t="s">
        <v>67</v>
      </c>
      <c r="DE2" s="137" t="s">
        <v>68</v>
      </c>
      <c r="DF2" s="137" t="s">
        <v>69</v>
      </c>
      <c r="DG2" s="137" t="s">
        <v>70</v>
      </c>
      <c r="DH2" s="137" t="s">
        <v>71</v>
      </c>
      <c r="DI2" s="137" t="s">
        <v>72</v>
      </c>
      <c r="DJ2" s="137" t="s">
        <v>73</v>
      </c>
      <c r="DK2" s="137" t="s">
        <v>74</v>
      </c>
      <c r="DL2" s="137" t="s">
        <v>75</v>
      </c>
      <c r="DM2" s="137" t="s">
        <v>76</v>
      </c>
      <c r="DN2" s="137" t="s">
        <v>77</v>
      </c>
      <c r="DO2" s="137" t="s">
        <v>78</v>
      </c>
      <c r="DP2" s="137" t="s">
        <v>79</v>
      </c>
      <c r="DQ2" s="137" t="s">
        <v>80</v>
      </c>
      <c r="DR2" s="137" t="s">
        <v>81</v>
      </c>
      <c r="DS2" s="137" t="s">
        <v>82</v>
      </c>
      <c r="DT2" s="137" t="s">
        <v>83</v>
      </c>
      <c r="DU2" s="137" t="s">
        <v>84</v>
      </c>
      <c r="DV2" s="137" t="s">
        <v>85</v>
      </c>
      <c r="DW2" s="137" t="s">
        <v>552</v>
      </c>
      <c r="DX2" s="137" t="s">
        <v>86</v>
      </c>
      <c r="DY2" s="137" t="s">
        <v>87</v>
      </c>
      <c r="DZ2" s="137" t="s">
        <v>88</v>
      </c>
      <c r="EA2" s="137" t="s">
        <v>89</v>
      </c>
      <c r="EB2" s="137" t="s">
        <v>90</v>
      </c>
      <c r="EC2" s="137" t="s">
        <v>91</v>
      </c>
      <c r="ED2" s="137" t="s">
        <v>92</v>
      </c>
      <c r="EE2" s="137" t="s">
        <v>93</v>
      </c>
      <c r="EF2" s="137" t="s">
        <v>94</v>
      </c>
      <c r="EG2" s="137" t="s">
        <v>95</v>
      </c>
      <c r="EH2" s="137" t="s">
        <v>96</v>
      </c>
      <c r="EI2" s="137" t="s">
        <v>97</v>
      </c>
      <c r="EJ2" s="137" t="s">
        <v>98</v>
      </c>
      <c r="EK2" s="137" t="s">
        <v>99</v>
      </c>
      <c r="EL2" s="137" t="s">
        <v>100</v>
      </c>
      <c r="EM2" s="137" t="s">
        <v>101</v>
      </c>
      <c r="EN2" s="137" t="s">
        <v>102</v>
      </c>
      <c r="EO2" s="137" t="s">
        <v>103</v>
      </c>
      <c r="EP2" s="137" t="s">
        <v>104</v>
      </c>
      <c r="EQ2" s="137" t="s">
        <v>105</v>
      </c>
      <c r="ER2" s="137" t="s">
        <v>106</v>
      </c>
      <c r="ES2" s="137" t="s">
        <v>107</v>
      </c>
      <c r="ET2" s="137" t="s">
        <v>108</v>
      </c>
      <c r="EU2" s="137" t="s">
        <v>109</v>
      </c>
      <c r="EV2" s="137" t="s">
        <v>110</v>
      </c>
      <c r="EW2" s="137" t="s">
        <v>111</v>
      </c>
      <c r="EX2" s="137" t="s">
        <v>112</v>
      </c>
      <c r="EY2" s="137" t="s">
        <v>113</v>
      </c>
      <c r="EZ2" s="137" t="s">
        <v>114</v>
      </c>
      <c r="FA2" s="137" t="s">
        <v>115</v>
      </c>
      <c r="FB2" s="137" t="s">
        <v>116</v>
      </c>
      <c r="FC2" s="137" t="s">
        <v>117</v>
      </c>
      <c r="FD2" s="137" t="s">
        <v>118</v>
      </c>
      <c r="FE2" s="137" t="s">
        <v>119</v>
      </c>
      <c r="FF2" s="137" t="s">
        <v>120</v>
      </c>
      <c r="FG2" s="137" t="s">
        <v>121</v>
      </c>
      <c r="FH2" s="137" t="s">
        <v>122</v>
      </c>
      <c r="FI2" s="137" t="s">
        <v>123</v>
      </c>
      <c r="FJ2" s="137" t="s">
        <v>124</v>
      </c>
      <c r="FK2" s="137" t="s">
        <v>125</v>
      </c>
      <c r="FL2" s="137" t="s">
        <v>126</v>
      </c>
      <c r="FM2" s="137" t="s">
        <v>127</v>
      </c>
      <c r="FN2" s="137" t="s">
        <v>128</v>
      </c>
      <c r="FO2" s="137" t="s">
        <v>129</v>
      </c>
      <c r="FP2" s="137" t="s">
        <v>5076</v>
      </c>
      <c r="FQ2" s="137" t="s">
        <v>130</v>
      </c>
      <c r="FR2" s="137" t="s">
        <v>131</v>
      </c>
      <c r="FS2" s="137" t="s">
        <v>132</v>
      </c>
      <c r="FT2" s="137" t="s">
        <v>5077</v>
      </c>
      <c r="FU2" s="137" t="s">
        <v>133</v>
      </c>
      <c r="FV2" s="137" t="s">
        <v>134</v>
      </c>
      <c r="FW2" s="137" t="s">
        <v>135</v>
      </c>
      <c r="FX2" s="137" t="s">
        <v>136</v>
      </c>
      <c r="FY2" s="137" t="s">
        <v>137</v>
      </c>
      <c r="FZ2" s="137" t="s">
        <v>138</v>
      </c>
      <c r="GA2" s="137" t="s">
        <v>139</v>
      </c>
      <c r="GB2" s="137" t="s">
        <v>140</v>
      </c>
      <c r="GC2" s="137" t="s">
        <v>141</v>
      </c>
      <c r="GD2" s="137" t="s">
        <v>142</v>
      </c>
      <c r="GE2" s="137" t="s">
        <v>143</v>
      </c>
      <c r="GF2" s="137" t="s">
        <v>144</v>
      </c>
      <c r="GG2" s="137" t="s">
        <v>145</v>
      </c>
      <c r="GH2" s="137" t="s">
        <v>146</v>
      </c>
      <c r="GI2" s="137" t="s">
        <v>147</v>
      </c>
      <c r="GJ2" s="137" t="s">
        <v>148</v>
      </c>
      <c r="GK2" s="137" t="s">
        <v>149</v>
      </c>
      <c r="GL2" s="137" t="s">
        <v>150</v>
      </c>
      <c r="GM2" s="137" t="s">
        <v>151</v>
      </c>
      <c r="GN2" s="137" t="s">
        <v>152</v>
      </c>
      <c r="GO2" s="137" t="s">
        <v>153</v>
      </c>
      <c r="GP2" s="137" t="s">
        <v>154</v>
      </c>
      <c r="GQ2" s="137" t="s">
        <v>155</v>
      </c>
      <c r="GR2" s="137" t="s">
        <v>156</v>
      </c>
      <c r="GS2" s="137" t="s">
        <v>157</v>
      </c>
      <c r="GT2" s="137" t="s">
        <v>158</v>
      </c>
      <c r="GU2" s="137" t="s">
        <v>159</v>
      </c>
      <c r="GV2" s="137" t="s">
        <v>160</v>
      </c>
      <c r="GW2" s="137" t="s">
        <v>5078</v>
      </c>
      <c r="GX2" s="137" t="s">
        <v>161</v>
      </c>
      <c r="GY2" s="137" t="s">
        <v>162</v>
      </c>
      <c r="GZ2" s="137" t="s">
        <v>163</v>
      </c>
      <c r="HA2" s="137" t="s">
        <v>164</v>
      </c>
      <c r="HB2" s="137" t="s">
        <v>165</v>
      </c>
      <c r="HC2" s="137" t="s">
        <v>166</v>
      </c>
      <c r="HD2" s="137" t="s">
        <v>167</v>
      </c>
      <c r="HE2" s="137" t="s">
        <v>168</v>
      </c>
      <c r="HF2" s="137" t="s">
        <v>169</v>
      </c>
      <c r="HG2" s="137" t="s">
        <v>170</v>
      </c>
      <c r="HH2" s="137" t="s">
        <v>5079</v>
      </c>
      <c r="HI2" s="137" t="s">
        <v>209</v>
      </c>
      <c r="HJ2" s="137" t="s">
        <v>171</v>
      </c>
      <c r="HK2" s="137" t="s">
        <v>172</v>
      </c>
      <c r="HL2" s="137" t="s">
        <v>173</v>
      </c>
      <c r="HM2" s="137" t="s">
        <v>174</v>
      </c>
      <c r="HN2" s="137" t="s">
        <v>175</v>
      </c>
      <c r="HO2" s="137" t="s">
        <v>176</v>
      </c>
      <c r="HP2" s="137" t="s">
        <v>177</v>
      </c>
      <c r="HQ2" s="137" t="s">
        <v>178</v>
      </c>
      <c r="HR2" s="137" t="s">
        <v>179</v>
      </c>
      <c r="HS2" s="137" t="s">
        <v>180</v>
      </c>
      <c r="HT2" s="137" t="s">
        <v>181</v>
      </c>
      <c r="HU2" s="137" t="s">
        <v>182</v>
      </c>
      <c r="HV2" s="137" t="s">
        <v>183</v>
      </c>
      <c r="HW2" s="137" t="s">
        <v>184</v>
      </c>
      <c r="HX2" s="137" t="s">
        <v>185</v>
      </c>
      <c r="HY2" s="137" t="s">
        <v>186</v>
      </c>
      <c r="HZ2" s="137" t="s">
        <v>187</v>
      </c>
      <c r="IA2" s="137" t="s">
        <v>188</v>
      </c>
      <c r="IB2" s="137" t="s">
        <v>189</v>
      </c>
      <c r="IC2" s="137" t="s">
        <v>190</v>
      </c>
      <c r="ID2" s="137" t="s">
        <v>191</v>
      </c>
      <c r="IE2" s="137" t="s">
        <v>192</v>
      </c>
      <c r="IF2" s="137" t="s">
        <v>193</v>
      </c>
      <c r="IG2" s="137" t="s">
        <v>194</v>
      </c>
      <c r="IH2" s="137" t="s">
        <v>195</v>
      </c>
      <c r="II2" s="137" t="s">
        <v>196</v>
      </c>
      <c r="IJ2" s="137" t="s">
        <v>197</v>
      </c>
      <c r="IK2" s="137" t="s">
        <v>198</v>
      </c>
      <c r="IL2" s="137" t="s">
        <v>199</v>
      </c>
      <c r="IM2" s="137" t="s">
        <v>200</v>
      </c>
      <c r="IN2" s="137" t="s">
        <v>201</v>
      </c>
      <c r="IO2" s="137" t="s">
        <v>202</v>
      </c>
      <c r="IP2" s="137" t="s">
        <v>203</v>
      </c>
      <c r="IQ2" s="137" t="s">
        <v>204</v>
      </c>
      <c r="IR2" s="137" t="s">
        <v>205</v>
      </c>
      <c r="IS2" s="137" t="s">
        <v>206</v>
      </c>
      <c r="IT2" s="137" t="s">
        <v>1023</v>
      </c>
      <c r="IU2" s="137" t="s">
        <v>1059</v>
      </c>
      <c r="IV2" s="137" t="s">
        <v>1060</v>
      </c>
      <c r="IW2" s="137" t="s">
        <v>263</v>
      </c>
      <c r="IX2" s="137" t="s">
        <v>264</v>
      </c>
      <c r="IY2" s="137" t="s">
        <v>265</v>
      </c>
      <c r="IZ2" s="137" t="s">
        <v>266</v>
      </c>
      <c r="JA2" s="137" t="s">
        <v>267</v>
      </c>
      <c r="JB2" s="137" t="s">
        <v>268</v>
      </c>
      <c r="JC2" s="137" t="s">
        <v>269</v>
      </c>
      <c r="JD2" s="137" t="s">
        <v>270</v>
      </c>
      <c r="JE2" s="137" t="s">
        <v>271</v>
      </c>
      <c r="JF2" s="137" t="s">
        <v>272</v>
      </c>
      <c r="JG2" s="137" t="s">
        <v>273</v>
      </c>
      <c r="JH2" s="137" t="s">
        <v>274</v>
      </c>
      <c r="JI2" s="137" t="s">
        <v>275</v>
      </c>
      <c r="JJ2" s="137" t="s">
        <v>276</v>
      </c>
      <c r="JK2" s="137" t="s">
        <v>277</v>
      </c>
      <c r="JL2" s="137" t="s">
        <v>278</v>
      </c>
      <c r="JM2" s="137" t="s">
        <v>279</v>
      </c>
      <c r="JN2" s="137" t="s">
        <v>280</v>
      </c>
      <c r="JO2" s="137" t="s">
        <v>281</v>
      </c>
      <c r="JP2" s="137" t="s">
        <v>282</v>
      </c>
      <c r="JQ2" s="137" t="s">
        <v>283</v>
      </c>
      <c r="JR2" s="137" t="s">
        <v>284</v>
      </c>
      <c r="JS2" s="137" t="s">
        <v>285</v>
      </c>
      <c r="JT2" s="137" t="s">
        <v>286</v>
      </c>
      <c r="JU2" s="137" t="s">
        <v>287</v>
      </c>
      <c r="JV2" s="137" t="s">
        <v>288</v>
      </c>
      <c r="JW2" s="137" t="s">
        <v>289</v>
      </c>
      <c r="JX2" s="137" t="s">
        <v>290</v>
      </c>
      <c r="JY2" s="137" t="s">
        <v>291</v>
      </c>
      <c r="JZ2" s="137" t="s">
        <v>292</v>
      </c>
      <c r="KA2" s="137" t="s">
        <v>293</v>
      </c>
      <c r="KB2" s="137" t="s">
        <v>294</v>
      </c>
      <c r="KC2" s="137" t="s">
        <v>295</v>
      </c>
      <c r="KD2" s="137" t="s">
        <v>296</v>
      </c>
      <c r="KE2" s="137" t="s">
        <v>297</v>
      </c>
      <c r="KF2" s="137" t="s">
        <v>298</v>
      </c>
      <c r="KG2" s="137" t="s">
        <v>299</v>
      </c>
      <c r="KH2" s="137" t="s">
        <v>300</v>
      </c>
      <c r="KI2" s="137" t="s">
        <v>301</v>
      </c>
      <c r="KJ2" s="137" t="s">
        <v>302</v>
      </c>
      <c r="KK2" s="137" t="s">
        <v>303</v>
      </c>
      <c r="KL2" s="137" t="s">
        <v>304</v>
      </c>
      <c r="KM2" s="137" t="s">
        <v>305</v>
      </c>
      <c r="KN2" s="137" t="s">
        <v>306</v>
      </c>
      <c r="KO2" s="137" t="s">
        <v>307</v>
      </c>
      <c r="KP2" s="137" t="s">
        <v>308</v>
      </c>
      <c r="KQ2" s="137" t="s">
        <v>309</v>
      </c>
      <c r="KR2" s="137" t="s">
        <v>310</v>
      </c>
      <c r="KS2" s="137" t="s">
        <v>311</v>
      </c>
      <c r="KT2" s="137" t="s">
        <v>312</v>
      </c>
      <c r="KU2" s="137" t="s">
        <v>313</v>
      </c>
      <c r="KV2" s="137" t="s">
        <v>314</v>
      </c>
      <c r="KW2" s="137" t="s">
        <v>315</v>
      </c>
      <c r="KX2" s="137" t="s">
        <v>316</v>
      </c>
      <c r="KY2" s="137" t="s">
        <v>317</v>
      </c>
      <c r="KZ2" s="137" t="s">
        <v>318</v>
      </c>
      <c r="LA2" s="137" t="s">
        <v>319</v>
      </c>
      <c r="LB2" s="137" t="s">
        <v>320</v>
      </c>
      <c r="LC2" s="137" t="s">
        <v>321</v>
      </c>
      <c r="LD2" s="137" t="s">
        <v>322</v>
      </c>
      <c r="LE2" s="137" t="s">
        <v>323</v>
      </c>
      <c r="LF2" s="137" t="s">
        <v>324</v>
      </c>
      <c r="LG2" s="137" t="s">
        <v>325</v>
      </c>
      <c r="LH2" s="137" t="s">
        <v>326</v>
      </c>
      <c r="LI2" s="137" t="s">
        <v>327</v>
      </c>
      <c r="LJ2" s="137" t="s">
        <v>328</v>
      </c>
      <c r="LK2" s="137" t="s">
        <v>329</v>
      </c>
      <c r="LL2" s="137" t="s">
        <v>330</v>
      </c>
      <c r="LM2" s="137" t="s">
        <v>331</v>
      </c>
      <c r="LN2" s="137" t="s">
        <v>332</v>
      </c>
      <c r="LO2" s="137" t="s">
        <v>333</v>
      </c>
      <c r="LP2" s="137" t="s">
        <v>334</v>
      </c>
      <c r="LQ2" s="137" t="s">
        <v>335</v>
      </c>
      <c r="LR2" s="137" t="s">
        <v>336</v>
      </c>
      <c r="LS2" s="137" t="s">
        <v>337</v>
      </c>
      <c r="LT2" s="137" t="s">
        <v>338</v>
      </c>
      <c r="LU2" s="137" t="s">
        <v>339</v>
      </c>
      <c r="LV2" s="137" t="s">
        <v>340</v>
      </c>
      <c r="LW2" s="137" t="s">
        <v>341</v>
      </c>
      <c r="LX2" s="137" t="s">
        <v>342</v>
      </c>
      <c r="LY2" s="137" t="s">
        <v>343</v>
      </c>
      <c r="LZ2" s="137" t="s">
        <v>344</v>
      </c>
      <c r="MA2" s="137" t="s">
        <v>345</v>
      </c>
      <c r="MB2" s="137" t="s">
        <v>346</v>
      </c>
      <c r="MC2" s="137" t="s">
        <v>347</v>
      </c>
      <c r="MD2" s="137" t="s">
        <v>348</v>
      </c>
      <c r="ME2" s="137" t="s">
        <v>349</v>
      </c>
      <c r="MF2" s="137" t="s">
        <v>350</v>
      </c>
      <c r="MG2" s="137" t="s">
        <v>351</v>
      </c>
      <c r="MH2" s="137" t="s">
        <v>352</v>
      </c>
      <c r="MI2" s="137" t="s">
        <v>353</v>
      </c>
      <c r="MJ2" s="137" t="s">
        <v>354</v>
      </c>
      <c r="MK2" s="137" t="s">
        <v>355</v>
      </c>
      <c r="ML2" s="137" t="s">
        <v>356</v>
      </c>
      <c r="MM2" s="137" t="s">
        <v>357</v>
      </c>
      <c r="MN2" s="137" t="s">
        <v>358</v>
      </c>
      <c r="MO2" s="137" t="s">
        <v>359</v>
      </c>
      <c r="MP2" s="137" t="s">
        <v>360</v>
      </c>
      <c r="MQ2" s="137" t="s">
        <v>361</v>
      </c>
      <c r="MR2" s="137" t="s">
        <v>362</v>
      </c>
      <c r="MS2" s="137" t="s">
        <v>363</v>
      </c>
      <c r="MT2" s="137" t="s">
        <v>364</v>
      </c>
      <c r="MU2" s="137" t="s">
        <v>365</v>
      </c>
      <c r="MV2" s="137" t="s">
        <v>366</v>
      </c>
      <c r="MW2" s="137" t="s">
        <v>367</v>
      </c>
      <c r="MX2" s="137" t="s">
        <v>368</v>
      </c>
      <c r="MY2" s="137" t="s">
        <v>369</v>
      </c>
      <c r="MZ2" s="137" t="s">
        <v>370</v>
      </c>
      <c r="NA2" s="137" t="s">
        <v>371</v>
      </c>
      <c r="NB2" s="137" t="s">
        <v>372</v>
      </c>
      <c r="NC2" s="137" t="s">
        <v>373</v>
      </c>
      <c r="ND2" s="137" t="s">
        <v>374</v>
      </c>
      <c r="NE2" s="137" t="s">
        <v>375</v>
      </c>
      <c r="NF2" s="137" t="s">
        <v>376</v>
      </c>
      <c r="NG2" s="137" t="s">
        <v>377</v>
      </c>
      <c r="NH2" s="137" t="s">
        <v>378</v>
      </c>
      <c r="NI2" s="137" t="s">
        <v>379</v>
      </c>
      <c r="NJ2" s="137" t="s">
        <v>380</v>
      </c>
      <c r="NK2" s="137" t="s">
        <v>381</v>
      </c>
      <c r="NL2" s="137" t="s">
        <v>382</v>
      </c>
      <c r="NM2" s="137" t="s">
        <v>383</v>
      </c>
      <c r="NN2" s="137" t="s">
        <v>384</v>
      </c>
      <c r="NO2" s="137" t="s">
        <v>385</v>
      </c>
      <c r="NP2" s="137" t="s">
        <v>386</v>
      </c>
      <c r="NQ2" s="137" t="s">
        <v>387</v>
      </c>
      <c r="NR2" s="137" t="s">
        <v>388</v>
      </c>
      <c r="NS2" s="137" t="s">
        <v>389</v>
      </c>
      <c r="NT2" s="137" t="s">
        <v>390</v>
      </c>
      <c r="NU2" s="137" t="s">
        <v>391</v>
      </c>
      <c r="NV2" s="137" t="s">
        <v>392</v>
      </c>
      <c r="NW2" s="137" t="s">
        <v>393</v>
      </c>
      <c r="NX2" s="137" t="s">
        <v>394</v>
      </c>
      <c r="NY2" s="137" t="s">
        <v>395</v>
      </c>
      <c r="NZ2" s="137" t="s">
        <v>396</v>
      </c>
      <c r="OA2" s="137" t="s">
        <v>397</v>
      </c>
      <c r="OB2" s="137" t="s">
        <v>398</v>
      </c>
      <c r="OC2" s="137" t="s">
        <v>399</v>
      </c>
      <c r="OD2" s="137" t="s">
        <v>400</v>
      </c>
      <c r="OE2" s="137" t="s">
        <v>401</v>
      </c>
      <c r="OF2" s="137" t="s">
        <v>402</v>
      </c>
      <c r="OG2" s="137" t="s">
        <v>403</v>
      </c>
      <c r="OH2" s="137" t="s">
        <v>404</v>
      </c>
      <c r="OI2" s="137" t="s">
        <v>405</v>
      </c>
      <c r="OJ2" s="137" t="s">
        <v>406</v>
      </c>
      <c r="OK2" s="137" t="s">
        <v>407</v>
      </c>
      <c r="OL2" s="137" t="s">
        <v>408</v>
      </c>
      <c r="OM2" s="137" t="s">
        <v>409</v>
      </c>
      <c r="ON2" s="137" t="s">
        <v>410</v>
      </c>
      <c r="OO2" s="137" t="s">
        <v>411</v>
      </c>
      <c r="OP2" s="137" t="s">
        <v>412</v>
      </c>
      <c r="OQ2" s="137" t="s">
        <v>413</v>
      </c>
      <c r="OR2" s="137" t="s">
        <v>414</v>
      </c>
      <c r="OS2" s="137" t="s">
        <v>415</v>
      </c>
      <c r="OT2" s="137" t="s">
        <v>416</v>
      </c>
      <c r="OU2" s="137" t="s">
        <v>417</v>
      </c>
      <c r="OV2" s="137" t="s">
        <v>418</v>
      </c>
      <c r="OW2" s="137" t="s">
        <v>419</v>
      </c>
      <c r="OX2" s="137" t="s">
        <v>420</v>
      </c>
      <c r="OY2" s="137" t="s">
        <v>421</v>
      </c>
      <c r="OZ2" s="137" t="s">
        <v>422</v>
      </c>
      <c r="PA2" s="137" t="s">
        <v>423</v>
      </c>
      <c r="PB2" s="137" t="s">
        <v>424</v>
      </c>
      <c r="PC2" s="137" t="s">
        <v>425</v>
      </c>
      <c r="PD2" s="137" t="s">
        <v>426</v>
      </c>
      <c r="PE2" s="137" t="s">
        <v>427</v>
      </c>
      <c r="PF2" s="137" t="s">
        <v>428</v>
      </c>
      <c r="PG2" s="137" t="s">
        <v>429</v>
      </c>
      <c r="PH2" s="137" t="s">
        <v>430</v>
      </c>
      <c r="PI2" s="137" t="s">
        <v>431</v>
      </c>
      <c r="PJ2" s="137" t="s">
        <v>432</v>
      </c>
      <c r="PK2" s="137" t="s">
        <v>433</v>
      </c>
      <c r="PL2" s="137" t="s">
        <v>434</v>
      </c>
      <c r="PM2" s="137" t="s">
        <v>435</v>
      </c>
      <c r="PN2" s="137" t="s">
        <v>436</v>
      </c>
      <c r="PO2" s="137" t="s">
        <v>437</v>
      </c>
      <c r="PP2" s="137" t="s">
        <v>438</v>
      </c>
      <c r="PQ2" s="137" t="s">
        <v>439</v>
      </c>
      <c r="PR2" s="137" t="s">
        <v>440</v>
      </c>
      <c r="PS2" s="137" t="s">
        <v>441</v>
      </c>
      <c r="PT2" s="137" t="s">
        <v>442</v>
      </c>
      <c r="PU2" s="137" t="s">
        <v>443</v>
      </c>
      <c r="PV2" s="137" t="s">
        <v>444</v>
      </c>
      <c r="PW2" s="137" t="s">
        <v>445</v>
      </c>
      <c r="PX2" s="137" t="s">
        <v>446</v>
      </c>
      <c r="PY2" s="137" t="s">
        <v>447</v>
      </c>
      <c r="PZ2" s="137" t="s">
        <v>448</v>
      </c>
      <c r="QA2" s="137" t="s">
        <v>449</v>
      </c>
      <c r="QB2" s="137" t="s">
        <v>450</v>
      </c>
      <c r="QC2" s="137" t="s">
        <v>451</v>
      </c>
      <c r="QD2" s="137" t="s">
        <v>452</v>
      </c>
      <c r="QE2" s="137" t="s">
        <v>453</v>
      </c>
      <c r="QF2" s="137" t="s">
        <v>454</v>
      </c>
      <c r="QG2" s="137" t="s">
        <v>455</v>
      </c>
      <c r="QH2" s="137" t="s">
        <v>456</v>
      </c>
      <c r="QI2" s="137" t="s">
        <v>457</v>
      </c>
      <c r="QJ2" s="137" t="s">
        <v>458</v>
      </c>
      <c r="QK2" s="137" t="s">
        <v>459</v>
      </c>
      <c r="QL2" s="137" t="s">
        <v>460</v>
      </c>
      <c r="QM2" s="137" t="s">
        <v>461</v>
      </c>
      <c r="QN2" s="137" t="s">
        <v>1622</v>
      </c>
      <c r="QO2" s="137" t="s">
        <v>1623</v>
      </c>
      <c r="QP2" s="137" t="s">
        <v>5407</v>
      </c>
      <c r="QQ2" s="137" t="s">
        <v>5406</v>
      </c>
      <c r="QR2" s="137" t="s">
        <v>663</v>
      </c>
      <c r="QS2" s="137" t="s">
        <v>597</v>
      </c>
      <c r="QT2" s="137" t="s">
        <v>598</v>
      </c>
      <c r="QU2" s="137" t="s">
        <v>599</v>
      </c>
      <c r="QV2" s="137" t="s">
        <v>600</v>
      </c>
      <c r="QW2" s="137" t="s">
        <v>601</v>
      </c>
      <c r="QX2" s="137" t="s">
        <v>602</v>
      </c>
      <c r="QY2" s="137" t="s">
        <v>603</v>
      </c>
      <c r="QZ2" s="137" t="s">
        <v>604</v>
      </c>
      <c r="RA2" s="137" t="s">
        <v>605</v>
      </c>
      <c r="RB2" s="137" t="s">
        <v>606</v>
      </c>
      <c r="RC2" s="137" t="s">
        <v>607</v>
      </c>
      <c r="RD2" s="137" t="s">
        <v>608</v>
      </c>
      <c r="RE2" s="137" t="s">
        <v>609</v>
      </c>
      <c r="RF2" s="137" t="s">
        <v>610</v>
      </c>
      <c r="RG2" s="137" t="s">
        <v>611</v>
      </c>
      <c r="RH2" s="137" t="s">
        <v>612</v>
      </c>
      <c r="RI2" s="137" t="s">
        <v>613</v>
      </c>
      <c r="RJ2" s="137" t="s">
        <v>614</v>
      </c>
      <c r="RK2" s="137" t="s">
        <v>615</v>
      </c>
      <c r="RL2" s="137" t="s">
        <v>616</v>
      </c>
      <c r="RM2" s="137" t="s">
        <v>617</v>
      </c>
      <c r="RN2" s="137" t="s">
        <v>618</v>
      </c>
      <c r="RO2" s="137" t="s">
        <v>619</v>
      </c>
      <c r="RP2" s="137" t="s">
        <v>620</v>
      </c>
      <c r="RQ2" s="137" t="s">
        <v>621</v>
      </c>
      <c r="RR2" s="137" t="s">
        <v>622</v>
      </c>
      <c r="RS2" s="137" t="s">
        <v>623</v>
      </c>
      <c r="RT2" s="137" t="s">
        <v>624</v>
      </c>
      <c r="RU2" s="137" t="s">
        <v>625</v>
      </c>
      <c r="RV2" s="137" t="s">
        <v>626</v>
      </c>
      <c r="RW2" s="137" t="s">
        <v>627</v>
      </c>
      <c r="RX2" s="137" t="s">
        <v>628</v>
      </c>
      <c r="RY2" s="137" t="s">
        <v>629</v>
      </c>
      <c r="RZ2" s="137" t="s">
        <v>630</v>
      </c>
      <c r="SA2" s="137" t="s">
        <v>631</v>
      </c>
      <c r="SB2" s="137" t="s">
        <v>632</v>
      </c>
      <c r="SC2" s="137" t="s">
        <v>633</v>
      </c>
      <c r="SD2" s="137" t="s">
        <v>634</v>
      </c>
      <c r="SE2" s="137" t="s">
        <v>635</v>
      </c>
      <c r="SF2" s="137" t="s">
        <v>636</v>
      </c>
      <c r="SG2" s="137" t="s">
        <v>637</v>
      </c>
      <c r="SH2" s="137" t="s">
        <v>638</v>
      </c>
      <c r="SI2" s="137" t="s">
        <v>639</v>
      </c>
      <c r="SJ2" s="137" t="s">
        <v>640</v>
      </c>
      <c r="SK2" s="137" t="s">
        <v>641</v>
      </c>
      <c r="SL2" s="137" t="s">
        <v>642</v>
      </c>
      <c r="SM2" s="137" t="s">
        <v>643</v>
      </c>
      <c r="SN2" s="137" t="s">
        <v>644</v>
      </c>
      <c r="SO2" s="137" t="s">
        <v>645</v>
      </c>
      <c r="SP2" s="137" t="s">
        <v>646</v>
      </c>
      <c r="SQ2" s="137" t="s">
        <v>647</v>
      </c>
      <c r="SR2" s="137" t="s">
        <v>648</v>
      </c>
      <c r="SS2" s="137" t="s">
        <v>649</v>
      </c>
      <c r="ST2" s="137" t="s">
        <v>650</v>
      </c>
      <c r="SU2" s="137" t="s">
        <v>651</v>
      </c>
      <c r="SV2" s="137" t="s">
        <v>652</v>
      </c>
      <c r="SW2" s="137" t="s">
        <v>653</v>
      </c>
      <c r="SX2" s="137" t="s">
        <v>654</v>
      </c>
      <c r="SY2" s="137" t="s">
        <v>655</v>
      </c>
      <c r="SZ2" s="137" t="s">
        <v>656</v>
      </c>
      <c r="TA2" s="137" t="s">
        <v>657</v>
      </c>
      <c r="TB2" s="137" t="s">
        <v>670</v>
      </c>
      <c r="TC2" s="137" t="s">
        <v>671</v>
      </c>
      <c r="TD2" s="137" t="s">
        <v>672</v>
      </c>
      <c r="TE2" s="137" t="s">
        <v>673</v>
      </c>
      <c r="TF2" s="137" t="s">
        <v>1621</v>
      </c>
      <c r="TG2" s="137" t="s">
        <v>674</v>
      </c>
      <c r="TH2" s="137" t="s">
        <v>675</v>
      </c>
      <c r="TI2" s="137" t="s">
        <v>676</v>
      </c>
      <c r="TJ2" s="137" t="s">
        <v>677</v>
      </c>
      <c r="TK2" s="137" t="s">
        <v>678</v>
      </c>
      <c r="TL2" s="137" t="s">
        <v>679</v>
      </c>
      <c r="TM2" s="137" t="s">
        <v>680</v>
      </c>
      <c r="TN2" s="137" t="s">
        <v>681</v>
      </c>
      <c r="TO2" s="137" t="s">
        <v>682</v>
      </c>
      <c r="TP2" s="137" t="s">
        <v>683</v>
      </c>
      <c r="TQ2" s="137" t="s">
        <v>684</v>
      </c>
      <c r="TR2" s="137" t="s">
        <v>686</v>
      </c>
      <c r="TS2" s="137" t="s">
        <v>687</v>
      </c>
      <c r="TT2" s="137" t="s">
        <v>688</v>
      </c>
      <c r="TU2" s="137" t="s">
        <v>689</v>
      </c>
      <c r="TV2" s="137" t="s">
        <v>690</v>
      </c>
      <c r="TW2" s="137" t="s">
        <v>691</v>
      </c>
      <c r="TX2" s="137" t="s">
        <v>692</v>
      </c>
      <c r="TY2" s="137" t="s">
        <v>693</v>
      </c>
      <c r="TZ2" s="137" t="s">
        <v>694</v>
      </c>
      <c r="UA2" s="137" t="s">
        <v>695</v>
      </c>
      <c r="UB2" s="137" t="s">
        <v>696</v>
      </c>
      <c r="UC2" s="137" t="s">
        <v>697</v>
      </c>
      <c r="UD2" s="137" t="s">
        <v>698</v>
      </c>
      <c r="UE2" s="137" t="s">
        <v>699</v>
      </c>
      <c r="UF2" s="137" t="s">
        <v>700</v>
      </c>
      <c r="UG2" s="137" t="s">
        <v>701</v>
      </c>
      <c r="UH2" s="137" t="s">
        <v>702</v>
      </c>
      <c r="UI2" s="137" t="s">
        <v>703</v>
      </c>
      <c r="UJ2" s="137" t="s">
        <v>704</v>
      </c>
      <c r="UK2" s="137" t="s">
        <v>705</v>
      </c>
      <c r="UL2" s="137" t="s">
        <v>706</v>
      </c>
      <c r="UM2" s="137" t="s">
        <v>707</v>
      </c>
      <c r="UN2" s="137" t="s">
        <v>708</v>
      </c>
      <c r="UO2" s="137" t="s">
        <v>709</v>
      </c>
      <c r="UP2" s="137" t="s">
        <v>710</v>
      </c>
      <c r="UQ2" s="137" t="s">
        <v>723</v>
      </c>
      <c r="UR2" s="137" t="s">
        <v>724</v>
      </c>
      <c r="US2" s="137" t="s">
        <v>725</v>
      </c>
      <c r="UT2" s="137" t="s">
        <v>726</v>
      </c>
      <c r="UU2" s="137" t="s">
        <v>727</v>
      </c>
      <c r="UV2" s="137" t="s">
        <v>728</v>
      </c>
      <c r="UW2" s="137" t="s">
        <v>729</v>
      </c>
      <c r="UX2" s="137" t="s">
        <v>730</v>
      </c>
      <c r="UY2" s="137" t="s">
        <v>731</v>
      </c>
      <c r="UZ2" s="137" t="s">
        <v>732</v>
      </c>
      <c r="VA2" s="137" t="s">
        <v>260</v>
      </c>
      <c r="VB2" s="137" t="s">
        <v>733</v>
      </c>
      <c r="VC2" s="137" t="s">
        <v>734</v>
      </c>
      <c r="VD2" s="137" t="s">
        <v>735</v>
      </c>
      <c r="VE2" s="137" t="s">
        <v>713</v>
      </c>
      <c r="VF2" s="137" t="s">
        <v>714</v>
      </c>
      <c r="VG2" s="137" t="s">
        <v>1302</v>
      </c>
      <c r="VH2" s="137" t="s">
        <v>1303</v>
      </c>
      <c r="VI2" s="137" t="s">
        <v>715</v>
      </c>
      <c r="VJ2" s="137" t="s">
        <v>736</v>
      </c>
      <c r="VK2" s="137" t="s">
        <v>737</v>
      </c>
      <c r="VL2" s="137" t="s">
        <v>5409</v>
      </c>
      <c r="VM2" s="137" t="s">
        <v>738</v>
      </c>
      <c r="VN2" s="137" t="s">
        <v>747</v>
      </c>
      <c r="VO2" s="137" t="s">
        <v>748</v>
      </c>
      <c r="VP2" s="137" t="s">
        <v>749</v>
      </c>
      <c r="VQ2" s="137" t="s">
        <v>750</v>
      </c>
      <c r="VR2" s="137" t="s">
        <v>751</v>
      </c>
      <c r="VS2" s="137" t="s">
        <v>752</v>
      </c>
      <c r="VT2" s="137" t="s">
        <v>753</v>
      </c>
      <c r="VU2" s="137" t="s">
        <v>777</v>
      </c>
      <c r="VV2" s="137" t="s">
        <v>778</v>
      </c>
      <c r="VW2" s="137" t="s">
        <v>754</v>
      </c>
      <c r="VX2" s="137" t="s">
        <v>755</v>
      </c>
      <c r="VY2" s="137" t="s">
        <v>756</v>
      </c>
      <c r="VZ2" s="137" t="s">
        <v>757</v>
      </c>
      <c r="WA2" s="137" t="s">
        <v>758</v>
      </c>
      <c r="WB2" s="137" t="s">
        <v>759</v>
      </c>
      <c r="WC2" s="137" t="s">
        <v>760</v>
      </c>
      <c r="WD2" s="137" t="s">
        <v>761</v>
      </c>
      <c r="WE2" s="137" t="s">
        <v>762</v>
      </c>
      <c r="WF2" s="137" t="s">
        <v>4612</v>
      </c>
      <c r="WG2" s="137" t="s">
        <v>767</v>
      </c>
      <c r="WH2" s="137" t="s">
        <v>1635</v>
      </c>
      <c r="WI2" s="137" t="s">
        <v>768</v>
      </c>
      <c r="WJ2" s="137" t="s">
        <v>769</v>
      </c>
      <c r="WK2" s="137" t="s">
        <v>770</v>
      </c>
      <c r="WL2" s="137" t="s">
        <v>771</v>
      </c>
      <c r="WM2" s="137" t="s">
        <v>772</v>
      </c>
      <c r="WN2" s="137" t="s">
        <v>773</v>
      </c>
      <c r="WO2" s="137" t="s">
        <v>774</v>
      </c>
      <c r="WP2" s="137" t="s">
        <v>775</v>
      </c>
      <c r="WQ2" s="137" t="s">
        <v>776</v>
      </c>
      <c r="WR2" s="137" t="s">
        <v>4613</v>
      </c>
      <c r="WS2" s="137" t="s">
        <v>779</v>
      </c>
      <c r="WT2" s="137" t="s">
        <v>780</v>
      </c>
      <c r="WU2" s="137" t="s">
        <v>781</v>
      </c>
      <c r="WV2" s="137" t="s">
        <v>782</v>
      </c>
      <c r="WW2" s="137" t="s">
        <v>783</v>
      </c>
      <c r="WX2" s="137" t="s">
        <v>792</v>
      </c>
      <c r="WY2" s="137" t="s">
        <v>784</v>
      </c>
      <c r="WZ2" s="137" t="s">
        <v>793</v>
      </c>
      <c r="XA2" s="137" t="s">
        <v>809</v>
      </c>
      <c r="XB2" s="137" t="s">
        <v>794</v>
      </c>
      <c r="XC2" s="137" t="s">
        <v>798</v>
      </c>
      <c r="XD2" s="137" t="s">
        <v>785</v>
      </c>
      <c r="XE2" s="137" t="s">
        <v>799</v>
      </c>
      <c r="XF2" s="137" t="s">
        <v>800</v>
      </c>
      <c r="XG2" s="137" t="s">
        <v>801</v>
      </c>
      <c r="XH2" s="137" t="s">
        <v>4609</v>
      </c>
      <c r="XI2" s="137" t="s">
        <v>802</v>
      </c>
      <c r="XJ2" s="137" t="s">
        <v>803</v>
      </c>
      <c r="XK2" s="137" t="s">
        <v>805</v>
      </c>
      <c r="XL2" s="137" t="s">
        <v>1289</v>
      </c>
      <c r="XM2" s="137" t="s">
        <v>1290</v>
      </c>
      <c r="XN2" s="137" t="s">
        <v>1294</v>
      </c>
      <c r="XO2" s="137" t="s">
        <v>804</v>
      </c>
      <c r="XP2" s="137" t="s">
        <v>806</v>
      </c>
      <c r="XQ2" s="137" t="s">
        <v>786</v>
      </c>
      <c r="XR2" s="137" t="s">
        <v>5378</v>
      </c>
      <c r="XS2" s="137" t="s">
        <v>787</v>
      </c>
      <c r="XT2" s="137" t="s">
        <v>5379</v>
      </c>
      <c r="XU2" s="137" t="s">
        <v>807</v>
      </c>
      <c r="XV2" s="137" t="s">
        <v>1295</v>
      </c>
      <c r="XW2" s="137" t="s">
        <v>1296</v>
      </c>
      <c r="XX2" s="137" t="s">
        <v>1297</v>
      </c>
      <c r="XY2" s="137" t="s">
        <v>1298</v>
      </c>
      <c r="XZ2" s="138" t="s">
        <v>1629</v>
      </c>
      <c r="YA2" s="138" t="s">
        <v>5410</v>
      </c>
      <c r="YB2" s="138" t="s">
        <v>5412</v>
      </c>
      <c r="YC2" s="138" t="s">
        <v>5413</v>
      </c>
      <c r="YD2" s="138" t="s">
        <v>5414</v>
      </c>
      <c r="YE2" s="138" t="s">
        <v>5415</v>
      </c>
      <c r="YF2" s="138" t="s">
        <v>1630</v>
      </c>
      <c r="YG2" s="138" t="s">
        <v>5382</v>
      </c>
      <c r="YH2" s="138" t="s">
        <v>5420</v>
      </c>
      <c r="YI2" s="138" t="s">
        <v>5421</v>
      </c>
      <c r="YJ2" s="138" t="s">
        <v>5422</v>
      </c>
      <c r="YK2" s="138" t="s">
        <v>5423</v>
      </c>
      <c r="YL2" s="138" t="s">
        <v>5424</v>
      </c>
      <c r="YM2" s="138" t="s">
        <v>1637</v>
      </c>
      <c r="YN2" s="138" t="s">
        <v>1638</v>
      </c>
      <c r="YO2" s="138" t="s">
        <v>1639</v>
      </c>
      <c r="YP2" s="137" t="s">
        <v>808</v>
      </c>
      <c r="YQ2" s="137" t="s">
        <v>5386</v>
      </c>
      <c r="YR2" s="137" t="s">
        <v>5387</v>
      </c>
      <c r="YS2" s="137" t="s">
        <v>3202</v>
      </c>
      <c r="YT2" s="137" t="s">
        <v>5316</v>
      </c>
      <c r="YU2" s="137" t="s">
        <v>3203</v>
      </c>
      <c r="YV2" s="137" t="s">
        <v>3204</v>
      </c>
      <c r="YW2" s="137" t="s">
        <v>1275</v>
      </c>
      <c r="YX2" s="137" t="s">
        <v>1276</v>
      </c>
      <c r="YY2" s="137" t="s">
        <v>4319</v>
      </c>
      <c r="YZ2" s="137" t="s">
        <v>4103</v>
      </c>
      <c r="ZA2" s="137" t="s">
        <v>4326</v>
      </c>
      <c r="ZB2" s="137" t="s">
        <v>1277</v>
      </c>
      <c r="ZC2" s="137" t="s">
        <v>4338</v>
      </c>
      <c r="ZD2" s="137" t="s">
        <v>4339</v>
      </c>
      <c r="ZE2" s="137" t="s">
        <v>4340</v>
      </c>
      <c r="ZF2" s="137" t="s">
        <v>2211</v>
      </c>
      <c r="ZG2" s="137" t="s">
        <v>5388</v>
      </c>
      <c r="ZH2" s="137" t="s">
        <v>1278</v>
      </c>
      <c r="ZI2" s="137" t="s">
        <v>1279</v>
      </c>
      <c r="ZJ2" s="137" t="s">
        <v>1280</v>
      </c>
      <c r="ZK2" s="137" t="s">
        <v>1281</v>
      </c>
      <c r="ZL2" s="137" t="s">
        <v>1282</v>
      </c>
      <c r="ZM2" s="137" t="s">
        <v>2212</v>
      </c>
      <c r="ZN2" s="137" t="s">
        <v>2213</v>
      </c>
      <c r="ZO2" s="137" t="s">
        <v>2214</v>
      </c>
      <c r="ZP2" s="137" t="s">
        <v>4131</v>
      </c>
      <c r="ZQ2" s="137" t="s">
        <v>4221</v>
      </c>
      <c r="ZR2" s="137" t="s">
        <v>2215</v>
      </c>
      <c r="ZS2" s="137" t="s">
        <v>2216</v>
      </c>
      <c r="ZT2" s="137" t="s">
        <v>2217</v>
      </c>
      <c r="ZU2" s="137" t="s">
        <v>2218</v>
      </c>
      <c r="ZV2" s="137" t="s">
        <v>2219</v>
      </c>
      <c r="ZW2" s="137" t="s">
        <v>2220</v>
      </c>
      <c r="ZX2" s="137" t="s">
        <v>2221</v>
      </c>
      <c r="ZY2" s="137" t="s">
        <v>2222</v>
      </c>
      <c r="ZZ2" s="137" t="s">
        <v>2223</v>
      </c>
      <c r="AAA2" s="137" t="s">
        <v>4132</v>
      </c>
      <c r="AAB2" s="137" t="s">
        <v>4222</v>
      </c>
      <c r="AAC2" s="137" t="s">
        <v>2224</v>
      </c>
      <c r="AAD2" s="137" t="s">
        <v>2225</v>
      </c>
      <c r="AAE2" s="137" t="s">
        <v>2226</v>
      </c>
      <c r="AAF2" s="137" t="s">
        <v>2227</v>
      </c>
      <c r="AAG2" s="137" t="s">
        <v>2228</v>
      </c>
      <c r="AAH2" s="137" t="s">
        <v>2229</v>
      </c>
      <c r="AAI2" s="137" t="s">
        <v>2230</v>
      </c>
      <c r="AAJ2" s="137" t="s">
        <v>2231</v>
      </c>
      <c r="AAK2" s="137" t="s">
        <v>2232</v>
      </c>
      <c r="AAL2" s="137" t="s">
        <v>4133</v>
      </c>
      <c r="AAM2" s="137" t="s">
        <v>4223</v>
      </c>
      <c r="AAN2" s="137" t="s">
        <v>2233</v>
      </c>
      <c r="AAO2" s="137" t="s">
        <v>2234</v>
      </c>
      <c r="AAP2" s="137" t="s">
        <v>2235</v>
      </c>
      <c r="AAQ2" s="137" t="s">
        <v>2236</v>
      </c>
      <c r="AAR2" s="137" t="s">
        <v>2237</v>
      </c>
      <c r="AAS2" s="137" t="s">
        <v>2238</v>
      </c>
      <c r="AAT2" s="137" t="s">
        <v>2239</v>
      </c>
      <c r="AAU2" s="137" t="s">
        <v>2240</v>
      </c>
      <c r="AAV2" s="137" t="s">
        <v>2241</v>
      </c>
      <c r="AAW2" s="137" t="s">
        <v>4134</v>
      </c>
      <c r="AAX2" s="137" t="s">
        <v>4224</v>
      </c>
      <c r="AAY2" s="137" t="s">
        <v>2242</v>
      </c>
      <c r="AAZ2" s="137" t="s">
        <v>2243</v>
      </c>
      <c r="ABA2" s="137" t="s">
        <v>2244</v>
      </c>
      <c r="ABB2" s="137" t="s">
        <v>2245</v>
      </c>
      <c r="ABC2" s="137" t="s">
        <v>2246</v>
      </c>
      <c r="ABD2" s="137" t="s">
        <v>2247</v>
      </c>
      <c r="ABE2" s="137" t="s">
        <v>2248</v>
      </c>
      <c r="ABF2" s="137" t="s">
        <v>2249</v>
      </c>
      <c r="ABG2" s="137" t="s">
        <v>2250</v>
      </c>
      <c r="ABH2" s="137" t="s">
        <v>4135</v>
      </c>
      <c r="ABI2" s="137" t="s">
        <v>4225</v>
      </c>
      <c r="ABJ2" s="137" t="s">
        <v>2251</v>
      </c>
      <c r="ABK2" s="137" t="s">
        <v>2252</v>
      </c>
      <c r="ABL2" s="137" t="s">
        <v>2253</v>
      </c>
      <c r="ABM2" s="137" t="s">
        <v>2254</v>
      </c>
      <c r="ABN2" s="137" t="s">
        <v>2255</v>
      </c>
      <c r="ABO2" s="137" t="s">
        <v>2256</v>
      </c>
      <c r="ABP2" s="137" t="s">
        <v>2257</v>
      </c>
      <c r="ABQ2" s="137" t="s">
        <v>2258</v>
      </c>
      <c r="ABR2" s="137" t="s">
        <v>2259</v>
      </c>
      <c r="ABS2" s="137" t="s">
        <v>4136</v>
      </c>
      <c r="ABT2" s="137" t="s">
        <v>4226</v>
      </c>
      <c r="ABU2" s="137" t="s">
        <v>2260</v>
      </c>
      <c r="ABV2" s="137" t="s">
        <v>2261</v>
      </c>
      <c r="ABW2" s="137" t="s">
        <v>2262</v>
      </c>
      <c r="ABX2" s="137" t="s">
        <v>2263</v>
      </c>
      <c r="ABY2" s="137" t="s">
        <v>2264</v>
      </c>
      <c r="ABZ2" s="137" t="s">
        <v>2265</v>
      </c>
      <c r="ACA2" s="137" t="s">
        <v>2266</v>
      </c>
      <c r="ACB2" s="137" t="s">
        <v>2267</v>
      </c>
      <c r="ACC2" s="137" t="s">
        <v>2268</v>
      </c>
      <c r="ACD2" s="137" t="s">
        <v>4137</v>
      </c>
      <c r="ACE2" s="137" t="s">
        <v>4227</v>
      </c>
      <c r="ACF2" s="137" t="s">
        <v>2269</v>
      </c>
      <c r="ACG2" s="137" t="s">
        <v>2270</v>
      </c>
      <c r="ACH2" s="137" t="s">
        <v>2271</v>
      </c>
      <c r="ACI2" s="137" t="s">
        <v>2272</v>
      </c>
      <c r="ACJ2" s="137" t="s">
        <v>2273</v>
      </c>
      <c r="ACK2" s="137" t="s">
        <v>2274</v>
      </c>
      <c r="ACL2" s="137" t="s">
        <v>2275</v>
      </c>
      <c r="ACM2" s="137" t="s">
        <v>2276</v>
      </c>
      <c r="ACN2" s="137" t="s">
        <v>2277</v>
      </c>
      <c r="ACO2" s="137" t="s">
        <v>4138</v>
      </c>
      <c r="ACP2" s="137" t="s">
        <v>4228</v>
      </c>
      <c r="ACQ2" s="137" t="s">
        <v>2278</v>
      </c>
      <c r="ACR2" s="137" t="s">
        <v>2279</v>
      </c>
      <c r="ACS2" s="137" t="s">
        <v>2280</v>
      </c>
      <c r="ACT2" s="137" t="s">
        <v>2281</v>
      </c>
      <c r="ACU2" s="137" t="s">
        <v>2282</v>
      </c>
      <c r="ACV2" s="137" t="s">
        <v>2283</v>
      </c>
      <c r="ACW2" s="137" t="s">
        <v>2284</v>
      </c>
      <c r="ACX2" s="137" t="s">
        <v>2285</v>
      </c>
      <c r="ACY2" s="137" t="s">
        <v>2286</v>
      </c>
      <c r="ACZ2" s="137" t="s">
        <v>4139</v>
      </c>
      <c r="ADA2" s="137" t="s">
        <v>4229</v>
      </c>
      <c r="ADB2" s="137" t="s">
        <v>2287</v>
      </c>
      <c r="ADC2" s="137" t="s">
        <v>2288</v>
      </c>
      <c r="ADD2" s="137" t="s">
        <v>2289</v>
      </c>
      <c r="ADE2" s="137" t="s">
        <v>2290</v>
      </c>
      <c r="ADF2" s="137" t="s">
        <v>2291</v>
      </c>
      <c r="ADG2" s="137" t="s">
        <v>2292</v>
      </c>
      <c r="ADH2" s="137" t="s">
        <v>2293</v>
      </c>
      <c r="ADI2" s="137" t="s">
        <v>2294</v>
      </c>
      <c r="ADJ2" s="137" t="s">
        <v>2295</v>
      </c>
      <c r="ADK2" s="137" t="s">
        <v>4140</v>
      </c>
      <c r="ADL2" s="137" t="s">
        <v>4230</v>
      </c>
      <c r="ADM2" s="137" t="s">
        <v>2296</v>
      </c>
      <c r="ADN2" s="137" t="s">
        <v>2297</v>
      </c>
      <c r="ADO2" s="137" t="s">
        <v>2298</v>
      </c>
      <c r="ADP2" s="137" t="s">
        <v>2299</v>
      </c>
      <c r="ADQ2" s="137" t="s">
        <v>2300</v>
      </c>
      <c r="ADR2" s="137" t="s">
        <v>2301</v>
      </c>
      <c r="ADS2" s="137" t="s">
        <v>2302</v>
      </c>
      <c r="ADT2" s="137" t="s">
        <v>2303</v>
      </c>
      <c r="ADU2" s="137" t="s">
        <v>4231</v>
      </c>
      <c r="ADV2" s="137" t="s">
        <v>2304</v>
      </c>
      <c r="ADW2" s="137" t="s">
        <v>4327</v>
      </c>
      <c r="ADX2" s="137" t="s">
        <v>2305</v>
      </c>
      <c r="ADY2" s="137" t="s">
        <v>4341</v>
      </c>
      <c r="ADZ2" s="137" t="s">
        <v>4342</v>
      </c>
      <c r="AEA2" s="137" t="s">
        <v>4343</v>
      </c>
      <c r="AEB2" s="137" t="s">
        <v>2306</v>
      </c>
      <c r="AEC2" s="137" t="s">
        <v>5389</v>
      </c>
      <c r="AED2" s="137" t="s">
        <v>2307</v>
      </c>
      <c r="AEE2" s="137" t="s">
        <v>2308</v>
      </c>
      <c r="AEF2" s="137" t="s">
        <v>2309</v>
      </c>
      <c r="AEG2" s="137" t="s">
        <v>2310</v>
      </c>
      <c r="AEH2" s="137" t="s">
        <v>2311</v>
      </c>
      <c r="AEI2" s="137" t="s">
        <v>2312</v>
      </c>
      <c r="AEJ2" s="137" t="s">
        <v>2313</v>
      </c>
      <c r="AEK2" s="137" t="s">
        <v>2314</v>
      </c>
      <c r="AEL2" s="137" t="s">
        <v>4141</v>
      </c>
      <c r="AEM2" s="137" t="s">
        <v>4232</v>
      </c>
      <c r="AEN2" s="137" t="s">
        <v>2315</v>
      </c>
      <c r="AEO2" s="137" t="s">
        <v>2316</v>
      </c>
      <c r="AEP2" s="137" t="s">
        <v>2317</v>
      </c>
      <c r="AEQ2" s="137" t="s">
        <v>2318</v>
      </c>
      <c r="AER2" s="137" t="s">
        <v>2319</v>
      </c>
      <c r="AES2" s="137" t="s">
        <v>2320</v>
      </c>
      <c r="AET2" s="137" t="s">
        <v>2321</v>
      </c>
      <c r="AEU2" s="137" t="s">
        <v>2322</v>
      </c>
      <c r="AEV2" s="137" t="s">
        <v>2323</v>
      </c>
      <c r="AEW2" s="137" t="s">
        <v>4142</v>
      </c>
      <c r="AEX2" s="137" t="s">
        <v>4233</v>
      </c>
      <c r="AEY2" s="137" t="s">
        <v>2324</v>
      </c>
      <c r="AEZ2" s="137" t="s">
        <v>2325</v>
      </c>
      <c r="AFA2" s="137" t="s">
        <v>2326</v>
      </c>
      <c r="AFB2" s="137" t="s">
        <v>2327</v>
      </c>
      <c r="AFC2" s="137" t="s">
        <v>2328</v>
      </c>
      <c r="AFD2" s="137" t="s">
        <v>2329</v>
      </c>
      <c r="AFE2" s="137" t="s">
        <v>2330</v>
      </c>
      <c r="AFF2" s="137" t="s">
        <v>2331</v>
      </c>
      <c r="AFG2" s="137" t="s">
        <v>2332</v>
      </c>
      <c r="AFH2" s="137" t="s">
        <v>4143</v>
      </c>
      <c r="AFI2" s="137" t="s">
        <v>4234</v>
      </c>
      <c r="AFJ2" s="137" t="s">
        <v>2333</v>
      </c>
      <c r="AFK2" s="137" t="s">
        <v>2334</v>
      </c>
      <c r="AFL2" s="137" t="s">
        <v>2335</v>
      </c>
      <c r="AFM2" s="137" t="s">
        <v>2336</v>
      </c>
      <c r="AFN2" s="137" t="s">
        <v>2337</v>
      </c>
      <c r="AFO2" s="137" t="s">
        <v>2338</v>
      </c>
      <c r="AFP2" s="137" t="s">
        <v>2339</v>
      </c>
      <c r="AFQ2" s="137" t="s">
        <v>2340</v>
      </c>
      <c r="AFR2" s="137" t="s">
        <v>2341</v>
      </c>
      <c r="AFS2" s="137" t="s">
        <v>4144</v>
      </c>
      <c r="AFT2" s="137" t="s">
        <v>4235</v>
      </c>
      <c r="AFU2" s="137" t="s">
        <v>2342</v>
      </c>
      <c r="AFV2" s="137" t="s">
        <v>2343</v>
      </c>
      <c r="AFW2" s="137" t="s">
        <v>2344</v>
      </c>
      <c r="AFX2" s="137" t="s">
        <v>2345</v>
      </c>
      <c r="AFY2" s="137" t="s">
        <v>2346</v>
      </c>
      <c r="AFZ2" s="137" t="s">
        <v>2347</v>
      </c>
      <c r="AGA2" s="137" t="s">
        <v>2348</v>
      </c>
      <c r="AGB2" s="137" t="s">
        <v>2349</v>
      </c>
      <c r="AGC2" s="137" t="s">
        <v>2350</v>
      </c>
      <c r="AGD2" s="137" t="s">
        <v>4145</v>
      </c>
      <c r="AGE2" s="137" t="s">
        <v>4236</v>
      </c>
      <c r="AGF2" s="137" t="s">
        <v>2351</v>
      </c>
      <c r="AGG2" s="137" t="s">
        <v>2352</v>
      </c>
      <c r="AGH2" s="137" t="s">
        <v>2353</v>
      </c>
      <c r="AGI2" s="137" t="s">
        <v>2354</v>
      </c>
      <c r="AGJ2" s="137" t="s">
        <v>2355</v>
      </c>
      <c r="AGK2" s="137" t="s">
        <v>2356</v>
      </c>
      <c r="AGL2" s="137" t="s">
        <v>2357</v>
      </c>
      <c r="AGM2" s="137" t="s">
        <v>2358</v>
      </c>
      <c r="AGN2" s="137" t="s">
        <v>2359</v>
      </c>
      <c r="AGO2" s="137" t="s">
        <v>4146</v>
      </c>
      <c r="AGP2" s="137" t="s">
        <v>4237</v>
      </c>
      <c r="AGQ2" s="137" t="s">
        <v>2360</v>
      </c>
      <c r="AGR2" s="137" t="s">
        <v>2361</v>
      </c>
      <c r="AGS2" s="137" t="s">
        <v>2362</v>
      </c>
      <c r="AGT2" s="137" t="s">
        <v>2363</v>
      </c>
      <c r="AGU2" s="137" t="s">
        <v>2364</v>
      </c>
      <c r="AGV2" s="137" t="s">
        <v>2365</v>
      </c>
      <c r="AGW2" s="137" t="s">
        <v>2366</v>
      </c>
      <c r="AGX2" s="137" t="s">
        <v>2367</v>
      </c>
      <c r="AGY2" s="137" t="s">
        <v>2368</v>
      </c>
      <c r="AGZ2" s="137" t="s">
        <v>4147</v>
      </c>
      <c r="AHA2" s="137" t="s">
        <v>4238</v>
      </c>
      <c r="AHB2" s="137" t="s">
        <v>2369</v>
      </c>
      <c r="AHC2" s="137" t="s">
        <v>2370</v>
      </c>
      <c r="AHD2" s="137" t="s">
        <v>2371</v>
      </c>
      <c r="AHE2" s="137" t="s">
        <v>2372</v>
      </c>
      <c r="AHF2" s="137" t="s">
        <v>2373</v>
      </c>
      <c r="AHG2" s="137" t="s">
        <v>2374</v>
      </c>
      <c r="AHH2" s="137" t="s">
        <v>2375</v>
      </c>
      <c r="AHI2" s="137" t="s">
        <v>2376</v>
      </c>
      <c r="AHJ2" s="137" t="s">
        <v>2377</v>
      </c>
      <c r="AHK2" s="137" t="s">
        <v>4148</v>
      </c>
      <c r="AHL2" s="137" t="s">
        <v>4239</v>
      </c>
      <c r="AHM2" s="137" t="s">
        <v>2378</v>
      </c>
      <c r="AHN2" s="137" t="s">
        <v>2379</v>
      </c>
      <c r="AHO2" s="137" t="s">
        <v>2380</v>
      </c>
      <c r="AHP2" s="137" t="s">
        <v>2381</v>
      </c>
      <c r="AHQ2" s="137" t="s">
        <v>2382</v>
      </c>
      <c r="AHR2" s="137" t="s">
        <v>2383</v>
      </c>
      <c r="AHS2" s="137" t="s">
        <v>2384</v>
      </c>
      <c r="AHT2" s="137" t="s">
        <v>2385</v>
      </c>
      <c r="AHU2" s="137" t="s">
        <v>2386</v>
      </c>
      <c r="AHV2" s="137" t="s">
        <v>4149</v>
      </c>
      <c r="AHW2" s="137" t="s">
        <v>4240</v>
      </c>
      <c r="AHX2" s="137" t="s">
        <v>2387</v>
      </c>
      <c r="AHY2" s="137" t="s">
        <v>2388</v>
      </c>
      <c r="AHZ2" s="137" t="s">
        <v>2389</v>
      </c>
      <c r="AIA2" s="137" t="s">
        <v>2390</v>
      </c>
      <c r="AIB2" s="137" t="s">
        <v>2391</v>
      </c>
      <c r="AIC2" s="137" t="s">
        <v>2392</v>
      </c>
      <c r="AID2" s="137" t="s">
        <v>2393</v>
      </c>
      <c r="AIE2" s="137" t="s">
        <v>2394</v>
      </c>
      <c r="AIF2" s="137" t="s">
        <v>2395</v>
      </c>
      <c r="AIG2" s="137" t="s">
        <v>4150</v>
      </c>
      <c r="AIH2" s="137" t="s">
        <v>4241</v>
      </c>
      <c r="AII2" s="137" t="s">
        <v>2396</v>
      </c>
      <c r="AIJ2" s="137" t="s">
        <v>2397</v>
      </c>
      <c r="AIK2" s="137" t="s">
        <v>2398</v>
      </c>
      <c r="AIL2" s="137" t="s">
        <v>2399</v>
      </c>
      <c r="AIM2" s="137" t="s">
        <v>2400</v>
      </c>
      <c r="AIN2" s="137" t="s">
        <v>2401</v>
      </c>
      <c r="AIO2" s="137" t="s">
        <v>2402</v>
      </c>
      <c r="AIP2" s="137" t="s">
        <v>2403</v>
      </c>
      <c r="AIQ2" s="137" t="s">
        <v>4242</v>
      </c>
      <c r="AIR2" s="137" t="s">
        <v>2404</v>
      </c>
      <c r="AIS2" s="137" t="s">
        <v>4328</v>
      </c>
      <c r="AIT2" s="137" t="s">
        <v>2405</v>
      </c>
      <c r="AIU2" s="137" t="s">
        <v>4344</v>
      </c>
      <c r="AIV2" s="137" t="s">
        <v>4345</v>
      </c>
      <c r="AIW2" s="137" t="s">
        <v>4346</v>
      </c>
      <c r="AIX2" s="137" t="s">
        <v>2406</v>
      </c>
      <c r="AIY2" s="137" t="s">
        <v>5390</v>
      </c>
      <c r="AIZ2" s="137" t="s">
        <v>2407</v>
      </c>
      <c r="AJA2" s="137" t="s">
        <v>2408</v>
      </c>
      <c r="AJB2" s="137" t="s">
        <v>2409</v>
      </c>
      <c r="AJC2" s="137" t="s">
        <v>2410</v>
      </c>
      <c r="AJD2" s="137" t="s">
        <v>2411</v>
      </c>
      <c r="AJE2" s="137" t="s">
        <v>2412</v>
      </c>
      <c r="AJF2" s="137" t="s">
        <v>2413</v>
      </c>
      <c r="AJG2" s="137" t="s">
        <v>2414</v>
      </c>
      <c r="AJH2" s="137" t="s">
        <v>4151</v>
      </c>
      <c r="AJI2" s="137" t="s">
        <v>4243</v>
      </c>
      <c r="AJJ2" s="137" t="s">
        <v>2415</v>
      </c>
      <c r="AJK2" s="137" t="s">
        <v>2416</v>
      </c>
      <c r="AJL2" s="137" t="s">
        <v>2417</v>
      </c>
      <c r="AJM2" s="137" t="s">
        <v>2418</v>
      </c>
      <c r="AJN2" s="137" t="s">
        <v>2419</v>
      </c>
      <c r="AJO2" s="137" t="s">
        <v>2420</v>
      </c>
      <c r="AJP2" s="137" t="s">
        <v>2421</v>
      </c>
      <c r="AJQ2" s="137" t="s">
        <v>2422</v>
      </c>
      <c r="AJR2" s="137" t="s">
        <v>2423</v>
      </c>
      <c r="AJS2" s="137" t="s">
        <v>4152</v>
      </c>
      <c r="AJT2" s="137" t="s">
        <v>4244</v>
      </c>
      <c r="AJU2" s="137" t="s">
        <v>2424</v>
      </c>
      <c r="AJV2" s="137" t="s">
        <v>2425</v>
      </c>
      <c r="AJW2" s="137" t="s">
        <v>2426</v>
      </c>
      <c r="AJX2" s="137" t="s">
        <v>2427</v>
      </c>
      <c r="AJY2" s="137" t="s">
        <v>2428</v>
      </c>
      <c r="AJZ2" s="137" t="s">
        <v>2429</v>
      </c>
      <c r="AKA2" s="137" t="s">
        <v>2430</v>
      </c>
      <c r="AKB2" s="137" t="s">
        <v>2431</v>
      </c>
      <c r="AKC2" s="137" t="s">
        <v>2432</v>
      </c>
      <c r="AKD2" s="137" t="s">
        <v>4153</v>
      </c>
      <c r="AKE2" s="137" t="s">
        <v>4245</v>
      </c>
      <c r="AKF2" s="137" t="s">
        <v>2433</v>
      </c>
      <c r="AKG2" s="137" t="s">
        <v>2434</v>
      </c>
      <c r="AKH2" s="137" t="s">
        <v>2435</v>
      </c>
      <c r="AKI2" s="137" t="s">
        <v>2436</v>
      </c>
      <c r="AKJ2" s="137" t="s">
        <v>2437</v>
      </c>
      <c r="AKK2" s="137" t="s">
        <v>2438</v>
      </c>
      <c r="AKL2" s="137" t="s">
        <v>2439</v>
      </c>
      <c r="AKM2" s="137" t="s">
        <v>2440</v>
      </c>
      <c r="AKN2" s="137" t="s">
        <v>2441</v>
      </c>
      <c r="AKO2" s="137" t="s">
        <v>4154</v>
      </c>
      <c r="AKP2" s="137" t="s">
        <v>4246</v>
      </c>
      <c r="AKQ2" s="137" t="s">
        <v>2442</v>
      </c>
      <c r="AKR2" s="137" t="s">
        <v>2443</v>
      </c>
      <c r="AKS2" s="137" t="s">
        <v>2444</v>
      </c>
      <c r="AKT2" s="137" t="s">
        <v>2445</v>
      </c>
      <c r="AKU2" s="137" t="s">
        <v>2446</v>
      </c>
      <c r="AKV2" s="137" t="s">
        <v>2447</v>
      </c>
      <c r="AKW2" s="137" t="s">
        <v>2448</v>
      </c>
      <c r="AKX2" s="137" t="s">
        <v>2449</v>
      </c>
      <c r="AKY2" s="137" t="s">
        <v>2450</v>
      </c>
      <c r="AKZ2" s="137" t="s">
        <v>4155</v>
      </c>
      <c r="ALA2" s="137" t="s">
        <v>4247</v>
      </c>
      <c r="ALB2" s="137" t="s">
        <v>2451</v>
      </c>
      <c r="ALC2" s="137" t="s">
        <v>2452</v>
      </c>
      <c r="ALD2" s="137" t="s">
        <v>2453</v>
      </c>
      <c r="ALE2" s="137" t="s">
        <v>2454</v>
      </c>
      <c r="ALF2" s="137" t="s">
        <v>2455</v>
      </c>
      <c r="ALG2" s="137" t="s">
        <v>2456</v>
      </c>
      <c r="ALH2" s="137" t="s">
        <v>2457</v>
      </c>
      <c r="ALI2" s="137" t="s">
        <v>2458</v>
      </c>
      <c r="ALJ2" s="137" t="s">
        <v>2459</v>
      </c>
      <c r="ALK2" s="137" t="s">
        <v>4156</v>
      </c>
      <c r="ALL2" s="137" t="s">
        <v>4248</v>
      </c>
      <c r="ALM2" s="137" t="s">
        <v>2460</v>
      </c>
      <c r="ALN2" s="137" t="s">
        <v>2461</v>
      </c>
      <c r="ALO2" s="137" t="s">
        <v>2462</v>
      </c>
      <c r="ALP2" s="137" t="s">
        <v>2463</v>
      </c>
      <c r="ALQ2" s="137" t="s">
        <v>2464</v>
      </c>
      <c r="ALR2" s="137" t="s">
        <v>2465</v>
      </c>
      <c r="ALS2" s="137" t="s">
        <v>2466</v>
      </c>
      <c r="ALT2" s="137" t="s">
        <v>2467</v>
      </c>
      <c r="ALU2" s="137" t="s">
        <v>2468</v>
      </c>
      <c r="ALV2" s="137" t="s">
        <v>4157</v>
      </c>
      <c r="ALW2" s="137" t="s">
        <v>4249</v>
      </c>
      <c r="ALX2" s="137" t="s">
        <v>2469</v>
      </c>
      <c r="ALY2" s="137" t="s">
        <v>2470</v>
      </c>
      <c r="ALZ2" s="137" t="s">
        <v>2471</v>
      </c>
      <c r="AMA2" s="137" t="s">
        <v>2472</v>
      </c>
      <c r="AMB2" s="137" t="s">
        <v>2473</v>
      </c>
      <c r="AMC2" s="137" t="s">
        <v>2474</v>
      </c>
      <c r="AMD2" s="137" t="s">
        <v>2475</v>
      </c>
      <c r="AME2" s="137" t="s">
        <v>2476</v>
      </c>
      <c r="AMF2" s="137" t="s">
        <v>2477</v>
      </c>
      <c r="AMG2" s="137" t="s">
        <v>4158</v>
      </c>
      <c r="AMH2" s="137" t="s">
        <v>4250</v>
      </c>
      <c r="AMI2" s="137" t="s">
        <v>2478</v>
      </c>
      <c r="AMJ2" s="137" t="s">
        <v>2479</v>
      </c>
      <c r="AMK2" s="137" t="s">
        <v>2480</v>
      </c>
      <c r="AML2" s="137" t="s">
        <v>2481</v>
      </c>
      <c r="AMM2" s="137" t="s">
        <v>2482</v>
      </c>
      <c r="AMN2" s="137" t="s">
        <v>2483</v>
      </c>
      <c r="AMO2" s="137" t="s">
        <v>2484</v>
      </c>
      <c r="AMP2" s="137" t="s">
        <v>2485</v>
      </c>
      <c r="AMQ2" s="137" t="s">
        <v>2486</v>
      </c>
      <c r="AMR2" s="137" t="s">
        <v>4159</v>
      </c>
      <c r="AMS2" s="137" t="s">
        <v>4251</v>
      </c>
      <c r="AMT2" s="137" t="s">
        <v>2487</v>
      </c>
      <c r="AMU2" s="137" t="s">
        <v>2488</v>
      </c>
      <c r="AMV2" s="137" t="s">
        <v>2489</v>
      </c>
      <c r="AMW2" s="137" t="s">
        <v>2490</v>
      </c>
      <c r="AMX2" s="137" t="s">
        <v>2491</v>
      </c>
      <c r="AMY2" s="137" t="s">
        <v>2492</v>
      </c>
      <c r="AMZ2" s="137" t="s">
        <v>2493</v>
      </c>
      <c r="ANA2" s="137" t="s">
        <v>2494</v>
      </c>
      <c r="ANB2" s="137" t="s">
        <v>2495</v>
      </c>
      <c r="ANC2" s="137" t="s">
        <v>4160</v>
      </c>
      <c r="AND2" s="137" t="s">
        <v>4252</v>
      </c>
      <c r="ANE2" s="137" t="s">
        <v>2496</v>
      </c>
      <c r="ANF2" s="137" t="s">
        <v>2497</v>
      </c>
      <c r="ANG2" s="137" t="s">
        <v>2498</v>
      </c>
      <c r="ANH2" s="137" t="s">
        <v>2499</v>
      </c>
      <c r="ANI2" s="137" t="s">
        <v>2500</v>
      </c>
      <c r="ANJ2" s="137" t="s">
        <v>2501</v>
      </c>
      <c r="ANK2" s="137" t="s">
        <v>2502</v>
      </c>
      <c r="ANL2" s="137" t="s">
        <v>2503</v>
      </c>
      <c r="ANM2" s="137" t="s">
        <v>4253</v>
      </c>
      <c r="ANN2" s="137" t="s">
        <v>2504</v>
      </c>
      <c r="ANO2" s="137" t="s">
        <v>4329</v>
      </c>
      <c r="ANP2" s="137" t="s">
        <v>2505</v>
      </c>
      <c r="ANQ2" s="137" t="s">
        <v>4347</v>
      </c>
      <c r="ANR2" s="137" t="s">
        <v>4348</v>
      </c>
      <c r="ANS2" s="137" t="s">
        <v>4349</v>
      </c>
      <c r="ANT2" s="137" t="s">
        <v>2506</v>
      </c>
      <c r="ANU2" s="137" t="s">
        <v>5391</v>
      </c>
      <c r="ANV2" s="137" t="s">
        <v>2507</v>
      </c>
      <c r="ANW2" s="137" t="s">
        <v>2508</v>
      </c>
      <c r="ANX2" s="137" t="s">
        <v>2509</v>
      </c>
      <c r="ANY2" s="137" t="s">
        <v>2510</v>
      </c>
      <c r="ANZ2" s="137" t="s">
        <v>2511</v>
      </c>
      <c r="AOA2" s="137" t="s">
        <v>2512</v>
      </c>
      <c r="AOB2" s="137" t="s">
        <v>2513</v>
      </c>
      <c r="AOC2" s="137" t="s">
        <v>2514</v>
      </c>
      <c r="AOD2" s="137" t="s">
        <v>4161</v>
      </c>
      <c r="AOE2" s="137" t="s">
        <v>4254</v>
      </c>
      <c r="AOF2" s="137" t="s">
        <v>2515</v>
      </c>
      <c r="AOG2" s="137" t="s">
        <v>2516</v>
      </c>
      <c r="AOH2" s="137" t="s">
        <v>2517</v>
      </c>
      <c r="AOI2" s="137" t="s">
        <v>2518</v>
      </c>
      <c r="AOJ2" s="137" t="s">
        <v>2519</v>
      </c>
      <c r="AOK2" s="137" t="s">
        <v>2520</v>
      </c>
      <c r="AOL2" s="137" t="s">
        <v>2521</v>
      </c>
      <c r="AOM2" s="137" t="s">
        <v>2522</v>
      </c>
      <c r="AON2" s="137" t="s">
        <v>2523</v>
      </c>
      <c r="AOO2" s="137" t="s">
        <v>4162</v>
      </c>
      <c r="AOP2" s="137" t="s">
        <v>4255</v>
      </c>
      <c r="AOQ2" s="137" t="s">
        <v>2524</v>
      </c>
      <c r="AOR2" s="137" t="s">
        <v>2525</v>
      </c>
      <c r="AOS2" s="137" t="s">
        <v>2526</v>
      </c>
      <c r="AOT2" s="137" t="s">
        <v>2527</v>
      </c>
      <c r="AOU2" s="137" t="s">
        <v>2528</v>
      </c>
      <c r="AOV2" s="137" t="s">
        <v>2529</v>
      </c>
      <c r="AOW2" s="137" t="s">
        <v>2530</v>
      </c>
      <c r="AOX2" s="137" t="s">
        <v>2531</v>
      </c>
      <c r="AOY2" s="137" t="s">
        <v>2532</v>
      </c>
      <c r="AOZ2" s="137" t="s">
        <v>4163</v>
      </c>
      <c r="APA2" s="137" t="s">
        <v>4256</v>
      </c>
      <c r="APB2" s="137" t="s">
        <v>2533</v>
      </c>
      <c r="APC2" s="137" t="s">
        <v>2534</v>
      </c>
      <c r="APD2" s="137" t="s">
        <v>2535</v>
      </c>
      <c r="APE2" s="137" t="s">
        <v>2536</v>
      </c>
      <c r="APF2" s="137" t="s">
        <v>2537</v>
      </c>
      <c r="APG2" s="137" t="s">
        <v>2538</v>
      </c>
      <c r="APH2" s="137" t="s">
        <v>2539</v>
      </c>
      <c r="API2" s="137" t="s">
        <v>2540</v>
      </c>
      <c r="APJ2" s="137" t="s">
        <v>2541</v>
      </c>
      <c r="APK2" s="137" t="s">
        <v>4164</v>
      </c>
      <c r="APL2" s="137" t="s">
        <v>4257</v>
      </c>
      <c r="APM2" s="137" t="s">
        <v>2542</v>
      </c>
      <c r="APN2" s="137" t="s">
        <v>2543</v>
      </c>
      <c r="APO2" s="137" t="s">
        <v>2544</v>
      </c>
      <c r="APP2" s="137" t="s">
        <v>2545</v>
      </c>
      <c r="APQ2" s="137" t="s">
        <v>2546</v>
      </c>
      <c r="APR2" s="137" t="s">
        <v>2547</v>
      </c>
      <c r="APS2" s="137" t="s">
        <v>2548</v>
      </c>
      <c r="APT2" s="137" t="s">
        <v>2549</v>
      </c>
      <c r="APU2" s="137" t="s">
        <v>2550</v>
      </c>
      <c r="APV2" s="137" t="s">
        <v>4165</v>
      </c>
      <c r="APW2" s="137" t="s">
        <v>4258</v>
      </c>
      <c r="APX2" s="137" t="s">
        <v>2551</v>
      </c>
      <c r="APY2" s="137" t="s">
        <v>2552</v>
      </c>
      <c r="APZ2" s="137" t="s">
        <v>2553</v>
      </c>
      <c r="AQA2" s="137" t="s">
        <v>2554</v>
      </c>
      <c r="AQB2" s="137" t="s">
        <v>2555</v>
      </c>
      <c r="AQC2" s="137" t="s">
        <v>2556</v>
      </c>
      <c r="AQD2" s="137" t="s">
        <v>2557</v>
      </c>
      <c r="AQE2" s="137" t="s">
        <v>2558</v>
      </c>
      <c r="AQF2" s="137" t="s">
        <v>2559</v>
      </c>
      <c r="AQG2" s="137" t="s">
        <v>4166</v>
      </c>
      <c r="AQH2" s="137" t="s">
        <v>4259</v>
      </c>
      <c r="AQI2" s="137" t="s">
        <v>2560</v>
      </c>
      <c r="AQJ2" s="137" t="s">
        <v>2561</v>
      </c>
      <c r="AQK2" s="137" t="s">
        <v>2562</v>
      </c>
      <c r="AQL2" s="137" t="s">
        <v>2563</v>
      </c>
      <c r="AQM2" s="137" t="s">
        <v>2564</v>
      </c>
      <c r="AQN2" s="137" t="s">
        <v>2565</v>
      </c>
      <c r="AQO2" s="137" t="s">
        <v>2566</v>
      </c>
      <c r="AQP2" s="137" t="s">
        <v>2567</v>
      </c>
      <c r="AQQ2" s="137" t="s">
        <v>2568</v>
      </c>
      <c r="AQR2" s="137" t="s">
        <v>4167</v>
      </c>
      <c r="AQS2" s="137" t="s">
        <v>4260</v>
      </c>
      <c r="AQT2" s="137" t="s">
        <v>2569</v>
      </c>
      <c r="AQU2" s="137" t="s">
        <v>2570</v>
      </c>
      <c r="AQV2" s="137" t="s">
        <v>2571</v>
      </c>
      <c r="AQW2" s="137" t="s">
        <v>2572</v>
      </c>
      <c r="AQX2" s="137" t="s">
        <v>2573</v>
      </c>
      <c r="AQY2" s="137" t="s">
        <v>2574</v>
      </c>
      <c r="AQZ2" s="137" t="s">
        <v>2575</v>
      </c>
      <c r="ARA2" s="137" t="s">
        <v>2576</v>
      </c>
      <c r="ARB2" s="137" t="s">
        <v>2577</v>
      </c>
      <c r="ARC2" s="137" t="s">
        <v>4168</v>
      </c>
      <c r="ARD2" s="137" t="s">
        <v>4261</v>
      </c>
      <c r="ARE2" s="137" t="s">
        <v>2578</v>
      </c>
      <c r="ARF2" s="137" t="s">
        <v>2579</v>
      </c>
      <c r="ARG2" s="137" t="s">
        <v>2580</v>
      </c>
      <c r="ARH2" s="137" t="s">
        <v>2581</v>
      </c>
      <c r="ARI2" s="137" t="s">
        <v>2582</v>
      </c>
      <c r="ARJ2" s="137" t="s">
        <v>2583</v>
      </c>
      <c r="ARK2" s="137" t="s">
        <v>2584</v>
      </c>
      <c r="ARL2" s="137" t="s">
        <v>2585</v>
      </c>
      <c r="ARM2" s="137" t="s">
        <v>2586</v>
      </c>
      <c r="ARN2" s="137" t="s">
        <v>4169</v>
      </c>
      <c r="ARO2" s="137" t="s">
        <v>4262</v>
      </c>
      <c r="ARP2" s="137" t="s">
        <v>2587</v>
      </c>
      <c r="ARQ2" s="137" t="s">
        <v>2588</v>
      </c>
      <c r="ARR2" s="137" t="s">
        <v>2589</v>
      </c>
      <c r="ARS2" s="137" t="s">
        <v>2590</v>
      </c>
      <c r="ART2" s="137" t="s">
        <v>2591</v>
      </c>
      <c r="ARU2" s="137" t="s">
        <v>2592</v>
      </c>
      <c r="ARV2" s="137" t="s">
        <v>2593</v>
      </c>
      <c r="ARW2" s="137" t="s">
        <v>2594</v>
      </c>
      <c r="ARX2" s="137" t="s">
        <v>2595</v>
      </c>
      <c r="ARY2" s="137" t="s">
        <v>4170</v>
      </c>
      <c r="ARZ2" s="137" t="s">
        <v>4263</v>
      </c>
      <c r="ASA2" s="137" t="s">
        <v>2596</v>
      </c>
      <c r="ASB2" s="137" t="s">
        <v>2597</v>
      </c>
      <c r="ASC2" s="137" t="s">
        <v>2598</v>
      </c>
      <c r="ASD2" s="137" t="s">
        <v>2599</v>
      </c>
      <c r="ASE2" s="137" t="s">
        <v>2600</v>
      </c>
      <c r="ASF2" s="137" t="s">
        <v>2601</v>
      </c>
      <c r="ASG2" s="137" t="s">
        <v>2602</v>
      </c>
      <c r="ASH2" s="137" t="s">
        <v>2603</v>
      </c>
      <c r="ASI2" s="137" t="s">
        <v>4264</v>
      </c>
      <c r="ASJ2" s="137" t="s">
        <v>2604</v>
      </c>
      <c r="ASK2" s="137" t="s">
        <v>4330</v>
      </c>
      <c r="ASL2" s="137" t="s">
        <v>2605</v>
      </c>
      <c r="ASM2" s="137" t="s">
        <v>4350</v>
      </c>
      <c r="ASN2" s="137" t="s">
        <v>4351</v>
      </c>
      <c r="ASO2" s="137" t="s">
        <v>4352</v>
      </c>
      <c r="ASP2" s="137" t="s">
        <v>2606</v>
      </c>
      <c r="ASQ2" s="137" t="s">
        <v>5392</v>
      </c>
      <c r="ASR2" s="137" t="s">
        <v>2607</v>
      </c>
      <c r="ASS2" s="137" t="s">
        <v>2608</v>
      </c>
      <c r="AST2" s="137" t="s">
        <v>2609</v>
      </c>
      <c r="ASU2" s="137" t="s">
        <v>2610</v>
      </c>
      <c r="ASV2" s="137" t="s">
        <v>2611</v>
      </c>
      <c r="ASW2" s="137" t="s">
        <v>2612</v>
      </c>
      <c r="ASX2" s="137" t="s">
        <v>2613</v>
      </c>
      <c r="ASY2" s="137" t="s">
        <v>2614</v>
      </c>
      <c r="ASZ2" s="137" t="s">
        <v>4171</v>
      </c>
      <c r="ATA2" s="137" t="s">
        <v>4265</v>
      </c>
      <c r="ATB2" s="137" t="s">
        <v>2615</v>
      </c>
      <c r="ATC2" s="137" t="s">
        <v>2616</v>
      </c>
      <c r="ATD2" s="137" t="s">
        <v>2617</v>
      </c>
      <c r="ATE2" s="137" t="s">
        <v>2618</v>
      </c>
      <c r="ATF2" s="137" t="s">
        <v>2619</v>
      </c>
      <c r="ATG2" s="137" t="s">
        <v>2620</v>
      </c>
      <c r="ATH2" s="137" t="s">
        <v>2621</v>
      </c>
      <c r="ATI2" s="137" t="s">
        <v>2622</v>
      </c>
      <c r="ATJ2" s="137" t="s">
        <v>2623</v>
      </c>
      <c r="ATK2" s="137" t="s">
        <v>4172</v>
      </c>
      <c r="ATL2" s="137" t="s">
        <v>4266</v>
      </c>
      <c r="ATM2" s="137" t="s">
        <v>2624</v>
      </c>
      <c r="ATN2" s="137" t="s">
        <v>2625</v>
      </c>
      <c r="ATO2" s="137" t="s">
        <v>2626</v>
      </c>
      <c r="ATP2" s="137" t="s">
        <v>2627</v>
      </c>
      <c r="ATQ2" s="137" t="s">
        <v>2628</v>
      </c>
      <c r="ATR2" s="137" t="s">
        <v>2629</v>
      </c>
      <c r="ATS2" s="137" t="s">
        <v>2630</v>
      </c>
      <c r="ATT2" s="137" t="s">
        <v>2631</v>
      </c>
      <c r="ATU2" s="137" t="s">
        <v>2632</v>
      </c>
      <c r="ATV2" s="137" t="s">
        <v>4173</v>
      </c>
      <c r="ATW2" s="137" t="s">
        <v>4267</v>
      </c>
      <c r="ATX2" s="137" t="s">
        <v>2633</v>
      </c>
      <c r="ATY2" s="137" t="s">
        <v>2634</v>
      </c>
      <c r="ATZ2" s="137" t="s">
        <v>2635</v>
      </c>
      <c r="AUA2" s="137" t="s">
        <v>2636</v>
      </c>
      <c r="AUB2" s="137" t="s">
        <v>2637</v>
      </c>
      <c r="AUC2" s="137" t="s">
        <v>2638</v>
      </c>
      <c r="AUD2" s="137" t="s">
        <v>2639</v>
      </c>
      <c r="AUE2" s="137" t="s">
        <v>2640</v>
      </c>
      <c r="AUF2" s="137" t="s">
        <v>2641</v>
      </c>
      <c r="AUG2" s="137" t="s">
        <v>4174</v>
      </c>
      <c r="AUH2" s="137" t="s">
        <v>4268</v>
      </c>
      <c r="AUI2" s="137" t="s">
        <v>2642</v>
      </c>
      <c r="AUJ2" s="137" t="s">
        <v>2643</v>
      </c>
      <c r="AUK2" s="137" t="s">
        <v>2644</v>
      </c>
      <c r="AUL2" s="137" t="s">
        <v>2645</v>
      </c>
      <c r="AUM2" s="137" t="s">
        <v>2646</v>
      </c>
      <c r="AUN2" s="137" t="s">
        <v>2647</v>
      </c>
      <c r="AUO2" s="137" t="s">
        <v>2648</v>
      </c>
      <c r="AUP2" s="137" t="s">
        <v>2649</v>
      </c>
      <c r="AUQ2" s="137" t="s">
        <v>2650</v>
      </c>
      <c r="AUR2" s="137" t="s">
        <v>4175</v>
      </c>
      <c r="AUS2" s="137" t="s">
        <v>4269</v>
      </c>
      <c r="AUT2" s="137" t="s">
        <v>2651</v>
      </c>
      <c r="AUU2" s="137" t="s">
        <v>2652</v>
      </c>
      <c r="AUV2" s="137" t="s">
        <v>2653</v>
      </c>
      <c r="AUW2" s="137" t="s">
        <v>2654</v>
      </c>
      <c r="AUX2" s="137" t="s">
        <v>2655</v>
      </c>
      <c r="AUY2" s="137" t="s">
        <v>2656</v>
      </c>
      <c r="AUZ2" s="137" t="s">
        <v>2657</v>
      </c>
      <c r="AVA2" s="137" t="s">
        <v>2658</v>
      </c>
      <c r="AVB2" s="137" t="s">
        <v>2659</v>
      </c>
      <c r="AVC2" s="137" t="s">
        <v>4176</v>
      </c>
      <c r="AVD2" s="137" t="s">
        <v>4270</v>
      </c>
      <c r="AVE2" s="137" t="s">
        <v>2660</v>
      </c>
      <c r="AVF2" s="137" t="s">
        <v>2661</v>
      </c>
      <c r="AVG2" s="137" t="s">
        <v>2662</v>
      </c>
      <c r="AVH2" s="137" t="s">
        <v>2663</v>
      </c>
      <c r="AVI2" s="137" t="s">
        <v>2664</v>
      </c>
      <c r="AVJ2" s="137" t="s">
        <v>2665</v>
      </c>
      <c r="AVK2" s="137" t="s">
        <v>2666</v>
      </c>
      <c r="AVL2" s="137" t="s">
        <v>2667</v>
      </c>
      <c r="AVM2" s="137" t="s">
        <v>2668</v>
      </c>
      <c r="AVN2" s="137" t="s">
        <v>4177</v>
      </c>
      <c r="AVO2" s="137" t="s">
        <v>4271</v>
      </c>
      <c r="AVP2" s="137" t="s">
        <v>2669</v>
      </c>
      <c r="AVQ2" s="137" t="s">
        <v>2670</v>
      </c>
      <c r="AVR2" s="137" t="s">
        <v>2671</v>
      </c>
      <c r="AVS2" s="137" t="s">
        <v>2672</v>
      </c>
      <c r="AVT2" s="137" t="s">
        <v>2673</v>
      </c>
      <c r="AVU2" s="137" t="s">
        <v>2674</v>
      </c>
      <c r="AVV2" s="137" t="s">
        <v>2675</v>
      </c>
      <c r="AVW2" s="137" t="s">
        <v>2676</v>
      </c>
      <c r="AVX2" s="137" t="s">
        <v>2677</v>
      </c>
      <c r="AVY2" s="137" t="s">
        <v>4178</v>
      </c>
      <c r="AVZ2" s="137" t="s">
        <v>4272</v>
      </c>
      <c r="AWA2" s="137" t="s">
        <v>2678</v>
      </c>
      <c r="AWB2" s="137" t="s">
        <v>2679</v>
      </c>
      <c r="AWC2" s="137" t="s">
        <v>2680</v>
      </c>
      <c r="AWD2" s="137" t="s">
        <v>2681</v>
      </c>
      <c r="AWE2" s="137" t="s">
        <v>2682</v>
      </c>
      <c r="AWF2" s="137" t="s">
        <v>2683</v>
      </c>
      <c r="AWG2" s="137" t="s">
        <v>2684</v>
      </c>
      <c r="AWH2" s="137" t="s">
        <v>2685</v>
      </c>
      <c r="AWI2" s="137" t="s">
        <v>2686</v>
      </c>
      <c r="AWJ2" s="137" t="s">
        <v>4179</v>
      </c>
      <c r="AWK2" s="137" t="s">
        <v>4273</v>
      </c>
      <c r="AWL2" s="137" t="s">
        <v>2687</v>
      </c>
      <c r="AWM2" s="137" t="s">
        <v>2688</v>
      </c>
      <c r="AWN2" s="137" t="s">
        <v>2689</v>
      </c>
      <c r="AWO2" s="137" t="s">
        <v>2690</v>
      </c>
      <c r="AWP2" s="137" t="s">
        <v>2691</v>
      </c>
      <c r="AWQ2" s="137" t="s">
        <v>2692</v>
      </c>
      <c r="AWR2" s="137" t="s">
        <v>2693</v>
      </c>
      <c r="AWS2" s="137" t="s">
        <v>2694</v>
      </c>
      <c r="AWT2" s="137" t="s">
        <v>2695</v>
      </c>
      <c r="AWU2" s="137" t="s">
        <v>4180</v>
      </c>
      <c r="AWV2" s="137" t="s">
        <v>4274</v>
      </c>
      <c r="AWW2" s="137" t="s">
        <v>2696</v>
      </c>
      <c r="AWX2" s="137" t="s">
        <v>2697</v>
      </c>
      <c r="AWY2" s="137" t="s">
        <v>2698</v>
      </c>
      <c r="AWZ2" s="137" t="s">
        <v>2699</v>
      </c>
      <c r="AXA2" s="137" t="s">
        <v>2700</v>
      </c>
      <c r="AXB2" s="137" t="s">
        <v>2701</v>
      </c>
      <c r="AXC2" s="137" t="s">
        <v>2702</v>
      </c>
      <c r="AXD2" s="137" t="s">
        <v>2703</v>
      </c>
      <c r="AXE2" s="137" t="s">
        <v>4275</v>
      </c>
      <c r="AXF2" s="137" t="s">
        <v>2704</v>
      </c>
      <c r="AXG2" s="137" t="s">
        <v>4331</v>
      </c>
      <c r="AXH2" s="137" t="s">
        <v>2705</v>
      </c>
      <c r="AXI2" s="137" t="s">
        <v>4353</v>
      </c>
      <c r="AXJ2" s="137" t="s">
        <v>4354</v>
      </c>
      <c r="AXK2" s="137" t="s">
        <v>4355</v>
      </c>
      <c r="AXL2" s="137" t="s">
        <v>2706</v>
      </c>
      <c r="AXM2" s="137" t="s">
        <v>5393</v>
      </c>
      <c r="AXN2" s="137" t="s">
        <v>2707</v>
      </c>
      <c r="AXO2" s="137" t="s">
        <v>2708</v>
      </c>
      <c r="AXP2" s="137" t="s">
        <v>2709</v>
      </c>
      <c r="AXQ2" s="137" t="s">
        <v>2710</v>
      </c>
      <c r="AXR2" s="137" t="s">
        <v>2711</v>
      </c>
      <c r="AXS2" s="137" t="s">
        <v>2712</v>
      </c>
      <c r="AXT2" s="137" t="s">
        <v>2713</v>
      </c>
      <c r="AXU2" s="137" t="s">
        <v>2714</v>
      </c>
      <c r="AXV2" s="137" t="s">
        <v>4181</v>
      </c>
      <c r="AXW2" s="137" t="s">
        <v>4276</v>
      </c>
      <c r="AXX2" s="137" t="s">
        <v>2715</v>
      </c>
      <c r="AXY2" s="137" t="s">
        <v>2716</v>
      </c>
      <c r="AXZ2" s="137" t="s">
        <v>2717</v>
      </c>
      <c r="AYA2" s="137" t="s">
        <v>2718</v>
      </c>
      <c r="AYB2" s="137" t="s">
        <v>2719</v>
      </c>
      <c r="AYC2" s="137" t="s">
        <v>2720</v>
      </c>
      <c r="AYD2" s="137" t="s">
        <v>2721</v>
      </c>
      <c r="AYE2" s="137" t="s">
        <v>2722</v>
      </c>
      <c r="AYF2" s="137" t="s">
        <v>2723</v>
      </c>
      <c r="AYG2" s="137" t="s">
        <v>4182</v>
      </c>
      <c r="AYH2" s="137" t="s">
        <v>4277</v>
      </c>
      <c r="AYI2" s="137" t="s">
        <v>2724</v>
      </c>
      <c r="AYJ2" s="137" t="s">
        <v>2725</v>
      </c>
      <c r="AYK2" s="137" t="s">
        <v>2726</v>
      </c>
      <c r="AYL2" s="137" t="s">
        <v>2727</v>
      </c>
      <c r="AYM2" s="137" t="s">
        <v>2728</v>
      </c>
      <c r="AYN2" s="137" t="s">
        <v>2729</v>
      </c>
      <c r="AYO2" s="137" t="s">
        <v>2730</v>
      </c>
      <c r="AYP2" s="137" t="s">
        <v>2731</v>
      </c>
      <c r="AYQ2" s="137" t="s">
        <v>2732</v>
      </c>
      <c r="AYR2" s="137" t="s">
        <v>4183</v>
      </c>
      <c r="AYS2" s="137" t="s">
        <v>4278</v>
      </c>
      <c r="AYT2" s="137" t="s">
        <v>2733</v>
      </c>
      <c r="AYU2" s="137" t="s">
        <v>2734</v>
      </c>
      <c r="AYV2" s="137" t="s">
        <v>2735</v>
      </c>
      <c r="AYW2" s="137" t="s">
        <v>2736</v>
      </c>
      <c r="AYX2" s="137" t="s">
        <v>2737</v>
      </c>
      <c r="AYY2" s="137" t="s">
        <v>2738</v>
      </c>
      <c r="AYZ2" s="137" t="s">
        <v>2739</v>
      </c>
      <c r="AZA2" s="137" t="s">
        <v>2740</v>
      </c>
      <c r="AZB2" s="137" t="s">
        <v>2741</v>
      </c>
      <c r="AZC2" s="137" t="s">
        <v>4184</v>
      </c>
      <c r="AZD2" s="137" t="s">
        <v>4279</v>
      </c>
      <c r="AZE2" s="137" t="s">
        <v>2742</v>
      </c>
      <c r="AZF2" s="137" t="s">
        <v>2743</v>
      </c>
      <c r="AZG2" s="137" t="s">
        <v>2744</v>
      </c>
      <c r="AZH2" s="137" t="s">
        <v>2745</v>
      </c>
      <c r="AZI2" s="137" t="s">
        <v>2746</v>
      </c>
      <c r="AZJ2" s="137" t="s">
        <v>2747</v>
      </c>
      <c r="AZK2" s="137" t="s">
        <v>2748</v>
      </c>
      <c r="AZL2" s="137" t="s">
        <v>2749</v>
      </c>
      <c r="AZM2" s="137" t="s">
        <v>2750</v>
      </c>
      <c r="AZN2" s="137" t="s">
        <v>4185</v>
      </c>
      <c r="AZO2" s="137" t="s">
        <v>4280</v>
      </c>
      <c r="AZP2" s="137" t="s">
        <v>2751</v>
      </c>
      <c r="AZQ2" s="137" t="s">
        <v>2752</v>
      </c>
      <c r="AZR2" s="137" t="s">
        <v>2753</v>
      </c>
      <c r="AZS2" s="137" t="s">
        <v>2754</v>
      </c>
      <c r="AZT2" s="137" t="s">
        <v>2755</v>
      </c>
      <c r="AZU2" s="137" t="s">
        <v>2756</v>
      </c>
      <c r="AZV2" s="137" t="s">
        <v>2757</v>
      </c>
      <c r="AZW2" s="137" t="s">
        <v>2758</v>
      </c>
      <c r="AZX2" s="137" t="s">
        <v>2759</v>
      </c>
      <c r="AZY2" s="137" t="s">
        <v>4186</v>
      </c>
      <c r="AZZ2" s="137" t="s">
        <v>4281</v>
      </c>
      <c r="BAA2" s="137" t="s">
        <v>2760</v>
      </c>
      <c r="BAB2" s="137" t="s">
        <v>2761</v>
      </c>
      <c r="BAC2" s="137" t="s">
        <v>2762</v>
      </c>
      <c r="BAD2" s="137" t="s">
        <v>2763</v>
      </c>
      <c r="BAE2" s="137" t="s">
        <v>2764</v>
      </c>
      <c r="BAF2" s="137" t="s">
        <v>2765</v>
      </c>
      <c r="BAG2" s="137" t="s">
        <v>2766</v>
      </c>
      <c r="BAH2" s="137" t="s">
        <v>2767</v>
      </c>
      <c r="BAI2" s="137" t="s">
        <v>2768</v>
      </c>
      <c r="BAJ2" s="137" t="s">
        <v>4187</v>
      </c>
      <c r="BAK2" s="137" t="s">
        <v>4282</v>
      </c>
      <c r="BAL2" s="137" t="s">
        <v>2769</v>
      </c>
      <c r="BAM2" s="137" t="s">
        <v>2770</v>
      </c>
      <c r="BAN2" s="137" t="s">
        <v>2771</v>
      </c>
      <c r="BAO2" s="137" t="s">
        <v>2772</v>
      </c>
      <c r="BAP2" s="137" t="s">
        <v>2773</v>
      </c>
      <c r="BAQ2" s="137" t="s">
        <v>2774</v>
      </c>
      <c r="BAR2" s="137" t="s">
        <v>2775</v>
      </c>
      <c r="BAS2" s="137" t="s">
        <v>2776</v>
      </c>
      <c r="BAT2" s="137" t="s">
        <v>2777</v>
      </c>
      <c r="BAU2" s="137" t="s">
        <v>4188</v>
      </c>
      <c r="BAV2" s="137" t="s">
        <v>4283</v>
      </c>
      <c r="BAW2" s="137" t="s">
        <v>2778</v>
      </c>
      <c r="BAX2" s="137" t="s">
        <v>2779</v>
      </c>
      <c r="BAY2" s="137" t="s">
        <v>2780</v>
      </c>
      <c r="BAZ2" s="137" t="s">
        <v>2781</v>
      </c>
      <c r="BBA2" s="137" t="s">
        <v>2782</v>
      </c>
      <c r="BBB2" s="137" t="s">
        <v>2783</v>
      </c>
      <c r="BBC2" s="137" t="s">
        <v>2784</v>
      </c>
      <c r="BBD2" s="137" t="s">
        <v>2785</v>
      </c>
      <c r="BBE2" s="137" t="s">
        <v>2786</v>
      </c>
      <c r="BBF2" s="137" t="s">
        <v>4189</v>
      </c>
      <c r="BBG2" s="137" t="s">
        <v>4284</v>
      </c>
      <c r="BBH2" s="137" t="s">
        <v>2787</v>
      </c>
      <c r="BBI2" s="137" t="s">
        <v>2788</v>
      </c>
      <c r="BBJ2" s="137" t="s">
        <v>2789</v>
      </c>
      <c r="BBK2" s="137" t="s">
        <v>2790</v>
      </c>
      <c r="BBL2" s="137" t="s">
        <v>2791</v>
      </c>
      <c r="BBM2" s="137" t="s">
        <v>2792</v>
      </c>
      <c r="BBN2" s="137" t="s">
        <v>2793</v>
      </c>
      <c r="BBO2" s="137" t="s">
        <v>2794</v>
      </c>
      <c r="BBP2" s="137" t="s">
        <v>2795</v>
      </c>
      <c r="BBQ2" s="137" t="s">
        <v>4190</v>
      </c>
      <c r="BBR2" s="137" t="s">
        <v>4285</v>
      </c>
      <c r="BBS2" s="137" t="s">
        <v>2796</v>
      </c>
      <c r="BBT2" s="137" t="s">
        <v>2797</v>
      </c>
      <c r="BBU2" s="137" t="s">
        <v>2798</v>
      </c>
      <c r="BBV2" s="137" t="s">
        <v>2799</v>
      </c>
      <c r="BBW2" s="137" t="s">
        <v>2800</v>
      </c>
      <c r="BBX2" s="137" t="s">
        <v>2801</v>
      </c>
      <c r="BBY2" s="137" t="s">
        <v>2802</v>
      </c>
      <c r="BBZ2" s="137" t="s">
        <v>2803</v>
      </c>
      <c r="BCA2" s="137" t="s">
        <v>4286</v>
      </c>
      <c r="BCB2" s="137" t="s">
        <v>2804</v>
      </c>
      <c r="BCC2" s="137" t="s">
        <v>4332</v>
      </c>
      <c r="BCD2" s="137" t="s">
        <v>2805</v>
      </c>
      <c r="BCE2" s="137" t="s">
        <v>4356</v>
      </c>
      <c r="BCF2" s="137" t="s">
        <v>4357</v>
      </c>
      <c r="BCG2" s="137" t="s">
        <v>4358</v>
      </c>
      <c r="BCH2" s="137" t="s">
        <v>2806</v>
      </c>
      <c r="BCI2" s="137" t="s">
        <v>5394</v>
      </c>
      <c r="BCJ2" s="137" t="s">
        <v>2807</v>
      </c>
      <c r="BCK2" s="137" t="s">
        <v>2808</v>
      </c>
      <c r="BCL2" s="137" t="s">
        <v>2809</v>
      </c>
      <c r="BCM2" s="137" t="s">
        <v>2810</v>
      </c>
      <c r="BCN2" s="137" t="s">
        <v>2811</v>
      </c>
      <c r="BCO2" s="137" t="s">
        <v>2812</v>
      </c>
      <c r="BCP2" s="137" t="s">
        <v>2813</v>
      </c>
      <c r="BCQ2" s="137" t="s">
        <v>2814</v>
      </c>
      <c r="BCR2" s="137" t="s">
        <v>4191</v>
      </c>
      <c r="BCS2" s="137" t="s">
        <v>4287</v>
      </c>
      <c r="BCT2" s="137" t="s">
        <v>2815</v>
      </c>
      <c r="BCU2" s="137" t="s">
        <v>2816</v>
      </c>
      <c r="BCV2" s="137" t="s">
        <v>2817</v>
      </c>
      <c r="BCW2" s="137" t="s">
        <v>2818</v>
      </c>
      <c r="BCX2" s="137" t="s">
        <v>2819</v>
      </c>
      <c r="BCY2" s="137" t="s">
        <v>2820</v>
      </c>
      <c r="BCZ2" s="137" t="s">
        <v>2821</v>
      </c>
      <c r="BDA2" s="137" t="s">
        <v>2822</v>
      </c>
      <c r="BDB2" s="137" t="s">
        <v>2823</v>
      </c>
      <c r="BDC2" s="137" t="s">
        <v>4192</v>
      </c>
      <c r="BDD2" s="137" t="s">
        <v>4288</v>
      </c>
      <c r="BDE2" s="137" t="s">
        <v>2824</v>
      </c>
      <c r="BDF2" s="137" t="s">
        <v>2825</v>
      </c>
      <c r="BDG2" s="137" t="s">
        <v>2826</v>
      </c>
      <c r="BDH2" s="137" t="s">
        <v>2827</v>
      </c>
      <c r="BDI2" s="137" t="s">
        <v>2828</v>
      </c>
      <c r="BDJ2" s="137" t="s">
        <v>2829</v>
      </c>
      <c r="BDK2" s="137" t="s">
        <v>2830</v>
      </c>
      <c r="BDL2" s="137" t="s">
        <v>2831</v>
      </c>
      <c r="BDM2" s="137" t="s">
        <v>2832</v>
      </c>
      <c r="BDN2" s="137" t="s">
        <v>4193</v>
      </c>
      <c r="BDO2" s="137" t="s">
        <v>4289</v>
      </c>
      <c r="BDP2" s="137" t="s">
        <v>2833</v>
      </c>
      <c r="BDQ2" s="137" t="s">
        <v>2834</v>
      </c>
      <c r="BDR2" s="137" t="s">
        <v>2835</v>
      </c>
      <c r="BDS2" s="137" t="s">
        <v>2836</v>
      </c>
      <c r="BDT2" s="137" t="s">
        <v>2837</v>
      </c>
      <c r="BDU2" s="137" t="s">
        <v>2838</v>
      </c>
      <c r="BDV2" s="137" t="s">
        <v>2839</v>
      </c>
      <c r="BDW2" s="137" t="s">
        <v>2840</v>
      </c>
      <c r="BDX2" s="137" t="s">
        <v>2841</v>
      </c>
      <c r="BDY2" s="137" t="s">
        <v>4194</v>
      </c>
      <c r="BDZ2" s="137" t="s">
        <v>4290</v>
      </c>
      <c r="BEA2" s="137" t="s">
        <v>2842</v>
      </c>
      <c r="BEB2" s="137" t="s">
        <v>2843</v>
      </c>
      <c r="BEC2" s="137" t="s">
        <v>2844</v>
      </c>
      <c r="BED2" s="137" t="s">
        <v>2845</v>
      </c>
      <c r="BEE2" s="137" t="s">
        <v>2846</v>
      </c>
      <c r="BEF2" s="137" t="s">
        <v>2847</v>
      </c>
      <c r="BEG2" s="137" t="s">
        <v>2848</v>
      </c>
      <c r="BEH2" s="137" t="s">
        <v>2849</v>
      </c>
      <c r="BEI2" s="137" t="s">
        <v>2850</v>
      </c>
      <c r="BEJ2" s="137" t="s">
        <v>4195</v>
      </c>
      <c r="BEK2" s="137" t="s">
        <v>4291</v>
      </c>
      <c r="BEL2" s="137" t="s">
        <v>2851</v>
      </c>
      <c r="BEM2" s="137" t="s">
        <v>2852</v>
      </c>
      <c r="BEN2" s="137" t="s">
        <v>2853</v>
      </c>
      <c r="BEO2" s="137" t="s">
        <v>2854</v>
      </c>
      <c r="BEP2" s="137" t="s">
        <v>2855</v>
      </c>
      <c r="BEQ2" s="137" t="s">
        <v>2856</v>
      </c>
      <c r="BER2" s="137" t="s">
        <v>2857</v>
      </c>
      <c r="BES2" s="137" t="s">
        <v>2858</v>
      </c>
      <c r="BET2" s="137" t="s">
        <v>2859</v>
      </c>
      <c r="BEU2" s="137" t="s">
        <v>4196</v>
      </c>
      <c r="BEV2" s="137" t="s">
        <v>4292</v>
      </c>
      <c r="BEW2" s="137" t="s">
        <v>2860</v>
      </c>
      <c r="BEX2" s="137" t="s">
        <v>2861</v>
      </c>
      <c r="BEY2" s="137" t="s">
        <v>2862</v>
      </c>
      <c r="BEZ2" s="137" t="s">
        <v>2863</v>
      </c>
      <c r="BFA2" s="137" t="s">
        <v>2864</v>
      </c>
      <c r="BFB2" s="137" t="s">
        <v>2865</v>
      </c>
      <c r="BFC2" s="137" t="s">
        <v>2866</v>
      </c>
      <c r="BFD2" s="137" t="s">
        <v>2867</v>
      </c>
      <c r="BFE2" s="137" t="s">
        <v>2868</v>
      </c>
      <c r="BFF2" s="137" t="s">
        <v>4197</v>
      </c>
      <c r="BFG2" s="137" t="s">
        <v>4293</v>
      </c>
      <c r="BFH2" s="137" t="s">
        <v>2869</v>
      </c>
      <c r="BFI2" s="137" t="s">
        <v>2870</v>
      </c>
      <c r="BFJ2" s="137" t="s">
        <v>2871</v>
      </c>
      <c r="BFK2" s="137" t="s">
        <v>2872</v>
      </c>
      <c r="BFL2" s="137" t="s">
        <v>2873</v>
      </c>
      <c r="BFM2" s="137" t="s">
        <v>2874</v>
      </c>
      <c r="BFN2" s="137" t="s">
        <v>2875</v>
      </c>
      <c r="BFO2" s="137" t="s">
        <v>2876</v>
      </c>
      <c r="BFP2" s="137" t="s">
        <v>2877</v>
      </c>
      <c r="BFQ2" s="137" t="s">
        <v>4198</v>
      </c>
      <c r="BFR2" s="137" t="s">
        <v>4294</v>
      </c>
      <c r="BFS2" s="137" t="s">
        <v>2878</v>
      </c>
      <c r="BFT2" s="137" t="s">
        <v>2879</v>
      </c>
      <c r="BFU2" s="137" t="s">
        <v>2880</v>
      </c>
      <c r="BFV2" s="137" t="s">
        <v>2881</v>
      </c>
      <c r="BFW2" s="137" t="s">
        <v>2882</v>
      </c>
      <c r="BFX2" s="137" t="s">
        <v>2883</v>
      </c>
      <c r="BFY2" s="137" t="s">
        <v>2884</v>
      </c>
      <c r="BFZ2" s="137" t="s">
        <v>2885</v>
      </c>
      <c r="BGA2" s="137" t="s">
        <v>2886</v>
      </c>
      <c r="BGB2" s="137" t="s">
        <v>4199</v>
      </c>
      <c r="BGC2" s="137" t="s">
        <v>4295</v>
      </c>
      <c r="BGD2" s="137" t="s">
        <v>2887</v>
      </c>
      <c r="BGE2" s="137" t="s">
        <v>2888</v>
      </c>
      <c r="BGF2" s="137" t="s">
        <v>2889</v>
      </c>
      <c r="BGG2" s="137" t="s">
        <v>2890</v>
      </c>
      <c r="BGH2" s="137" t="s">
        <v>2891</v>
      </c>
      <c r="BGI2" s="137" t="s">
        <v>2892</v>
      </c>
      <c r="BGJ2" s="137" t="s">
        <v>2893</v>
      </c>
      <c r="BGK2" s="137" t="s">
        <v>2894</v>
      </c>
      <c r="BGL2" s="137" t="s">
        <v>2895</v>
      </c>
      <c r="BGM2" s="137" t="s">
        <v>4200</v>
      </c>
      <c r="BGN2" s="137" t="s">
        <v>4296</v>
      </c>
      <c r="BGO2" s="137" t="s">
        <v>2896</v>
      </c>
      <c r="BGP2" s="137" t="s">
        <v>2897</v>
      </c>
      <c r="BGQ2" s="137" t="s">
        <v>2898</v>
      </c>
      <c r="BGR2" s="137" t="s">
        <v>2899</v>
      </c>
      <c r="BGS2" s="137" t="s">
        <v>2900</v>
      </c>
      <c r="BGT2" s="137" t="s">
        <v>2901</v>
      </c>
      <c r="BGU2" s="137" t="s">
        <v>2902</v>
      </c>
      <c r="BGV2" s="137" t="s">
        <v>2903</v>
      </c>
      <c r="BGW2" s="137" t="s">
        <v>4297</v>
      </c>
      <c r="BGX2" s="137" t="s">
        <v>2904</v>
      </c>
      <c r="BGY2" s="137" t="s">
        <v>4333</v>
      </c>
      <c r="BGZ2" s="137" t="s">
        <v>2905</v>
      </c>
      <c r="BHA2" s="137" t="s">
        <v>4359</v>
      </c>
      <c r="BHB2" s="137" t="s">
        <v>4360</v>
      </c>
      <c r="BHC2" s="137" t="s">
        <v>4361</v>
      </c>
      <c r="BHD2" s="137" t="s">
        <v>2906</v>
      </c>
      <c r="BHE2" s="137" t="s">
        <v>5395</v>
      </c>
      <c r="BHF2" s="137" t="s">
        <v>2907</v>
      </c>
      <c r="BHG2" s="137" t="s">
        <v>2908</v>
      </c>
      <c r="BHH2" s="137" t="s">
        <v>2909</v>
      </c>
      <c r="BHI2" s="137" t="s">
        <v>2910</v>
      </c>
      <c r="BHJ2" s="137" t="s">
        <v>2911</v>
      </c>
      <c r="BHK2" s="137" t="s">
        <v>2912</v>
      </c>
      <c r="BHL2" s="137" t="s">
        <v>2913</v>
      </c>
      <c r="BHM2" s="137" t="s">
        <v>2914</v>
      </c>
      <c r="BHN2" s="137" t="s">
        <v>4201</v>
      </c>
      <c r="BHO2" s="137" t="s">
        <v>4298</v>
      </c>
      <c r="BHP2" s="137" t="s">
        <v>2915</v>
      </c>
      <c r="BHQ2" s="137" t="s">
        <v>2916</v>
      </c>
      <c r="BHR2" s="137" t="s">
        <v>2917</v>
      </c>
      <c r="BHS2" s="137" t="s">
        <v>2918</v>
      </c>
      <c r="BHT2" s="137" t="s">
        <v>2919</v>
      </c>
      <c r="BHU2" s="137" t="s">
        <v>2920</v>
      </c>
      <c r="BHV2" s="137" t="s">
        <v>2921</v>
      </c>
      <c r="BHW2" s="137" t="s">
        <v>2922</v>
      </c>
      <c r="BHX2" s="137" t="s">
        <v>2923</v>
      </c>
      <c r="BHY2" s="137" t="s">
        <v>4202</v>
      </c>
      <c r="BHZ2" s="137" t="s">
        <v>4299</v>
      </c>
      <c r="BIA2" s="137" t="s">
        <v>2924</v>
      </c>
      <c r="BIB2" s="137" t="s">
        <v>2925</v>
      </c>
      <c r="BIC2" s="137" t="s">
        <v>2926</v>
      </c>
      <c r="BID2" s="137" t="s">
        <v>2927</v>
      </c>
      <c r="BIE2" s="137" t="s">
        <v>2928</v>
      </c>
      <c r="BIF2" s="137" t="s">
        <v>2929</v>
      </c>
      <c r="BIG2" s="137" t="s">
        <v>2930</v>
      </c>
      <c r="BIH2" s="137" t="s">
        <v>2931</v>
      </c>
      <c r="BII2" s="137" t="s">
        <v>2932</v>
      </c>
      <c r="BIJ2" s="137" t="s">
        <v>4203</v>
      </c>
      <c r="BIK2" s="137" t="s">
        <v>4300</v>
      </c>
      <c r="BIL2" s="137" t="s">
        <v>2933</v>
      </c>
      <c r="BIM2" s="137" t="s">
        <v>2934</v>
      </c>
      <c r="BIN2" s="137" t="s">
        <v>2935</v>
      </c>
      <c r="BIO2" s="137" t="s">
        <v>2936</v>
      </c>
      <c r="BIP2" s="137" t="s">
        <v>2937</v>
      </c>
      <c r="BIQ2" s="137" t="s">
        <v>2938</v>
      </c>
      <c r="BIR2" s="137" t="s">
        <v>2939</v>
      </c>
      <c r="BIS2" s="137" t="s">
        <v>2940</v>
      </c>
      <c r="BIT2" s="137" t="s">
        <v>2941</v>
      </c>
      <c r="BIU2" s="137" t="s">
        <v>4204</v>
      </c>
      <c r="BIV2" s="137" t="s">
        <v>4301</v>
      </c>
      <c r="BIW2" s="137" t="s">
        <v>2942</v>
      </c>
      <c r="BIX2" s="137" t="s">
        <v>2943</v>
      </c>
      <c r="BIY2" s="137" t="s">
        <v>2944</v>
      </c>
      <c r="BIZ2" s="137" t="s">
        <v>2945</v>
      </c>
      <c r="BJA2" s="137" t="s">
        <v>2946</v>
      </c>
      <c r="BJB2" s="137" t="s">
        <v>2947</v>
      </c>
      <c r="BJC2" s="137" t="s">
        <v>2948</v>
      </c>
      <c r="BJD2" s="137" t="s">
        <v>2949</v>
      </c>
      <c r="BJE2" s="137" t="s">
        <v>2950</v>
      </c>
      <c r="BJF2" s="137" t="s">
        <v>4205</v>
      </c>
      <c r="BJG2" s="137" t="s">
        <v>4302</v>
      </c>
      <c r="BJH2" s="137" t="s">
        <v>2951</v>
      </c>
      <c r="BJI2" s="137" t="s">
        <v>2952</v>
      </c>
      <c r="BJJ2" s="137" t="s">
        <v>2953</v>
      </c>
      <c r="BJK2" s="137" t="s">
        <v>2954</v>
      </c>
      <c r="BJL2" s="137" t="s">
        <v>2955</v>
      </c>
      <c r="BJM2" s="137" t="s">
        <v>2956</v>
      </c>
      <c r="BJN2" s="137" t="s">
        <v>2957</v>
      </c>
      <c r="BJO2" s="137" t="s">
        <v>2958</v>
      </c>
      <c r="BJP2" s="137" t="s">
        <v>2959</v>
      </c>
      <c r="BJQ2" s="137" t="s">
        <v>4206</v>
      </c>
      <c r="BJR2" s="137" t="s">
        <v>4303</v>
      </c>
      <c r="BJS2" s="137" t="s">
        <v>2960</v>
      </c>
      <c r="BJT2" s="137" t="s">
        <v>2961</v>
      </c>
      <c r="BJU2" s="137" t="s">
        <v>2962</v>
      </c>
      <c r="BJV2" s="137" t="s">
        <v>2963</v>
      </c>
      <c r="BJW2" s="137" t="s">
        <v>2964</v>
      </c>
      <c r="BJX2" s="137" t="s">
        <v>2965</v>
      </c>
      <c r="BJY2" s="137" t="s">
        <v>2966</v>
      </c>
      <c r="BJZ2" s="137" t="s">
        <v>2967</v>
      </c>
      <c r="BKA2" s="137" t="s">
        <v>2968</v>
      </c>
      <c r="BKB2" s="137" t="s">
        <v>4207</v>
      </c>
      <c r="BKC2" s="137" t="s">
        <v>4304</v>
      </c>
      <c r="BKD2" s="137" t="s">
        <v>2969</v>
      </c>
      <c r="BKE2" s="137" t="s">
        <v>2970</v>
      </c>
      <c r="BKF2" s="137" t="s">
        <v>2971</v>
      </c>
      <c r="BKG2" s="137" t="s">
        <v>2972</v>
      </c>
      <c r="BKH2" s="137" t="s">
        <v>2973</v>
      </c>
      <c r="BKI2" s="137" t="s">
        <v>2974</v>
      </c>
      <c r="BKJ2" s="137" t="s">
        <v>2975</v>
      </c>
      <c r="BKK2" s="137" t="s">
        <v>2976</v>
      </c>
      <c r="BKL2" s="137" t="s">
        <v>2977</v>
      </c>
      <c r="BKM2" s="137" t="s">
        <v>4208</v>
      </c>
      <c r="BKN2" s="137" t="s">
        <v>4305</v>
      </c>
      <c r="BKO2" s="137" t="s">
        <v>2978</v>
      </c>
      <c r="BKP2" s="137" t="s">
        <v>2979</v>
      </c>
      <c r="BKQ2" s="137" t="s">
        <v>2980</v>
      </c>
      <c r="BKR2" s="137" t="s">
        <v>2981</v>
      </c>
      <c r="BKS2" s="137" t="s">
        <v>2982</v>
      </c>
      <c r="BKT2" s="137" t="s">
        <v>2983</v>
      </c>
      <c r="BKU2" s="137" t="s">
        <v>2984</v>
      </c>
      <c r="BKV2" s="137" t="s">
        <v>2985</v>
      </c>
      <c r="BKW2" s="137" t="s">
        <v>2986</v>
      </c>
      <c r="BKX2" s="137" t="s">
        <v>4209</v>
      </c>
      <c r="BKY2" s="137" t="s">
        <v>4306</v>
      </c>
      <c r="BKZ2" s="137" t="s">
        <v>2987</v>
      </c>
      <c r="BLA2" s="137" t="s">
        <v>2988</v>
      </c>
      <c r="BLB2" s="137" t="s">
        <v>2989</v>
      </c>
      <c r="BLC2" s="137" t="s">
        <v>2990</v>
      </c>
      <c r="BLD2" s="137" t="s">
        <v>2991</v>
      </c>
      <c r="BLE2" s="137" t="s">
        <v>2992</v>
      </c>
      <c r="BLF2" s="137" t="s">
        <v>2993</v>
      </c>
      <c r="BLG2" s="137" t="s">
        <v>2994</v>
      </c>
      <c r="BLH2" s="137" t="s">
        <v>2995</v>
      </c>
      <c r="BLI2" s="137" t="s">
        <v>4210</v>
      </c>
      <c r="BLJ2" s="137" t="s">
        <v>4307</v>
      </c>
      <c r="BLK2" s="137" t="s">
        <v>2996</v>
      </c>
      <c r="BLL2" s="137" t="s">
        <v>2997</v>
      </c>
      <c r="BLM2" s="137" t="s">
        <v>2998</v>
      </c>
      <c r="BLN2" s="137" t="s">
        <v>2999</v>
      </c>
      <c r="BLO2" s="137" t="s">
        <v>3000</v>
      </c>
      <c r="BLP2" s="137" t="s">
        <v>3001</v>
      </c>
      <c r="BLQ2" s="137" t="s">
        <v>3002</v>
      </c>
      <c r="BLR2" s="137" t="s">
        <v>3003</v>
      </c>
      <c r="BLS2" s="137" t="s">
        <v>4308</v>
      </c>
      <c r="BLT2" s="137" t="s">
        <v>3004</v>
      </c>
      <c r="BLU2" s="137" t="s">
        <v>4334</v>
      </c>
      <c r="BLV2" s="137" t="s">
        <v>3005</v>
      </c>
      <c r="BLW2" s="137" t="s">
        <v>4362</v>
      </c>
      <c r="BLX2" s="137" t="s">
        <v>4363</v>
      </c>
      <c r="BLY2" s="137" t="s">
        <v>4364</v>
      </c>
      <c r="BLZ2" s="137" t="s">
        <v>3006</v>
      </c>
      <c r="BMA2" s="137" t="s">
        <v>5396</v>
      </c>
      <c r="BMB2" s="137" t="s">
        <v>3007</v>
      </c>
      <c r="BMC2" s="137" t="s">
        <v>3008</v>
      </c>
      <c r="BMD2" s="137" t="s">
        <v>3009</v>
      </c>
      <c r="BME2" s="137" t="s">
        <v>3010</v>
      </c>
      <c r="BMF2" s="137" t="s">
        <v>3011</v>
      </c>
      <c r="BMG2" s="137" t="s">
        <v>3012</v>
      </c>
      <c r="BMH2" s="137" t="s">
        <v>3013</v>
      </c>
      <c r="BMI2" s="137" t="s">
        <v>3014</v>
      </c>
      <c r="BMJ2" s="137" t="s">
        <v>4211</v>
      </c>
      <c r="BMK2" s="137" t="s">
        <v>4309</v>
      </c>
      <c r="BML2" s="137" t="s">
        <v>3015</v>
      </c>
      <c r="BMM2" s="137" t="s">
        <v>3016</v>
      </c>
      <c r="BMN2" s="137" t="s">
        <v>3017</v>
      </c>
      <c r="BMO2" s="137" t="s">
        <v>3018</v>
      </c>
      <c r="BMP2" s="137" t="s">
        <v>3019</v>
      </c>
      <c r="BMQ2" s="137" t="s">
        <v>3020</v>
      </c>
      <c r="BMR2" s="137" t="s">
        <v>3021</v>
      </c>
      <c r="BMS2" s="137" t="s">
        <v>3022</v>
      </c>
      <c r="BMT2" s="137" t="s">
        <v>3023</v>
      </c>
      <c r="BMU2" s="137" t="s">
        <v>4212</v>
      </c>
      <c r="BMV2" s="137" t="s">
        <v>4310</v>
      </c>
      <c r="BMW2" s="137" t="s">
        <v>3024</v>
      </c>
      <c r="BMX2" s="137" t="s">
        <v>3025</v>
      </c>
      <c r="BMY2" s="137" t="s">
        <v>3026</v>
      </c>
      <c r="BMZ2" s="137" t="s">
        <v>3027</v>
      </c>
      <c r="BNA2" s="137" t="s">
        <v>3028</v>
      </c>
      <c r="BNB2" s="137" t="s">
        <v>3029</v>
      </c>
      <c r="BNC2" s="137" t="s">
        <v>3030</v>
      </c>
      <c r="BND2" s="137" t="s">
        <v>3031</v>
      </c>
      <c r="BNE2" s="137" t="s">
        <v>3032</v>
      </c>
      <c r="BNF2" s="137" t="s">
        <v>4213</v>
      </c>
      <c r="BNG2" s="137" t="s">
        <v>4311</v>
      </c>
      <c r="BNH2" s="137" t="s">
        <v>3033</v>
      </c>
      <c r="BNI2" s="137" t="s">
        <v>3034</v>
      </c>
      <c r="BNJ2" s="137" t="s">
        <v>3035</v>
      </c>
      <c r="BNK2" s="137" t="s">
        <v>3036</v>
      </c>
      <c r="BNL2" s="137" t="s">
        <v>3037</v>
      </c>
      <c r="BNM2" s="137" t="s">
        <v>3038</v>
      </c>
      <c r="BNN2" s="137" t="s">
        <v>3039</v>
      </c>
      <c r="BNO2" s="137" t="s">
        <v>3040</v>
      </c>
      <c r="BNP2" s="137" t="s">
        <v>3041</v>
      </c>
      <c r="BNQ2" s="137" t="s">
        <v>4214</v>
      </c>
      <c r="BNR2" s="137" t="s">
        <v>4312</v>
      </c>
      <c r="BNS2" s="137" t="s">
        <v>3042</v>
      </c>
      <c r="BNT2" s="137" t="s">
        <v>3043</v>
      </c>
      <c r="BNU2" s="137" t="s">
        <v>3044</v>
      </c>
      <c r="BNV2" s="137" t="s">
        <v>3045</v>
      </c>
      <c r="BNW2" s="137" t="s">
        <v>3046</v>
      </c>
      <c r="BNX2" s="137" t="s">
        <v>3047</v>
      </c>
      <c r="BNY2" s="137" t="s">
        <v>3048</v>
      </c>
      <c r="BNZ2" s="137" t="s">
        <v>3049</v>
      </c>
      <c r="BOA2" s="137" t="s">
        <v>3050</v>
      </c>
      <c r="BOB2" s="137" t="s">
        <v>4215</v>
      </c>
      <c r="BOC2" s="137" t="s">
        <v>4313</v>
      </c>
      <c r="BOD2" s="137" t="s">
        <v>3051</v>
      </c>
      <c r="BOE2" s="137" t="s">
        <v>3052</v>
      </c>
      <c r="BOF2" s="137" t="s">
        <v>3053</v>
      </c>
      <c r="BOG2" s="137" t="s">
        <v>3054</v>
      </c>
      <c r="BOH2" s="137" t="s">
        <v>3055</v>
      </c>
      <c r="BOI2" s="137" t="s">
        <v>3056</v>
      </c>
      <c r="BOJ2" s="137" t="s">
        <v>3057</v>
      </c>
      <c r="BOK2" s="137" t="s">
        <v>3058</v>
      </c>
      <c r="BOL2" s="137" t="s">
        <v>3059</v>
      </c>
      <c r="BOM2" s="137" t="s">
        <v>4216</v>
      </c>
      <c r="BON2" s="137" t="s">
        <v>4314</v>
      </c>
      <c r="BOO2" s="137" t="s">
        <v>3060</v>
      </c>
      <c r="BOP2" s="137" t="s">
        <v>3061</v>
      </c>
      <c r="BOQ2" s="137" t="s">
        <v>3062</v>
      </c>
      <c r="BOR2" s="137" t="s">
        <v>3063</v>
      </c>
      <c r="BOS2" s="137" t="s">
        <v>3064</v>
      </c>
      <c r="BOT2" s="137" t="s">
        <v>3065</v>
      </c>
      <c r="BOU2" s="137" t="s">
        <v>3066</v>
      </c>
      <c r="BOV2" s="137" t="s">
        <v>3067</v>
      </c>
      <c r="BOW2" s="137" t="s">
        <v>3068</v>
      </c>
      <c r="BOX2" s="137" t="s">
        <v>4217</v>
      </c>
      <c r="BOY2" s="137" t="s">
        <v>4315</v>
      </c>
      <c r="BOZ2" s="137" t="s">
        <v>3069</v>
      </c>
      <c r="BPA2" s="137" t="s">
        <v>3070</v>
      </c>
      <c r="BPB2" s="137" t="s">
        <v>3071</v>
      </c>
      <c r="BPC2" s="137" t="s">
        <v>3072</v>
      </c>
      <c r="BPD2" s="137" t="s">
        <v>3073</v>
      </c>
      <c r="BPE2" s="137" t="s">
        <v>3074</v>
      </c>
      <c r="BPF2" s="137" t="s">
        <v>3075</v>
      </c>
      <c r="BPG2" s="137" t="s">
        <v>3076</v>
      </c>
      <c r="BPH2" s="137" t="s">
        <v>3077</v>
      </c>
      <c r="BPI2" s="137" t="s">
        <v>4218</v>
      </c>
      <c r="BPJ2" s="137" t="s">
        <v>4316</v>
      </c>
      <c r="BPK2" s="137" t="s">
        <v>3078</v>
      </c>
      <c r="BPL2" s="137" t="s">
        <v>3079</v>
      </c>
      <c r="BPM2" s="137" t="s">
        <v>3080</v>
      </c>
      <c r="BPN2" s="137" t="s">
        <v>3081</v>
      </c>
      <c r="BPO2" s="137" t="s">
        <v>3082</v>
      </c>
      <c r="BPP2" s="137" t="s">
        <v>3083</v>
      </c>
      <c r="BPQ2" s="137" t="s">
        <v>3084</v>
      </c>
      <c r="BPR2" s="137" t="s">
        <v>3085</v>
      </c>
      <c r="BPS2" s="137" t="s">
        <v>3086</v>
      </c>
      <c r="BPT2" s="137" t="s">
        <v>4219</v>
      </c>
      <c r="BPU2" s="137" t="s">
        <v>4317</v>
      </c>
      <c r="BPV2" s="137" t="s">
        <v>3087</v>
      </c>
      <c r="BPW2" s="137" t="s">
        <v>3088</v>
      </c>
      <c r="BPX2" s="137" t="s">
        <v>3089</v>
      </c>
      <c r="BPY2" s="137" t="s">
        <v>3090</v>
      </c>
      <c r="BPZ2" s="137" t="s">
        <v>3091</v>
      </c>
      <c r="BQA2" s="137" t="s">
        <v>3092</v>
      </c>
      <c r="BQB2" s="137" t="s">
        <v>3093</v>
      </c>
      <c r="BQC2" s="137" t="s">
        <v>3094</v>
      </c>
      <c r="BQD2" s="137" t="s">
        <v>3095</v>
      </c>
      <c r="BQE2" s="137" t="s">
        <v>4220</v>
      </c>
      <c r="BQF2" s="137" t="s">
        <v>4318</v>
      </c>
      <c r="BQG2" s="137" t="s">
        <v>3096</v>
      </c>
      <c r="BQH2" s="137" t="s">
        <v>3097</v>
      </c>
      <c r="BQI2" s="137" t="s">
        <v>3098</v>
      </c>
      <c r="BQJ2" s="137" t="s">
        <v>3099</v>
      </c>
      <c r="BQK2" s="137" t="s">
        <v>3100</v>
      </c>
      <c r="BQL2" s="137" t="s">
        <v>3101</v>
      </c>
      <c r="BQM2" s="137" t="s">
        <v>3102</v>
      </c>
      <c r="BQN2" s="137" t="s">
        <v>3103</v>
      </c>
      <c r="BQO2" s="137" t="s">
        <v>4105</v>
      </c>
      <c r="BQP2" s="137" t="s">
        <v>3104</v>
      </c>
      <c r="BQQ2" s="137" t="s">
        <v>4335</v>
      </c>
      <c r="BQR2" s="137" t="s">
        <v>3105</v>
      </c>
      <c r="BQS2" s="137" t="s">
        <v>4365</v>
      </c>
      <c r="BQT2" s="137" t="s">
        <v>4366</v>
      </c>
      <c r="BQU2" s="137" t="s">
        <v>4367</v>
      </c>
      <c r="BQV2" s="137" t="s">
        <v>3106</v>
      </c>
      <c r="BQW2" s="172" t="s">
        <v>5397</v>
      </c>
      <c r="BQX2" s="137" t="s">
        <v>3107</v>
      </c>
      <c r="BQY2" s="137" t="s">
        <v>3108</v>
      </c>
      <c r="BQZ2" s="137" t="s">
        <v>3109</v>
      </c>
      <c r="BRA2" s="137" t="s">
        <v>3110</v>
      </c>
      <c r="BRB2" s="137" t="s">
        <v>3111</v>
      </c>
      <c r="BRC2" s="137" t="s">
        <v>3112</v>
      </c>
      <c r="BRD2" s="137" t="s">
        <v>3113</v>
      </c>
      <c r="BRE2" s="137" t="s">
        <v>3114</v>
      </c>
      <c r="BRF2" s="137" t="s">
        <v>4122</v>
      </c>
      <c r="BRG2" s="137" t="s">
        <v>4123</v>
      </c>
      <c r="BRH2" s="137" t="s">
        <v>3115</v>
      </c>
      <c r="BRI2" s="137" t="s">
        <v>3116</v>
      </c>
      <c r="BRJ2" s="137" t="s">
        <v>3117</v>
      </c>
      <c r="BRK2" s="137" t="s">
        <v>3118</v>
      </c>
      <c r="BRL2" s="137" t="s">
        <v>3119</v>
      </c>
      <c r="BRM2" s="137" t="s">
        <v>3120</v>
      </c>
      <c r="BRN2" s="137" t="s">
        <v>3121</v>
      </c>
      <c r="BRO2" s="137" t="s">
        <v>3122</v>
      </c>
      <c r="BRP2" s="137" t="s">
        <v>3123</v>
      </c>
      <c r="BRQ2" s="137" t="s">
        <v>4121</v>
      </c>
      <c r="BRR2" s="137" t="s">
        <v>4124</v>
      </c>
      <c r="BRS2" s="137" t="s">
        <v>3124</v>
      </c>
      <c r="BRT2" s="137" t="s">
        <v>3125</v>
      </c>
      <c r="BRU2" s="137" t="s">
        <v>3126</v>
      </c>
      <c r="BRV2" s="137" t="s">
        <v>3127</v>
      </c>
      <c r="BRW2" s="137" t="s">
        <v>3128</v>
      </c>
      <c r="BRX2" s="137" t="s">
        <v>3129</v>
      </c>
      <c r="BRY2" s="137" t="s">
        <v>3130</v>
      </c>
      <c r="BRZ2" s="137" t="s">
        <v>3131</v>
      </c>
      <c r="BSA2" s="137" t="s">
        <v>3132</v>
      </c>
      <c r="BSB2" s="137" t="s">
        <v>4120</v>
      </c>
      <c r="BSC2" s="137" t="s">
        <v>4125</v>
      </c>
      <c r="BSD2" s="137" t="s">
        <v>3133</v>
      </c>
      <c r="BSE2" s="137" t="s">
        <v>3134</v>
      </c>
      <c r="BSF2" s="137" t="s">
        <v>3135</v>
      </c>
      <c r="BSG2" s="137" t="s">
        <v>3136</v>
      </c>
      <c r="BSH2" s="137" t="s">
        <v>3137</v>
      </c>
      <c r="BSI2" s="137" t="s">
        <v>3138</v>
      </c>
      <c r="BSJ2" s="137" t="s">
        <v>3139</v>
      </c>
      <c r="BSK2" s="137" t="s">
        <v>3140</v>
      </c>
      <c r="BSL2" s="137" t="s">
        <v>3141</v>
      </c>
      <c r="BSM2" s="137" t="s">
        <v>4119</v>
      </c>
      <c r="BSN2" s="137" t="s">
        <v>4126</v>
      </c>
      <c r="BSO2" s="137" t="s">
        <v>3142</v>
      </c>
      <c r="BSP2" s="137" t="s">
        <v>3143</v>
      </c>
      <c r="BSQ2" s="137" t="s">
        <v>3144</v>
      </c>
      <c r="BSR2" s="137" t="s">
        <v>3145</v>
      </c>
      <c r="BSS2" s="137" t="s">
        <v>3146</v>
      </c>
      <c r="BST2" s="137" t="s">
        <v>3147</v>
      </c>
      <c r="BSU2" s="137" t="s">
        <v>3148</v>
      </c>
      <c r="BSV2" s="137" t="s">
        <v>3149</v>
      </c>
      <c r="BSW2" s="137" t="s">
        <v>3150</v>
      </c>
      <c r="BSX2" s="137" t="s">
        <v>4118</v>
      </c>
      <c r="BSY2" s="137" t="s">
        <v>4127</v>
      </c>
      <c r="BSZ2" s="137" t="s">
        <v>3151</v>
      </c>
      <c r="BTA2" s="137" t="s">
        <v>3152</v>
      </c>
      <c r="BTB2" s="137" t="s">
        <v>3153</v>
      </c>
      <c r="BTC2" s="137" t="s">
        <v>3154</v>
      </c>
      <c r="BTD2" s="137" t="s">
        <v>3155</v>
      </c>
      <c r="BTE2" s="137" t="s">
        <v>3156</v>
      </c>
      <c r="BTF2" s="137" t="s">
        <v>3157</v>
      </c>
      <c r="BTG2" s="137" t="s">
        <v>3158</v>
      </c>
      <c r="BTH2" s="137" t="s">
        <v>3159</v>
      </c>
      <c r="BTI2" s="137" t="s">
        <v>4117</v>
      </c>
      <c r="BTJ2" s="137" t="s">
        <v>4128</v>
      </c>
      <c r="BTK2" s="137" t="s">
        <v>3160</v>
      </c>
      <c r="BTL2" s="137" t="s">
        <v>3161</v>
      </c>
      <c r="BTM2" s="137" t="s">
        <v>3162</v>
      </c>
      <c r="BTN2" s="137" t="s">
        <v>3163</v>
      </c>
      <c r="BTO2" s="137" t="s">
        <v>3164</v>
      </c>
      <c r="BTP2" s="137" t="s">
        <v>3165</v>
      </c>
      <c r="BTQ2" s="137" t="s">
        <v>3166</v>
      </c>
      <c r="BTR2" s="137" t="s">
        <v>3167</v>
      </c>
      <c r="BTS2" s="137" t="s">
        <v>3168</v>
      </c>
      <c r="BTT2" s="137" t="s">
        <v>4116</v>
      </c>
      <c r="BTU2" s="137" t="s">
        <v>4129</v>
      </c>
      <c r="BTV2" s="137" t="s">
        <v>3169</v>
      </c>
      <c r="BTW2" s="137" t="s">
        <v>3170</v>
      </c>
      <c r="BTX2" s="137" t="s">
        <v>3171</v>
      </c>
      <c r="BTY2" s="137" t="s">
        <v>3172</v>
      </c>
      <c r="BTZ2" s="137" t="s">
        <v>3173</v>
      </c>
      <c r="BUA2" s="137" t="s">
        <v>3174</v>
      </c>
      <c r="BUB2" s="137" t="s">
        <v>3175</v>
      </c>
      <c r="BUC2" s="137" t="s">
        <v>3176</v>
      </c>
      <c r="BUD2" s="137" t="s">
        <v>3177</v>
      </c>
      <c r="BUE2" s="137" t="s">
        <v>4115</v>
      </c>
      <c r="BUF2" s="137" t="s">
        <v>4130</v>
      </c>
      <c r="BUG2" s="137" t="s">
        <v>3178</v>
      </c>
      <c r="BUH2" s="137" t="s">
        <v>3179</v>
      </c>
      <c r="BUI2" s="137" t="s">
        <v>3180</v>
      </c>
      <c r="BUJ2" s="137" t="s">
        <v>3181</v>
      </c>
      <c r="BUK2" s="137" t="s">
        <v>3182</v>
      </c>
      <c r="BUL2" s="137" t="s">
        <v>3183</v>
      </c>
      <c r="BUM2" s="137" t="s">
        <v>3184</v>
      </c>
      <c r="BUN2" s="137" t="s">
        <v>3185</v>
      </c>
      <c r="BUO2" s="137" t="s">
        <v>3186</v>
      </c>
      <c r="BUP2" s="137" t="s">
        <v>4114</v>
      </c>
      <c r="BUQ2" s="137" t="s">
        <v>4112</v>
      </c>
      <c r="BUR2" s="137" t="s">
        <v>3187</v>
      </c>
      <c r="BUS2" s="137" t="s">
        <v>3188</v>
      </c>
      <c r="BUT2" s="137" t="s">
        <v>3189</v>
      </c>
      <c r="BUU2" s="137" t="s">
        <v>3190</v>
      </c>
      <c r="BUV2" s="137" t="s">
        <v>3191</v>
      </c>
      <c r="BUW2" s="137" t="s">
        <v>3192</v>
      </c>
      <c r="BUX2" s="137" t="s">
        <v>3193</v>
      </c>
      <c r="BUY2" s="137" t="s">
        <v>3194</v>
      </c>
      <c r="BUZ2" s="137" t="s">
        <v>3195</v>
      </c>
      <c r="BVA2" s="137" t="s">
        <v>4111</v>
      </c>
      <c r="BVB2" s="137" t="s">
        <v>4113</v>
      </c>
      <c r="BVC2" s="137" t="s">
        <v>3196</v>
      </c>
      <c r="BVD2" s="137" t="s">
        <v>3197</v>
      </c>
      <c r="BVE2" s="137" t="s">
        <v>3198</v>
      </c>
      <c r="BVF2" s="137" t="s">
        <v>3199</v>
      </c>
      <c r="BVG2" s="137" t="s">
        <v>3200</v>
      </c>
      <c r="BVH2" s="137" t="s">
        <v>3201</v>
      </c>
      <c r="BVI2" s="137" t="s">
        <v>4075</v>
      </c>
      <c r="BVJ2" s="137" t="s">
        <v>4072</v>
      </c>
      <c r="BVK2" s="137" t="s">
        <v>4073</v>
      </c>
      <c r="BVL2" s="137" t="s">
        <v>4074</v>
      </c>
      <c r="BVM2" s="137" t="s">
        <v>3205</v>
      </c>
      <c r="BVN2" s="137" t="s">
        <v>3206</v>
      </c>
      <c r="BVO2" s="137" t="s">
        <v>4368</v>
      </c>
      <c r="BVP2" s="137" t="s">
        <v>3207</v>
      </c>
      <c r="BVQ2" s="137" t="s">
        <v>4369</v>
      </c>
      <c r="BVR2" s="137" t="s">
        <v>3208</v>
      </c>
      <c r="BVS2" s="137" t="s">
        <v>4370</v>
      </c>
      <c r="BVT2" s="137" t="s">
        <v>4371</v>
      </c>
      <c r="BVU2" s="137" t="s">
        <v>4372</v>
      </c>
      <c r="BVV2" s="137" t="s">
        <v>3209</v>
      </c>
      <c r="BVW2" s="137" t="s">
        <v>3210</v>
      </c>
      <c r="BVX2" s="137" t="s">
        <v>3211</v>
      </c>
      <c r="BVY2" s="137" t="s">
        <v>3212</v>
      </c>
      <c r="BVZ2" s="137" t="s">
        <v>3213</v>
      </c>
      <c r="BWA2" s="137" t="s">
        <v>3214</v>
      </c>
      <c r="BWB2" s="137" t="s">
        <v>3215</v>
      </c>
      <c r="BWC2" s="137" t="s">
        <v>3216</v>
      </c>
      <c r="BWD2" s="137" t="s">
        <v>3217</v>
      </c>
      <c r="BWE2" s="137" t="s">
        <v>4373</v>
      </c>
      <c r="BWF2" s="137" t="s">
        <v>4374</v>
      </c>
      <c r="BWG2" s="137" t="s">
        <v>3218</v>
      </c>
      <c r="BWH2" s="137" t="s">
        <v>3219</v>
      </c>
      <c r="BWI2" s="137" t="s">
        <v>3220</v>
      </c>
      <c r="BWJ2" s="137" t="s">
        <v>3221</v>
      </c>
      <c r="BWK2" s="137" t="s">
        <v>3222</v>
      </c>
      <c r="BWL2" s="137" t="s">
        <v>3223</v>
      </c>
      <c r="BWM2" s="137" t="s">
        <v>3224</v>
      </c>
      <c r="BWN2" s="137" t="s">
        <v>3225</v>
      </c>
      <c r="BWO2" s="137" t="s">
        <v>3226</v>
      </c>
      <c r="BWP2" s="137" t="s">
        <v>4375</v>
      </c>
      <c r="BWQ2" s="137" t="s">
        <v>4376</v>
      </c>
      <c r="BWR2" s="137" t="s">
        <v>3227</v>
      </c>
      <c r="BWS2" s="137" t="s">
        <v>3228</v>
      </c>
      <c r="BWT2" s="137" t="s">
        <v>3229</v>
      </c>
      <c r="BWU2" s="137" t="s">
        <v>3230</v>
      </c>
      <c r="BWV2" s="137" t="s">
        <v>3231</v>
      </c>
      <c r="BWW2" s="137" t="s">
        <v>3232</v>
      </c>
      <c r="BWX2" s="137" t="s">
        <v>3233</v>
      </c>
      <c r="BWY2" s="137" t="s">
        <v>3234</v>
      </c>
      <c r="BWZ2" s="137" t="s">
        <v>3235</v>
      </c>
      <c r="BXA2" s="137" t="s">
        <v>4377</v>
      </c>
      <c r="BXB2" s="137" t="s">
        <v>4378</v>
      </c>
      <c r="BXC2" s="137" t="s">
        <v>3236</v>
      </c>
      <c r="BXD2" s="137" t="s">
        <v>3237</v>
      </c>
      <c r="BXE2" s="137" t="s">
        <v>3238</v>
      </c>
      <c r="BXF2" s="137" t="s">
        <v>3239</v>
      </c>
      <c r="BXG2" s="137" t="s">
        <v>3240</v>
      </c>
      <c r="BXH2" s="137" t="s">
        <v>3241</v>
      </c>
      <c r="BXI2" s="137" t="s">
        <v>3242</v>
      </c>
      <c r="BXJ2" s="137" t="s">
        <v>3243</v>
      </c>
      <c r="BXK2" s="137" t="s">
        <v>3244</v>
      </c>
      <c r="BXL2" s="137" t="s">
        <v>4379</v>
      </c>
      <c r="BXM2" s="137" t="s">
        <v>4380</v>
      </c>
      <c r="BXN2" s="137" t="s">
        <v>3245</v>
      </c>
      <c r="BXO2" s="137" t="s">
        <v>3246</v>
      </c>
      <c r="BXP2" s="137" t="s">
        <v>3247</v>
      </c>
      <c r="BXQ2" s="137" t="s">
        <v>3248</v>
      </c>
      <c r="BXR2" s="137" t="s">
        <v>3249</v>
      </c>
      <c r="BXS2" s="137" t="s">
        <v>3250</v>
      </c>
      <c r="BXT2" s="137" t="s">
        <v>3251</v>
      </c>
      <c r="BXU2" s="137" t="s">
        <v>3252</v>
      </c>
      <c r="BXV2" s="137" t="s">
        <v>3253</v>
      </c>
      <c r="BXW2" s="137" t="s">
        <v>4381</v>
      </c>
      <c r="BXX2" s="137" t="s">
        <v>4382</v>
      </c>
      <c r="BXY2" s="137" t="s">
        <v>3254</v>
      </c>
      <c r="BXZ2" s="137" t="s">
        <v>3255</v>
      </c>
      <c r="BYA2" s="137" t="s">
        <v>3256</v>
      </c>
      <c r="BYB2" s="137" t="s">
        <v>3257</v>
      </c>
      <c r="BYC2" s="137" t="s">
        <v>3258</v>
      </c>
      <c r="BYD2" s="137" t="s">
        <v>3259</v>
      </c>
      <c r="BYE2" s="137" t="s">
        <v>3260</v>
      </c>
      <c r="BYF2" s="137" t="s">
        <v>3261</v>
      </c>
      <c r="BYG2" s="137" t="s">
        <v>3262</v>
      </c>
      <c r="BYH2" s="137" t="s">
        <v>4383</v>
      </c>
      <c r="BYI2" s="137" t="s">
        <v>4384</v>
      </c>
      <c r="BYJ2" s="137" t="s">
        <v>3263</v>
      </c>
      <c r="BYK2" s="137" t="s">
        <v>3264</v>
      </c>
      <c r="BYL2" s="137" t="s">
        <v>3265</v>
      </c>
      <c r="BYM2" s="137" t="s">
        <v>3266</v>
      </c>
      <c r="BYN2" s="137" t="s">
        <v>3267</v>
      </c>
      <c r="BYO2" s="137" t="s">
        <v>3268</v>
      </c>
      <c r="BYP2" s="137" t="s">
        <v>3269</v>
      </c>
      <c r="BYQ2" s="137" t="s">
        <v>3270</v>
      </c>
      <c r="BYR2" s="137" t="s">
        <v>3271</v>
      </c>
      <c r="BYS2" s="137" t="s">
        <v>4385</v>
      </c>
      <c r="BYT2" s="137" t="s">
        <v>4386</v>
      </c>
      <c r="BYU2" s="137" t="s">
        <v>3272</v>
      </c>
      <c r="BYV2" s="137" t="s">
        <v>3273</v>
      </c>
      <c r="BYW2" s="137" t="s">
        <v>3274</v>
      </c>
      <c r="BYX2" s="137" t="s">
        <v>3275</v>
      </c>
      <c r="BYY2" s="137" t="s">
        <v>3276</v>
      </c>
      <c r="BYZ2" s="137" t="s">
        <v>3277</v>
      </c>
      <c r="BZA2" s="137" t="s">
        <v>3278</v>
      </c>
      <c r="BZB2" s="137" t="s">
        <v>3279</v>
      </c>
      <c r="BZC2" s="137" t="s">
        <v>3280</v>
      </c>
      <c r="BZD2" s="137" t="s">
        <v>4387</v>
      </c>
      <c r="BZE2" s="137" t="s">
        <v>4388</v>
      </c>
      <c r="BZF2" s="137" t="s">
        <v>3281</v>
      </c>
      <c r="BZG2" s="137" t="s">
        <v>3282</v>
      </c>
      <c r="BZH2" s="137" t="s">
        <v>3283</v>
      </c>
      <c r="BZI2" s="137" t="s">
        <v>3284</v>
      </c>
      <c r="BZJ2" s="137" t="s">
        <v>3285</v>
      </c>
      <c r="BZK2" s="137" t="s">
        <v>3286</v>
      </c>
      <c r="BZL2" s="137" t="s">
        <v>3287</v>
      </c>
      <c r="BZM2" s="137" t="s">
        <v>3288</v>
      </c>
      <c r="BZN2" s="137" t="s">
        <v>3289</v>
      </c>
      <c r="BZO2" s="137" t="s">
        <v>4389</v>
      </c>
      <c r="BZP2" s="137" t="s">
        <v>4390</v>
      </c>
      <c r="BZQ2" s="137" t="s">
        <v>3290</v>
      </c>
      <c r="BZR2" s="137" t="s">
        <v>3291</v>
      </c>
      <c r="BZS2" s="137" t="s">
        <v>3292</v>
      </c>
      <c r="BZT2" s="137" t="s">
        <v>3293</v>
      </c>
      <c r="BZU2" s="137" t="s">
        <v>3294</v>
      </c>
      <c r="BZV2" s="137" t="s">
        <v>3295</v>
      </c>
      <c r="BZW2" s="137" t="s">
        <v>3296</v>
      </c>
      <c r="BZX2" s="137" t="s">
        <v>3297</v>
      </c>
      <c r="BZY2" s="137" t="s">
        <v>3298</v>
      </c>
      <c r="BZZ2" s="137" t="s">
        <v>4391</v>
      </c>
      <c r="CAA2" s="137" t="s">
        <v>4392</v>
      </c>
      <c r="CAB2" s="137" t="s">
        <v>3299</v>
      </c>
      <c r="CAC2" s="137" t="s">
        <v>3300</v>
      </c>
      <c r="CAD2" s="137" t="s">
        <v>3301</v>
      </c>
      <c r="CAE2" s="137" t="s">
        <v>3302</v>
      </c>
      <c r="CAF2" s="137" t="s">
        <v>3303</v>
      </c>
      <c r="CAG2" s="137" t="s">
        <v>3304</v>
      </c>
      <c r="CAH2" s="137" t="s">
        <v>3305</v>
      </c>
      <c r="CAI2" s="137" t="s">
        <v>3306</v>
      </c>
      <c r="CAJ2" s="137" t="s">
        <v>4393</v>
      </c>
      <c r="CAK2" s="137" t="s">
        <v>3307</v>
      </c>
      <c r="CAL2" s="137" t="s">
        <v>4394</v>
      </c>
      <c r="CAM2" s="137" t="s">
        <v>3308</v>
      </c>
      <c r="CAN2" s="137" t="s">
        <v>4395</v>
      </c>
      <c r="CAO2" s="137" t="s">
        <v>4396</v>
      </c>
      <c r="CAP2" s="137" t="s">
        <v>4397</v>
      </c>
      <c r="CAQ2" s="137" t="s">
        <v>3309</v>
      </c>
      <c r="CAR2" s="137" t="s">
        <v>3310</v>
      </c>
      <c r="CAS2" s="137" t="s">
        <v>3311</v>
      </c>
      <c r="CAT2" s="137" t="s">
        <v>3312</v>
      </c>
      <c r="CAU2" s="137" t="s">
        <v>3313</v>
      </c>
      <c r="CAV2" s="137" t="s">
        <v>3314</v>
      </c>
      <c r="CAW2" s="137" t="s">
        <v>3315</v>
      </c>
      <c r="CAX2" s="137" t="s">
        <v>3316</v>
      </c>
      <c r="CAY2" s="137" t="s">
        <v>3317</v>
      </c>
      <c r="CAZ2" s="137" t="s">
        <v>4398</v>
      </c>
      <c r="CBA2" s="137" t="s">
        <v>4399</v>
      </c>
      <c r="CBB2" s="137" t="s">
        <v>3318</v>
      </c>
      <c r="CBC2" s="137" t="s">
        <v>3319</v>
      </c>
      <c r="CBD2" s="137" t="s">
        <v>3320</v>
      </c>
      <c r="CBE2" s="137" t="s">
        <v>3321</v>
      </c>
      <c r="CBF2" s="137" t="s">
        <v>3322</v>
      </c>
      <c r="CBG2" s="137" t="s">
        <v>3323</v>
      </c>
      <c r="CBH2" s="137" t="s">
        <v>3324</v>
      </c>
      <c r="CBI2" s="137" t="s">
        <v>3325</v>
      </c>
      <c r="CBJ2" s="137" t="s">
        <v>3326</v>
      </c>
      <c r="CBK2" s="137" t="s">
        <v>4400</v>
      </c>
      <c r="CBL2" s="137" t="s">
        <v>4401</v>
      </c>
      <c r="CBM2" s="137" t="s">
        <v>3327</v>
      </c>
      <c r="CBN2" s="137" t="s">
        <v>3328</v>
      </c>
      <c r="CBO2" s="137" t="s">
        <v>3329</v>
      </c>
      <c r="CBP2" s="137" t="s">
        <v>3330</v>
      </c>
      <c r="CBQ2" s="137" t="s">
        <v>3331</v>
      </c>
      <c r="CBR2" s="137" t="s">
        <v>3332</v>
      </c>
      <c r="CBS2" s="137" t="s">
        <v>3333</v>
      </c>
      <c r="CBT2" s="137" t="s">
        <v>3334</v>
      </c>
      <c r="CBU2" s="137" t="s">
        <v>3335</v>
      </c>
      <c r="CBV2" s="137" t="s">
        <v>4402</v>
      </c>
      <c r="CBW2" s="137" t="s">
        <v>4403</v>
      </c>
      <c r="CBX2" s="137" t="s">
        <v>3336</v>
      </c>
      <c r="CBY2" s="137" t="s">
        <v>3337</v>
      </c>
      <c r="CBZ2" s="137" t="s">
        <v>3338</v>
      </c>
      <c r="CCA2" s="137" t="s">
        <v>3339</v>
      </c>
      <c r="CCB2" s="137" t="s">
        <v>3340</v>
      </c>
      <c r="CCC2" s="137" t="s">
        <v>3341</v>
      </c>
      <c r="CCD2" s="137" t="s">
        <v>3342</v>
      </c>
      <c r="CCE2" s="137" t="s">
        <v>3343</v>
      </c>
      <c r="CCF2" s="137" t="s">
        <v>3344</v>
      </c>
      <c r="CCG2" s="137" t="s">
        <v>4404</v>
      </c>
      <c r="CCH2" s="137" t="s">
        <v>4405</v>
      </c>
      <c r="CCI2" s="137" t="s">
        <v>3345</v>
      </c>
      <c r="CCJ2" s="137" t="s">
        <v>3346</v>
      </c>
      <c r="CCK2" s="137" t="s">
        <v>3347</v>
      </c>
      <c r="CCL2" s="137" t="s">
        <v>3348</v>
      </c>
      <c r="CCM2" s="137" t="s">
        <v>3349</v>
      </c>
      <c r="CCN2" s="137" t="s">
        <v>3350</v>
      </c>
      <c r="CCO2" s="137" t="s">
        <v>3351</v>
      </c>
      <c r="CCP2" s="137" t="s">
        <v>3352</v>
      </c>
      <c r="CCQ2" s="137" t="s">
        <v>3353</v>
      </c>
      <c r="CCR2" s="137" t="s">
        <v>4406</v>
      </c>
      <c r="CCS2" s="137" t="s">
        <v>4407</v>
      </c>
      <c r="CCT2" s="137" t="s">
        <v>3354</v>
      </c>
      <c r="CCU2" s="137" t="s">
        <v>3355</v>
      </c>
      <c r="CCV2" s="137" t="s">
        <v>3356</v>
      </c>
      <c r="CCW2" s="137" t="s">
        <v>3357</v>
      </c>
      <c r="CCX2" s="137" t="s">
        <v>3358</v>
      </c>
      <c r="CCY2" s="137" t="s">
        <v>3359</v>
      </c>
      <c r="CCZ2" s="137" t="s">
        <v>3360</v>
      </c>
      <c r="CDA2" s="137" t="s">
        <v>3361</v>
      </c>
      <c r="CDB2" s="137" t="s">
        <v>3362</v>
      </c>
      <c r="CDC2" s="137" t="s">
        <v>4408</v>
      </c>
      <c r="CDD2" s="137" t="s">
        <v>4409</v>
      </c>
      <c r="CDE2" s="137" t="s">
        <v>3363</v>
      </c>
      <c r="CDF2" s="137" t="s">
        <v>3364</v>
      </c>
      <c r="CDG2" s="137" t="s">
        <v>3365</v>
      </c>
      <c r="CDH2" s="137" t="s">
        <v>3366</v>
      </c>
      <c r="CDI2" s="137" t="s">
        <v>3367</v>
      </c>
      <c r="CDJ2" s="137" t="s">
        <v>3368</v>
      </c>
      <c r="CDK2" s="137" t="s">
        <v>3369</v>
      </c>
      <c r="CDL2" s="137" t="s">
        <v>3370</v>
      </c>
      <c r="CDM2" s="137" t="s">
        <v>3371</v>
      </c>
      <c r="CDN2" s="137" t="s">
        <v>4410</v>
      </c>
      <c r="CDO2" s="137" t="s">
        <v>4411</v>
      </c>
      <c r="CDP2" s="137" t="s">
        <v>3372</v>
      </c>
      <c r="CDQ2" s="137" t="s">
        <v>3373</v>
      </c>
      <c r="CDR2" s="137" t="s">
        <v>3374</v>
      </c>
      <c r="CDS2" s="137" t="s">
        <v>3375</v>
      </c>
      <c r="CDT2" s="137" t="s">
        <v>3376</v>
      </c>
      <c r="CDU2" s="137" t="s">
        <v>3377</v>
      </c>
      <c r="CDV2" s="137" t="s">
        <v>3378</v>
      </c>
      <c r="CDW2" s="137" t="s">
        <v>3379</v>
      </c>
      <c r="CDX2" s="137" t="s">
        <v>3380</v>
      </c>
      <c r="CDY2" s="137" t="s">
        <v>4412</v>
      </c>
      <c r="CDZ2" s="137" t="s">
        <v>4413</v>
      </c>
      <c r="CEA2" s="137" t="s">
        <v>3381</v>
      </c>
      <c r="CEB2" s="137" t="s">
        <v>3382</v>
      </c>
      <c r="CEC2" s="137" t="s">
        <v>3383</v>
      </c>
      <c r="CED2" s="137" t="s">
        <v>3384</v>
      </c>
      <c r="CEE2" s="137" t="s">
        <v>3385</v>
      </c>
      <c r="CEF2" s="137" t="s">
        <v>3386</v>
      </c>
      <c r="CEG2" s="137" t="s">
        <v>3387</v>
      </c>
      <c r="CEH2" s="137" t="s">
        <v>3388</v>
      </c>
      <c r="CEI2" s="137" t="s">
        <v>3389</v>
      </c>
      <c r="CEJ2" s="137" t="s">
        <v>4414</v>
      </c>
      <c r="CEK2" s="137" t="s">
        <v>4415</v>
      </c>
      <c r="CEL2" s="137" t="s">
        <v>3390</v>
      </c>
      <c r="CEM2" s="137" t="s">
        <v>3391</v>
      </c>
      <c r="CEN2" s="137" t="s">
        <v>3392</v>
      </c>
      <c r="CEO2" s="137" t="s">
        <v>3393</v>
      </c>
      <c r="CEP2" s="137" t="s">
        <v>3394</v>
      </c>
      <c r="CEQ2" s="137" t="s">
        <v>3395</v>
      </c>
      <c r="CER2" s="137" t="s">
        <v>3396</v>
      </c>
      <c r="CES2" s="137" t="s">
        <v>3397</v>
      </c>
      <c r="CET2" s="137" t="s">
        <v>3398</v>
      </c>
      <c r="CEU2" s="137" t="s">
        <v>4416</v>
      </c>
      <c r="CEV2" s="137" t="s">
        <v>4417</v>
      </c>
      <c r="CEW2" s="137" t="s">
        <v>3399</v>
      </c>
      <c r="CEX2" s="137" t="s">
        <v>3400</v>
      </c>
      <c r="CEY2" s="137" t="s">
        <v>3401</v>
      </c>
      <c r="CEZ2" s="137" t="s">
        <v>3402</v>
      </c>
      <c r="CFA2" s="137" t="s">
        <v>3403</v>
      </c>
      <c r="CFB2" s="137" t="s">
        <v>3404</v>
      </c>
      <c r="CFC2" s="137" t="s">
        <v>3405</v>
      </c>
      <c r="CFD2" s="137" t="s">
        <v>3406</v>
      </c>
      <c r="CFE2" s="137" t="s">
        <v>4418</v>
      </c>
      <c r="CFF2" s="137" t="s">
        <v>3407</v>
      </c>
      <c r="CFG2" s="137" t="s">
        <v>4419</v>
      </c>
      <c r="CFH2" s="137" t="s">
        <v>3408</v>
      </c>
      <c r="CFI2" s="137" t="s">
        <v>4420</v>
      </c>
      <c r="CFJ2" s="137" t="s">
        <v>4421</v>
      </c>
      <c r="CFK2" s="137" t="s">
        <v>4422</v>
      </c>
      <c r="CFL2" s="137" t="s">
        <v>3409</v>
      </c>
      <c r="CFM2" s="137" t="s">
        <v>3410</v>
      </c>
      <c r="CFN2" s="137" t="s">
        <v>3411</v>
      </c>
      <c r="CFO2" s="137" t="s">
        <v>3412</v>
      </c>
      <c r="CFP2" s="137" t="s">
        <v>3413</v>
      </c>
      <c r="CFQ2" s="137" t="s">
        <v>3414</v>
      </c>
      <c r="CFR2" s="137" t="s">
        <v>3415</v>
      </c>
      <c r="CFS2" s="137" t="s">
        <v>3416</v>
      </c>
      <c r="CFT2" s="137" t="s">
        <v>3417</v>
      </c>
      <c r="CFU2" s="137" t="s">
        <v>4423</v>
      </c>
      <c r="CFV2" s="137" t="s">
        <v>4424</v>
      </c>
      <c r="CFW2" s="137" t="s">
        <v>3418</v>
      </c>
      <c r="CFX2" s="137" t="s">
        <v>3419</v>
      </c>
      <c r="CFY2" s="137" t="s">
        <v>3420</v>
      </c>
      <c r="CFZ2" s="137" t="s">
        <v>3421</v>
      </c>
      <c r="CGA2" s="137" t="s">
        <v>3422</v>
      </c>
      <c r="CGB2" s="137" t="s">
        <v>3423</v>
      </c>
      <c r="CGC2" s="137" t="s">
        <v>3424</v>
      </c>
      <c r="CGD2" s="137" t="s">
        <v>3425</v>
      </c>
      <c r="CGE2" s="137" t="s">
        <v>3426</v>
      </c>
      <c r="CGF2" s="137" t="s">
        <v>4425</v>
      </c>
      <c r="CGG2" s="137" t="s">
        <v>4426</v>
      </c>
      <c r="CGH2" s="137" t="s">
        <v>3427</v>
      </c>
      <c r="CGI2" s="137" t="s">
        <v>3428</v>
      </c>
      <c r="CGJ2" s="137" t="s">
        <v>3429</v>
      </c>
      <c r="CGK2" s="137" t="s">
        <v>3430</v>
      </c>
      <c r="CGL2" s="137" t="s">
        <v>3431</v>
      </c>
      <c r="CGM2" s="137" t="s">
        <v>3432</v>
      </c>
      <c r="CGN2" s="137" t="s">
        <v>3433</v>
      </c>
      <c r="CGO2" s="137" t="s">
        <v>3434</v>
      </c>
      <c r="CGP2" s="137" t="s">
        <v>3435</v>
      </c>
      <c r="CGQ2" s="137" t="s">
        <v>4427</v>
      </c>
      <c r="CGR2" s="137" t="s">
        <v>4428</v>
      </c>
      <c r="CGS2" s="137" t="s">
        <v>3436</v>
      </c>
      <c r="CGT2" s="137" t="s">
        <v>3437</v>
      </c>
      <c r="CGU2" s="137" t="s">
        <v>3438</v>
      </c>
      <c r="CGV2" s="137" t="s">
        <v>3439</v>
      </c>
      <c r="CGW2" s="137" t="s">
        <v>3440</v>
      </c>
      <c r="CGX2" s="137" t="s">
        <v>3441</v>
      </c>
      <c r="CGY2" s="137" t="s">
        <v>3442</v>
      </c>
      <c r="CGZ2" s="137" t="s">
        <v>3443</v>
      </c>
      <c r="CHA2" s="137" t="s">
        <v>3444</v>
      </c>
      <c r="CHB2" s="137" t="s">
        <v>4429</v>
      </c>
      <c r="CHC2" s="137" t="s">
        <v>4430</v>
      </c>
      <c r="CHD2" s="137" t="s">
        <v>3445</v>
      </c>
      <c r="CHE2" s="137" t="s">
        <v>3446</v>
      </c>
      <c r="CHF2" s="137" t="s">
        <v>3447</v>
      </c>
      <c r="CHG2" s="137" t="s">
        <v>3448</v>
      </c>
      <c r="CHH2" s="137" t="s">
        <v>3449</v>
      </c>
      <c r="CHI2" s="137" t="s">
        <v>3450</v>
      </c>
      <c r="CHJ2" s="137" t="s">
        <v>3451</v>
      </c>
      <c r="CHK2" s="137" t="s">
        <v>3452</v>
      </c>
      <c r="CHL2" s="137" t="s">
        <v>3453</v>
      </c>
      <c r="CHM2" s="137" t="s">
        <v>4431</v>
      </c>
      <c r="CHN2" s="137" t="s">
        <v>4432</v>
      </c>
      <c r="CHO2" s="137" t="s">
        <v>3454</v>
      </c>
      <c r="CHP2" s="137" t="s">
        <v>3455</v>
      </c>
      <c r="CHQ2" s="137" t="s">
        <v>3456</v>
      </c>
      <c r="CHR2" s="137" t="s">
        <v>3457</v>
      </c>
      <c r="CHS2" s="137" t="s">
        <v>3458</v>
      </c>
      <c r="CHT2" s="137" t="s">
        <v>3459</v>
      </c>
      <c r="CHU2" s="137" t="s">
        <v>3460</v>
      </c>
      <c r="CHV2" s="137" t="s">
        <v>3461</v>
      </c>
      <c r="CHW2" s="137" t="s">
        <v>3462</v>
      </c>
      <c r="CHX2" s="137" t="s">
        <v>4433</v>
      </c>
      <c r="CHY2" s="137" t="s">
        <v>4434</v>
      </c>
      <c r="CHZ2" s="137" t="s">
        <v>3463</v>
      </c>
      <c r="CIA2" s="137" t="s">
        <v>3464</v>
      </c>
      <c r="CIB2" s="137" t="s">
        <v>3465</v>
      </c>
      <c r="CIC2" s="137" t="s">
        <v>3466</v>
      </c>
      <c r="CID2" s="137" t="s">
        <v>3467</v>
      </c>
      <c r="CIE2" s="137" t="s">
        <v>3468</v>
      </c>
      <c r="CIF2" s="137" t="s">
        <v>3469</v>
      </c>
      <c r="CIG2" s="137" t="s">
        <v>3470</v>
      </c>
      <c r="CIH2" s="137" t="s">
        <v>3471</v>
      </c>
      <c r="CII2" s="137" t="s">
        <v>4435</v>
      </c>
      <c r="CIJ2" s="137" t="s">
        <v>4436</v>
      </c>
      <c r="CIK2" s="137" t="s">
        <v>3472</v>
      </c>
      <c r="CIL2" s="137" t="s">
        <v>3473</v>
      </c>
      <c r="CIM2" s="137" t="s">
        <v>3474</v>
      </c>
      <c r="CIN2" s="137" t="s">
        <v>3475</v>
      </c>
      <c r="CIO2" s="137" t="s">
        <v>3476</v>
      </c>
      <c r="CIP2" s="137" t="s">
        <v>3477</v>
      </c>
      <c r="CIQ2" s="137" t="s">
        <v>3478</v>
      </c>
      <c r="CIR2" s="137" t="s">
        <v>3479</v>
      </c>
      <c r="CIS2" s="137" t="s">
        <v>3480</v>
      </c>
      <c r="CIT2" s="137" t="s">
        <v>4437</v>
      </c>
      <c r="CIU2" s="137" t="s">
        <v>4438</v>
      </c>
      <c r="CIV2" s="137" t="s">
        <v>3481</v>
      </c>
      <c r="CIW2" s="137" t="s">
        <v>3482</v>
      </c>
      <c r="CIX2" s="137" t="s">
        <v>3483</v>
      </c>
      <c r="CIY2" s="137" t="s">
        <v>3484</v>
      </c>
      <c r="CIZ2" s="137" t="s">
        <v>3485</v>
      </c>
      <c r="CJA2" s="137" t="s">
        <v>3486</v>
      </c>
      <c r="CJB2" s="137" t="s">
        <v>3487</v>
      </c>
      <c r="CJC2" s="137" t="s">
        <v>3488</v>
      </c>
      <c r="CJD2" s="137" t="s">
        <v>3489</v>
      </c>
      <c r="CJE2" s="137" t="s">
        <v>4439</v>
      </c>
      <c r="CJF2" s="137" t="s">
        <v>4440</v>
      </c>
      <c r="CJG2" s="137" t="s">
        <v>3490</v>
      </c>
      <c r="CJH2" s="137" t="s">
        <v>3491</v>
      </c>
      <c r="CJI2" s="137" t="s">
        <v>3492</v>
      </c>
      <c r="CJJ2" s="137" t="s">
        <v>3493</v>
      </c>
      <c r="CJK2" s="137" t="s">
        <v>3494</v>
      </c>
      <c r="CJL2" s="137" t="s">
        <v>3495</v>
      </c>
      <c r="CJM2" s="137" t="s">
        <v>3496</v>
      </c>
      <c r="CJN2" s="137" t="s">
        <v>3497</v>
      </c>
      <c r="CJO2" s="137" t="s">
        <v>3498</v>
      </c>
      <c r="CJP2" s="137" t="s">
        <v>4441</v>
      </c>
      <c r="CJQ2" s="137" t="s">
        <v>4442</v>
      </c>
      <c r="CJR2" s="137" t="s">
        <v>3499</v>
      </c>
      <c r="CJS2" s="137" t="s">
        <v>3500</v>
      </c>
      <c r="CJT2" s="137" t="s">
        <v>3501</v>
      </c>
      <c r="CJU2" s="137" t="s">
        <v>3502</v>
      </c>
      <c r="CJV2" s="137" t="s">
        <v>3503</v>
      </c>
      <c r="CJW2" s="137" t="s">
        <v>3504</v>
      </c>
      <c r="CJX2" s="137" t="s">
        <v>3505</v>
      </c>
      <c r="CJY2" s="137" t="s">
        <v>3506</v>
      </c>
      <c r="CJZ2" s="137" t="s">
        <v>4443</v>
      </c>
      <c r="CKA2" s="137" t="s">
        <v>3507</v>
      </c>
      <c r="CKB2" s="137" t="s">
        <v>4444</v>
      </c>
      <c r="CKC2" s="137" t="s">
        <v>3508</v>
      </c>
      <c r="CKD2" s="137" t="s">
        <v>4445</v>
      </c>
      <c r="CKE2" s="137" t="s">
        <v>4446</v>
      </c>
      <c r="CKF2" s="137" t="s">
        <v>4447</v>
      </c>
      <c r="CKG2" s="137" t="s">
        <v>3509</v>
      </c>
      <c r="CKH2" s="137" t="s">
        <v>3510</v>
      </c>
      <c r="CKI2" s="137" t="s">
        <v>3511</v>
      </c>
      <c r="CKJ2" s="137" t="s">
        <v>3512</v>
      </c>
      <c r="CKK2" s="137" t="s">
        <v>3513</v>
      </c>
      <c r="CKL2" s="137" t="s">
        <v>3514</v>
      </c>
      <c r="CKM2" s="137" t="s">
        <v>3515</v>
      </c>
      <c r="CKN2" s="137" t="s">
        <v>3516</v>
      </c>
      <c r="CKO2" s="137" t="s">
        <v>3517</v>
      </c>
      <c r="CKP2" s="137" t="s">
        <v>4448</v>
      </c>
      <c r="CKQ2" s="137" t="s">
        <v>4449</v>
      </c>
      <c r="CKR2" s="137" t="s">
        <v>3518</v>
      </c>
      <c r="CKS2" s="137" t="s">
        <v>3519</v>
      </c>
      <c r="CKT2" s="137" t="s">
        <v>3520</v>
      </c>
      <c r="CKU2" s="137" t="s">
        <v>3521</v>
      </c>
      <c r="CKV2" s="137" t="s">
        <v>3522</v>
      </c>
      <c r="CKW2" s="137" t="s">
        <v>3523</v>
      </c>
      <c r="CKX2" s="137" t="s">
        <v>3524</v>
      </c>
      <c r="CKY2" s="137" t="s">
        <v>3525</v>
      </c>
      <c r="CKZ2" s="137" t="s">
        <v>3526</v>
      </c>
      <c r="CLA2" s="137" t="s">
        <v>4450</v>
      </c>
      <c r="CLB2" s="137" t="s">
        <v>4451</v>
      </c>
      <c r="CLC2" s="137" t="s">
        <v>3527</v>
      </c>
      <c r="CLD2" s="137" t="s">
        <v>3528</v>
      </c>
      <c r="CLE2" s="137" t="s">
        <v>3529</v>
      </c>
      <c r="CLF2" s="137" t="s">
        <v>3530</v>
      </c>
      <c r="CLG2" s="137" t="s">
        <v>3531</v>
      </c>
      <c r="CLH2" s="137" t="s">
        <v>3532</v>
      </c>
      <c r="CLI2" s="137" t="s">
        <v>3533</v>
      </c>
      <c r="CLJ2" s="137" t="s">
        <v>3534</v>
      </c>
      <c r="CLK2" s="137" t="s">
        <v>3535</v>
      </c>
      <c r="CLL2" s="137" t="s">
        <v>4452</v>
      </c>
      <c r="CLM2" s="137" t="s">
        <v>4453</v>
      </c>
      <c r="CLN2" s="137" t="s">
        <v>3536</v>
      </c>
      <c r="CLO2" s="137" t="s">
        <v>3537</v>
      </c>
      <c r="CLP2" s="137" t="s">
        <v>3538</v>
      </c>
      <c r="CLQ2" s="137" t="s">
        <v>3539</v>
      </c>
      <c r="CLR2" s="137" t="s">
        <v>3540</v>
      </c>
      <c r="CLS2" s="137" t="s">
        <v>3541</v>
      </c>
      <c r="CLT2" s="137" t="s">
        <v>3542</v>
      </c>
      <c r="CLU2" s="137" t="s">
        <v>3543</v>
      </c>
      <c r="CLV2" s="137" t="s">
        <v>3544</v>
      </c>
      <c r="CLW2" s="137" t="s">
        <v>4454</v>
      </c>
      <c r="CLX2" s="137" t="s">
        <v>4455</v>
      </c>
      <c r="CLY2" s="137" t="s">
        <v>3545</v>
      </c>
      <c r="CLZ2" s="137" t="s">
        <v>3546</v>
      </c>
      <c r="CMA2" s="137" t="s">
        <v>3547</v>
      </c>
      <c r="CMB2" s="137" t="s">
        <v>3548</v>
      </c>
      <c r="CMC2" s="137" t="s">
        <v>3549</v>
      </c>
      <c r="CMD2" s="137" t="s">
        <v>3550</v>
      </c>
      <c r="CME2" s="137" t="s">
        <v>3551</v>
      </c>
      <c r="CMF2" s="137" t="s">
        <v>3552</v>
      </c>
      <c r="CMG2" s="137" t="s">
        <v>3553</v>
      </c>
      <c r="CMH2" s="137" t="s">
        <v>4456</v>
      </c>
      <c r="CMI2" s="137" t="s">
        <v>4457</v>
      </c>
      <c r="CMJ2" s="137" t="s">
        <v>3554</v>
      </c>
      <c r="CMK2" s="137" t="s">
        <v>3555</v>
      </c>
      <c r="CML2" s="137" t="s">
        <v>3556</v>
      </c>
      <c r="CMM2" s="137" t="s">
        <v>3557</v>
      </c>
      <c r="CMN2" s="137" t="s">
        <v>3558</v>
      </c>
      <c r="CMO2" s="137" t="s">
        <v>3559</v>
      </c>
      <c r="CMP2" s="137" t="s">
        <v>3560</v>
      </c>
      <c r="CMQ2" s="137" t="s">
        <v>3561</v>
      </c>
      <c r="CMR2" s="137" t="s">
        <v>3562</v>
      </c>
      <c r="CMS2" s="137" t="s">
        <v>4458</v>
      </c>
      <c r="CMT2" s="137" t="s">
        <v>4459</v>
      </c>
      <c r="CMU2" s="137" t="s">
        <v>3563</v>
      </c>
      <c r="CMV2" s="137" t="s">
        <v>3564</v>
      </c>
      <c r="CMW2" s="137" t="s">
        <v>3565</v>
      </c>
      <c r="CMX2" s="137" t="s">
        <v>3566</v>
      </c>
      <c r="CMY2" s="137" t="s">
        <v>3567</v>
      </c>
      <c r="CMZ2" s="137" t="s">
        <v>3568</v>
      </c>
      <c r="CNA2" s="137" t="s">
        <v>3569</v>
      </c>
      <c r="CNB2" s="137" t="s">
        <v>3570</v>
      </c>
      <c r="CNC2" s="137" t="s">
        <v>3571</v>
      </c>
      <c r="CND2" s="137" t="s">
        <v>4460</v>
      </c>
      <c r="CNE2" s="137" t="s">
        <v>4461</v>
      </c>
      <c r="CNF2" s="137" t="s">
        <v>3572</v>
      </c>
      <c r="CNG2" s="137" t="s">
        <v>3573</v>
      </c>
      <c r="CNH2" s="137" t="s">
        <v>3574</v>
      </c>
      <c r="CNI2" s="137" t="s">
        <v>3575</v>
      </c>
      <c r="CNJ2" s="137" t="s">
        <v>3576</v>
      </c>
      <c r="CNK2" s="137" t="s">
        <v>3577</v>
      </c>
      <c r="CNL2" s="137" t="s">
        <v>3578</v>
      </c>
      <c r="CNM2" s="137" t="s">
        <v>3579</v>
      </c>
      <c r="CNN2" s="137" t="s">
        <v>3580</v>
      </c>
      <c r="CNO2" s="137" t="s">
        <v>4462</v>
      </c>
      <c r="CNP2" s="137" t="s">
        <v>4463</v>
      </c>
      <c r="CNQ2" s="137" t="s">
        <v>3581</v>
      </c>
      <c r="CNR2" s="137" t="s">
        <v>3582</v>
      </c>
      <c r="CNS2" s="137" t="s">
        <v>3583</v>
      </c>
      <c r="CNT2" s="137" t="s">
        <v>3584</v>
      </c>
      <c r="CNU2" s="137" t="s">
        <v>3585</v>
      </c>
      <c r="CNV2" s="137" t="s">
        <v>3586</v>
      </c>
      <c r="CNW2" s="137" t="s">
        <v>3587</v>
      </c>
      <c r="CNX2" s="137" t="s">
        <v>3588</v>
      </c>
      <c r="CNY2" s="137" t="s">
        <v>3589</v>
      </c>
      <c r="CNZ2" s="137" t="s">
        <v>4464</v>
      </c>
      <c r="COA2" s="137" t="s">
        <v>4465</v>
      </c>
      <c r="COB2" s="137" t="s">
        <v>3590</v>
      </c>
      <c r="COC2" s="137" t="s">
        <v>3591</v>
      </c>
      <c r="COD2" s="137" t="s">
        <v>3592</v>
      </c>
      <c r="COE2" s="137" t="s">
        <v>3593</v>
      </c>
      <c r="COF2" s="137" t="s">
        <v>3594</v>
      </c>
      <c r="COG2" s="137" t="s">
        <v>3595</v>
      </c>
      <c r="COH2" s="137" t="s">
        <v>3596</v>
      </c>
      <c r="COI2" s="137" t="s">
        <v>3597</v>
      </c>
      <c r="COJ2" s="137" t="s">
        <v>3598</v>
      </c>
      <c r="COK2" s="137" t="s">
        <v>4466</v>
      </c>
      <c r="COL2" s="137" t="s">
        <v>4467</v>
      </c>
      <c r="COM2" s="137" t="s">
        <v>3599</v>
      </c>
      <c r="CON2" s="137" t="s">
        <v>3600</v>
      </c>
      <c r="COO2" s="137" t="s">
        <v>3601</v>
      </c>
      <c r="COP2" s="137" t="s">
        <v>3602</v>
      </c>
      <c r="COQ2" s="137" t="s">
        <v>3603</v>
      </c>
      <c r="COR2" s="137" t="s">
        <v>3604</v>
      </c>
      <c r="COS2" s="137" t="s">
        <v>3605</v>
      </c>
      <c r="COT2" s="137" t="s">
        <v>3606</v>
      </c>
      <c r="COU2" s="137" t="s">
        <v>4468</v>
      </c>
      <c r="COV2" s="137" t="s">
        <v>3607</v>
      </c>
      <c r="COW2" s="137" t="s">
        <v>4469</v>
      </c>
      <c r="COX2" s="137" t="s">
        <v>3608</v>
      </c>
      <c r="COY2" s="137" t="s">
        <v>4470</v>
      </c>
      <c r="COZ2" s="137" t="s">
        <v>4471</v>
      </c>
      <c r="CPA2" s="137" t="s">
        <v>4472</v>
      </c>
      <c r="CPB2" s="137" t="s">
        <v>3609</v>
      </c>
      <c r="CPC2" s="137" t="s">
        <v>3610</v>
      </c>
      <c r="CPD2" s="137" t="s">
        <v>3611</v>
      </c>
      <c r="CPE2" s="137" t="s">
        <v>3612</v>
      </c>
      <c r="CPF2" s="137" t="s">
        <v>3613</v>
      </c>
      <c r="CPG2" s="137" t="s">
        <v>3614</v>
      </c>
      <c r="CPH2" s="137" t="s">
        <v>3615</v>
      </c>
      <c r="CPI2" s="137" t="s">
        <v>3616</v>
      </c>
      <c r="CPJ2" s="137" t="s">
        <v>3617</v>
      </c>
      <c r="CPK2" s="137" t="s">
        <v>4473</v>
      </c>
      <c r="CPL2" s="137" t="s">
        <v>4474</v>
      </c>
      <c r="CPM2" s="137" t="s">
        <v>3618</v>
      </c>
      <c r="CPN2" s="137" t="s">
        <v>3619</v>
      </c>
      <c r="CPO2" s="137" t="s">
        <v>3620</v>
      </c>
      <c r="CPP2" s="137" t="s">
        <v>3621</v>
      </c>
      <c r="CPQ2" s="137" t="s">
        <v>3622</v>
      </c>
      <c r="CPR2" s="137" t="s">
        <v>3623</v>
      </c>
      <c r="CPS2" s="137" t="s">
        <v>3624</v>
      </c>
      <c r="CPT2" s="137" t="s">
        <v>3625</v>
      </c>
      <c r="CPU2" s="137" t="s">
        <v>3626</v>
      </c>
      <c r="CPV2" s="137" t="s">
        <v>4475</v>
      </c>
      <c r="CPW2" s="137" t="s">
        <v>4476</v>
      </c>
      <c r="CPX2" s="137" t="s">
        <v>3627</v>
      </c>
      <c r="CPY2" s="137" t="s">
        <v>3628</v>
      </c>
      <c r="CPZ2" s="137" t="s">
        <v>3629</v>
      </c>
      <c r="CQA2" s="137" t="s">
        <v>3630</v>
      </c>
      <c r="CQB2" s="137" t="s">
        <v>3631</v>
      </c>
      <c r="CQC2" s="137" t="s">
        <v>3632</v>
      </c>
      <c r="CQD2" s="137" t="s">
        <v>3633</v>
      </c>
      <c r="CQE2" s="137" t="s">
        <v>3634</v>
      </c>
      <c r="CQF2" s="137" t="s">
        <v>3635</v>
      </c>
      <c r="CQG2" s="137" t="s">
        <v>4477</v>
      </c>
      <c r="CQH2" s="137" t="s">
        <v>4478</v>
      </c>
      <c r="CQI2" s="137" t="s">
        <v>3636</v>
      </c>
      <c r="CQJ2" s="137" t="s">
        <v>3637</v>
      </c>
      <c r="CQK2" s="137" t="s">
        <v>3638</v>
      </c>
      <c r="CQL2" s="137" t="s">
        <v>3639</v>
      </c>
      <c r="CQM2" s="137" t="s">
        <v>3640</v>
      </c>
      <c r="CQN2" s="137" t="s">
        <v>3641</v>
      </c>
      <c r="CQO2" s="137" t="s">
        <v>3642</v>
      </c>
      <c r="CQP2" s="137" t="s">
        <v>3643</v>
      </c>
      <c r="CQQ2" s="137" t="s">
        <v>3644</v>
      </c>
      <c r="CQR2" s="137" t="s">
        <v>4479</v>
      </c>
      <c r="CQS2" s="137" t="s">
        <v>4480</v>
      </c>
      <c r="CQT2" s="137" t="s">
        <v>3645</v>
      </c>
      <c r="CQU2" s="137" t="s">
        <v>3646</v>
      </c>
      <c r="CQV2" s="137" t="s">
        <v>3647</v>
      </c>
      <c r="CQW2" s="137" t="s">
        <v>3648</v>
      </c>
      <c r="CQX2" s="137" t="s">
        <v>3649</v>
      </c>
      <c r="CQY2" s="137" t="s">
        <v>3650</v>
      </c>
      <c r="CQZ2" s="137" t="s">
        <v>3651</v>
      </c>
      <c r="CRA2" s="137" t="s">
        <v>3652</v>
      </c>
      <c r="CRB2" s="137" t="s">
        <v>3653</v>
      </c>
      <c r="CRC2" s="137" t="s">
        <v>4481</v>
      </c>
      <c r="CRD2" s="137" t="s">
        <v>4482</v>
      </c>
      <c r="CRE2" s="137" t="s">
        <v>3654</v>
      </c>
      <c r="CRF2" s="137" t="s">
        <v>3655</v>
      </c>
      <c r="CRG2" s="137" t="s">
        <v>3656</v>
      </c>
      <c r="CRH2" s="137" t="s">
        <v>3657</v>
      </c>
      <c r="CRI2" s="137" t="s">
        <v>3658</v>
      </c>
      <c r="CRJ2" s="137" t="s">
        <v>3659</v>
      </c>
      <c r="CRK2" s="137" t="s">
        <v>3660</v>
      </c>
      <c r="CRL2" s="137" t="s">
        <v>3661</v>
      </c>
      <c r="CRM2" s="137" t="s">
        <v>3662</v>
      </c>
      <c r="CRN2" s="137" t="s">
        <v>4483</v>
      </c>
      <c r="CRO2" s="137" t="s">
        <v>4484</v>
      </c>
      <c r="CRP2" s="137" t="s">
        <v>3663</v>
      </c>
      <c r="CRQ2" s="137" t="s">
        <v>3664</v>
      </c>
      <c r="CRR2" s="137" t="s">
        <v>3665</v>
      </c>
      <c r="CRS2" s="137" t="s">
        <v>3666</v>
      </c>
      <c r="CRT2" s="137" t="s">
        <v>3667</v>
      </c>
      <c r="CRU2" s="137" t="s">
        <v>3668</v>
      </c>
      <c r="CRV2" s="137" t="s">
        <v>3669</v>
      </c>
      <c r="CRW2" s="137" t="s">
        <v>3670</v>
      </c>
      <c r="CRX2" s="137" t="s">
        <v>3671</v>
      </c>
      <c r="CRY2" s="137" t="s">
        <v>4485</v>
      </c>
      <c r="CRZ2" s="137" t="s">
        <v>4486</v>
      </c>
      <c r="CSA2" s="137" t="s">
        <v>3672</v>
      </c>
      <c r="CSB2" s="137" t="s">
        <v>3673</v>
      </c>
      <c r="CSC2" s="137" t="s">
        <v>3674</v>
      </c>
      <c r="CSD2" s="137" t="s">
        <v>3675</v>
      </c>
      <c r="CSE2" s="137" t="s">
        <v>3676</v>
      </c>
      <c r="CSF2" s="137" t="s">
        <v>3677</v>
      </c>
      <c r="CSG2" s="137" t="s">
        <v>3678</v>
      </c>
      <c r="CSH2" s="137" t="s">
        <v>3679</v>
      </c>
      <c r="CSI2" s="137" t="s">
        <v>3680</v>
      </c>
      <c r="CSJ2" s="137" t="s">
        <v>4487</v>
      </c>
      <c r="CSK2" s="137" t="s">
        <v>4488</v>
      </c>
      <c r="CSL2" s="137" t="s">
        <v>3681</v>
      </c>
      <c r="CSM2" s="137" t="s">
        <v>3682</v>
      </c>
      <c r="CSN2" s="137" t="s">
        <v>3683</v>
      </c>
      <c r="CSO2" s="137" t="s">
        <v>3684</v>
      </c>
      <c r="CSP2" s="137" t="s">
        <v>3685</v>
      </c>
      <c r="CSQ2" s="137" t="s">
        <v>3686</v>
      </c>
      <c r="CSR2" s="137" t="s">
        <v>3687</v>
      </c>
      <c r="CSS2" s="137" t="s">
        <v>3688</v>
      </c>
      <c r="CST2" s="137" t="s">
        <v>3689</v>
      </c>
      <c r="CSU2" s="137" t="s">
        <v>4489</v>
      </c>
      <c r="CSV2" s="137" t="s">
        <v>4490</v>
      </c>
      <c r="CSW2" s="137" t="s">
        <v>3690</v>
      </c>
      <c r="CSX2" s="137" t="s">
        <v>3691</v>
      </c>
      <c r="CSY2" s="137" t="s">
        <v>3692</v>
      </c>
      <c r="CSZ2" s="137" t="s">
        <v>3693</v>
      </c>
      <c r="CTA2" s="137" t="s">
        <v>3694</v>
      </c>
      <c r="CTB2" s="137" t="s">
        <v>3695</v>
      </c>
      <c r="CTC2" s="137" t="s">
        <v>3696</v>
      </c>
      <c r="CTD2" s="137" t="s">
        <v>3697</v>
      </c>
      <c r="CTE2" s="137" t="s">
        <v>3698</v>
      </c>
      <c r="CTF2" s="137" t="s">
        <v>4491</v>
      </c>
      <c r="CTG2" s="137" t="s">
        <v>4492</v>
      </c>
      <c r="CTH2" s="137" t="s">
        <v>3699</v>
      </c>
      <c r="CTI2" s="137" t="s">
        <v>3700</v>
      </c>
      <c r="CTJ2" s="137" t="s">
        <v>3701</v>
      </c>
      <c r="CTK2" s="137" t="s">
        <v>3702</v>
      </c>
      <c r="CTL2" s="137" t="s">
        <v>3703</v>
      </c>
      <c r="CTM2" s="137" t="s">
        <v>3704</v>
      </c>
      <c r="CTN2" s="137" t="s">
        <v>3705</v>
      </c>
      <c r="CTO2" s="137" t="s">
        <v>3706</v>
      </c>
      <c r="CTP2" s="137" t="s">
        <v>4493</v>
      </c>
      <c r="CTQ2" s="137" t="s">
        <v>3707</v>
      </c>
      <c r="CTR2" s="137" t="s">
        <v>4494</v>
      </c>
      <c r="CTS2" s="137" t="s">
        <v>3708</v>
      </c>
      <c r="CTT2" s="137" t="s">
        <v>4495</v>
      </c>
      <c r="CTU2" s="137" t="s">
        <v>4496</v>
      </c>
      <c r="CTV2" s="137" t="s">
        <v>4497</v>
      </c>
      <c r="CTW2" s="137" t="s">
        <v>3709</v>
      </c>
      <c r="CTX2" s="137" t="s">
        <v>3710</v>
      </c>
      <c r="CTY2" s="137" t="s">
        <v>3711</v>
      </c>
      <c r="CTZ2" s="137" t="s">
        <v>3712</v>
      </c>
      <c r="CUA2" s="137" t="s">
        <v>3713</v>
      </c>
      <c r="CUB2" s="137" t="s">
        <v>3714</v>
      </c>
      <c r="CUC2" s="137" t="s">
        <v>3715</v>
      </c>
      <c r="CUD2" s="137" t="s">
        <v>3716</v>
      </c>
      <c r="CUE2" s="137" t="s">
        <v>3717</v>
      </c>
      <c r="CUF2" s="137" t="s">
        <v>4498</v>
      </c>
      <c r="CUG2" s="137" t="s">
        <v>4499</v>
      </c>
      <c r="CUH2" s="137" t="s">
        <v>3718</v>
      </c>
      <c r="CUI2" s="137" t="s">
        <v>3719</v>
      </c>
      <c r="CUJ2" s="137" t="s">
        <v>3720</v>
      </c>
      <c r="CUK2" s="137" t="s">
        <v>3721</v>
      </c>
      <c r="CUL2" s="137" t="s">
        <v>3722</v>
      </c>
      <c r="CUM2" s="137" t="s">
        <v>3723</v>
      </c>
      <c r="CUN2" s="137" t="s">
        <v>3724</v>
      </c>
      <c r="CUO2" s="137" t="s">
        <v>3725</v>
      </c>
      <c r="CUP2" s="137" t="s">
        <v>3726</v>
      </c>
      <c r="CUQ2" s="137" t="s">
        <v>4500</v>
      </c>
      <c r="CUR2" s="137" t="s">
        <v>4501</v>
      </c>
      <c r="CUS2" s="137" t="s">
        <v>3727</v>
      </c>
      <c r="CUT2" s="137" t="s">
        <v>3728</v>
      </c>
      <c r="CUU2" s="137" t="s">
        <v>3729</v>
      </c>
      <c r="CUV2" s="137" t="s">
        <v>3730</v>
      </c>
      <c r="CUW2" s="137" t="s">
        <v>3731</v>
      </c>
      <c r="CUX2" s="137" t="s">
        <v>3732</v>
      </c>
      <c r="CUY2" s="137" t="s">
        <v>3733</v>
      </c>
      <c r="CUZ2" s="137" t="s">
        <v>3734</v>
      </c>
      <c r="CVA2" s="137" t="s">
        <v>3735</v>
      </c>
      <c r="CVB2" s="137" t="s">
        <v>4502</v>
      </c>
      <c r="CVC2" s="137" t="s">
        <v>4503</v>
      </c>
      <c r="CVD2" s="137" t="s">
        <v>3736</v>
      </c>
      <c r="CVE2" s="137" t="s">
        <v>3737</v>
      </c>
      <c r="CVF2" s="137" t="s">
        <v>3738</v>
      </c>
      <c r="CVG2" s="137" t="s">
        <v>3739</v>
      </c>
      <c r="CVH2" s="137" t="s">
        <v>3740</v>
      </c>
      <c r="CVI2" s="137" t="s">
        <v>3741</v>
      </c>
      <c r="CVJ2" s="137" t="s">
        <v>3742</v>
      </c>
      <c r="CVK2" s="137" t="s">
        <v>3743</v>
      </c>
      <c r="CVL2" s="137" t="s">
        <v>3744</v>
      </c>
      <c r="CVM2" s="137" t="s">
        <v>4504</v>
      </c>
      <c r="CVN2" s="137" t="s">
        <v>4505</v>
      </c>
      <c r="CVO2" s="137" t="s">
        <v>3745</v>
      </c>
      <c r="CVP2" s="137" t="s">
        <v>3746</v>
      </c>
      <c r="CVQ2" s="137" t="s">
        <v>3747</v>
      </c>
      <c r="CVR2" s="137" t="s">
        <v>3748</v>
      </c>
      <c r="CVS2" s="137" t="s">
        <v>3749</v>
      </c>
      <c r="CVT2" s="137" t="s">
        <v>3750</v>
      </c>
      <c r="CVU2" s="137" t="s">
        <v>3751</v>
      </c>
      <c r="CVV2" s="137" t="s">
        <v>3752</v>
      </c>
      <c r="CVW2" s="137" t="s">
        <v>3753</v>
      </c>
      <c r="CVX2" s="137" t="s">
        <v>4506</v>
      </c>
      <c r="CVY2" s="137" t="s">
        <v>4507</v>
      </c>
      <c r="CVZ2" s="137" t="s">
        <v>3754</v>
      </c>
      <c r="CWA2" s="137" t="s">
        <v>3755</v>
      </c>
      <c r="CWB2" s="137" t="s">
        <v>3756</v>
      </c>
      <c r="CWC2" s="137" t="s">
        <v>3757</v>
      </c>
      <c r="CWD2" s="137" t="s">
        <v>3758</v>
      </c>
      <c r="CWE2" s="137" t="s">
        <v>3759</v>
      </c>
      <c r="CWF2" s="137" t="s">
        <v>3760</v>
      </c>
      <c r="CWG2" s="137" t="s">
        <v>3761</v>
      </c>
      <c r="CWH2" s="137" t="s">
        <v>3762</v>
      </c>
      <c r="CWI2" s="137" t="s">
        <v>4508</v>
      </c>
      <c r="CWJ2" s="137" t="s">
        <v>4509</v>
      </c>
      <c r="CWK2" s="137" t="s">
        <v>3763</v>
      </c>
      <c r="CWL2" s="137" t="s">
        <v>3764</v>
      </c>
      <c r="CWM2" s="137" t="s">
        <v>3765</v>
      </c>
      <c r="CWN2" s="137" t="s">
        <v>3766</v>
      </c>
      <c r="CWO2" s="137" t="s">
        <v>3767</v>
      </c>
      <c r="CWP2" s="137" t="s">
        <v>3768</v>
      </c>
      <c r="CWQ2" s="137" t="s">
        <v>3769</v>
      </c>
      <c r="CWR2" s="137" t="s">
        <v>3770</v>
      </c>
      <c r="CWS2" s="137" t="s">
        <v>3771</v>
      </c>
      <c r="CWT2" s="137" t="s">
        <v>4510</v>
      </c>
      <c r="CWU2" s="137" t="s">
        <v>4511</v>
      </c>
      <c r="CWV2" s="137" t="s">
        <v>3772</v>
      </c>
      <c r="CWW2" s="137" t="s">
        <v>3773</v>
      </c>
      <c r="CWX2" s="137" t="s">
        <v>3774</v>
      </c>
      <c r="CWY2" s="137" t="s">
        <v>3775</v>
      </c>
      <c r="CWZ2" s="137" t="s">
        <v>3776</v>
      </c>
      <c r="CXA2" s="137" t="s">
        <v>3777</v>
      </c>
      <c r="CXB2" s="137" t="s">
        <v>3778</v>
      </c>
      <c r="CXC2" s="137" t="s">
        <v>3779</v>
      </c>
      <c r="CXD2" s="137" t="s">
        <v>3780</v>
      </c>
      <c r="CXE2" s="137" t="s">
        <v>4512</v>
      </c>
      <c r="CXF2" s="137" t="s">
        <v>4513</v>
      </c>
      <c r="CXG2" s="137" t="s">
        <v>3781</v>
      </c>
      <c r="CXH2" s="137" t="s">
        <v>3782</v>
      </c>
      <c r="CXI2" s="137" t="s">
        <v>3783</v>
      </c>
      <c r="CXJ2" s="137" t="s">
        <v>3784</v>
      </c>
      <c r="CXK2" s="137" t="s">
        <v>3785</v>
      </c>
      <c r="CXL2" s="137" t="s">
        <v>3786</v>
      </c>
      <c r="CXM2" s="137" t="s">
        <v>3787</v>
      </c>
      <c r="CXN2" s="137" t="s">
        <v>3788</v>
      </c>
      <c r="CXO2" s="137" t="s">
        <v>3789</v>
      </c>
      <c r="CXP2" s="137" t="s">
        <v>4514</v>
      </c>
      <c r="CXQ2" s="137" t="s">
        <v>4515</v>
      </c>
      <c r="CXR2" s="137" t="s">
        <v>3790</v>
      </c>
      <c r="CXS2" s="137" t="s">
        <v>3791</v>
      </c>
      <c r="CXT2" s="137" t="s">
        <v>3792</v>
      </c>
      <c r="CXU2" s="137" t="s">
        <v>3793</v>
      </c>
      <c r="CXV2" s="137" t="s">
        <v>3794</v>
      </c>
      <c r="CXW2" s="137" t="s">
        <v>3795</v>
      </c>
      <c r="CXX2" s="137" t="s">
        <v>3796</v>
      </c>
      <c r="CXY2" s="137" t="s">
        <v>3797</v>
      </c>
      <c r="CXZ2" s="137" t="s">
        <v>3798</v>
      </c>
      <c r="CYA2" s="137" t="s">
        <v>4516</v>
      </c>
      <c r="CYB2" s="137" t="s">
        <v>4517</v>
      </c>
      <c r="CYC2" s="137" t="s">
        <v>3799</v>
      </c>
      <c r="CYD2" s="137" t="s">
        <v>3800</v>
      </c>
      <c r="CYE2" s="137" t="s">
        <v>3801</v>
      </c>
      <c r="CYF2" s="137" t="s">
        <v>3802</v>
      </c>
      <c r="CYG2" s="137" t="s">
        <v>3803</v>
      </c>
      <c r="CYH2" s="137" t="s">
        <v>3804</v>
      </c>
      <c r="CYI2" s="137" t="s">
        <v>3805</v>
      </c>
      <c r="CYJ2" s="137" t="s">
        <v>3806</v>
      </c>
      <c r="CYK2" s="137" t="s">
        <v>4518</v>
      </c>
      <c r="CYL2" s="137" t="s">
        <v>3807</v>
      </c>
      <c r="CYM2" s="137" t="s">
        <v>4519</v>
      </c>
      <c r="CYN2" s="137" t="s">
        <v>3808</v>
      </c>
      <c r="CYO2" s="137" t="s">
        <v>4520</v>
      </c>
      <c r="CYP2" s="137" t="s">
        <v>4521</v>
      </c>
      <c r="CYQ2" s="137" t="s">
        <v>4522</v>
      </c>
      <c r="CYR2" s="137" t="s">
        <v>3809</v>
      </c>
      <c r="CYS2" s="137" t="s">
        <v>3810</v>
      </c>
      <c r="CYT2" s="137" t="s">
        <v>3811</v>
      </c>
      <c r="CYU2" s="137" t="s">
        <v>3812</v>
      </c>
      <c r="CYV2" s="137" t="s">
        <v>3813</v>
      </c>
      <c r="CYW2" s="137" t="s">
        <v>3814</v>
      </c>
      <c r="CYX2" s="137" t="s">
        <v>3815</v>
      </c>
      <c r="CYY2" s="137" t="s">
        <v>3816</v>
      </c>
      <c r="CYZ2" s="137" t="s">
        <v>3817</v>
      </c>
      <c r="CZA2" s="137" t="s">
        <v>4523</v>
      </c>
      <c r="CZB2" s="137" t="s">
        <v>4524</v>
      </c>
      <c r="CZC2" s="137" t="s">
        <v>3818</v>
      </c>
      <c r="CZD2" s="137" t="s">
        <v>3819</v>
      </c>
      <c r="CZE2" s="137" t="s">
        <v>3820</v>
      </c>
      <c r="CZF2" s="137" t="s">
        <v>3821</v>
      </c>
      <c r="CZG2" s="137" t="s">
        <v>3822</v>
      </c>
      <c r="CZH2" s="137" t="s">
        <v>3823</v>
      </c>
      <c r="CZI2" s="137" t="s">
        <v>3824</v>
      </c>
      <c r="CZJ2" s="137" t="s">
        <v>3825</v>
      </c>
      <c r="CZK2" s="137" t="s">
        <v>3826</v>
      </c>
      <c r="CZL2" s="137" t="s">
        <v>4525</v>
      </c>
      <c r="CZM2" s="137" t="s">
        <v>4526</v>
      </c>
      <c r="CZN2" s="137" t="s">
        <v>3827</v>
      </c>
      <c r="CZO2" s="137" t="s">
        <v>3828</v>
      </c>
      <c r="CZP2" s="137" t="s">
        <v>3829</v>
      </c>
      <c r="CZQ2" s="137" t="s">
        <v>3830</v>
      </c>
      <c r="CZR2" s="137" t="s">
        <v>3831</v>
      </c>
      <c r="CZS2" s="137" t="s">
        <v>3832</v>
      </c>
      <c r="CZT2" s="137" t="s">
        <v>3833</v>
      </c>
      <c r="CZU2" s="137" t="s">
        <v>3834</v>
      </c>
      <c r="CZV2" s="137" t="s">
        <v>3835</v>
      </c>
      <c r="CZW2" s="137" t="s">
        <v>4527</v>
      </c>
      <c r="CZX2" s="137" t="s">
        <v>4528</v>
      </c>
      <c r="CZY2" s="137" t="s">
        <v>3836</v>
      </c>
      <c r="CZZ2" s="137" t="s">
        <v>3837</v>
      </c>
      <c r="DAA2" s="137" t="s">
        <v>3838</v>
      </c>
      <c r="DAB2" s="137" t="s">
        <v>3839</v>
      </c>
      <c r="DAC2" s="137" t="s">
        <v>3840</v>
      </c>
      <c r="DAD2" s="137" t="s">
        <v>3841</v>
      </c>
      <c r="DAE2" s="137" t="s">
        <v>3842</v>
      </c>
      <c r="DAF2" s="137" t="s">
        <v>3843</v>
      </c>
      <c r="DAG2" s="137" t="s">
        <v>3844</v>
      </c>
      <c r="DAH2" s="137" t="s">
        <v>4529</v>
      </c>
      <c r="DAI2" s="137" t="s">
        <v>4530</v>
      </c>
      <c r="DAJ2" s="137" t="s">
        <v>3845</v>
      </c>
      <c r="DAK2" s="137" t="s">
        <v>3846</v>
      </c>
      <c r="DAL2" s="137" t="s">
        <v>3847</v>
      </c>
      <c r="DAM2" s="137" t="s">
        <v>3848</v>
      </c>
      <c r="DAN2" s="137" t="s">
        <v>3849</v>
      </c>
      <c r="DAO2" s="137" t="s">
        <v>3850</v>
      </c>
      <c r="DAP2" s="137" t="s">
        <v>3851</v>
      </c>
      <c r="DAQ2" s="137" t="s">
        <v>3852</v>
      </c>
      <c r="DAR2" s="137" t="s">
        <v>3853</v>
      </c>
      <c r="DAS2" s="137" t="s">
        <v>4531</v>
      </c>
      <c r="DAT2" s="137" t="s">
        <v>4532</v>
      </c>
      <c r="DAU2" s="137" t="s">
        <v>3854</v>
      </c>
      <c r="DAV2" s="137" t="s">
        <v>3855</v>
      </c>
      <c r="DAW2" s="137" t="s">
        <v>3856</v>
      </c>
      <c r="DAX2" s="137" t="s">
        <v>3857</v>
      </c>
      <c r="DAY2" s="137" t="s">
        <v>3858</v>
      </c>
      <c r="DAZ2" s="137" t="s">
        <v>3859</v>
      </c>
      <c r="DBA2" s="137" t="s">
        <v>3860</v>
      </c>
      <c r="DBB2" s="137" t="s">
        <v>3861</v>
      </c>
      <c r="DBC2" s="137" t="s">
        <v>3862</v>
      </c>
      <c r="DBD2" s="137" t="s">
        <v>4533</v>
      </c>
      <c r="DBE2" s="137" t="s">
        <v>4534</v>
      </c>
      <c r="DBF2" s="137" t="s">
        <v>3863</v>
      </c>
      <c r="DBG2" s="137" t="s">
        <v>3864</v>
      </c>
      <c r="DBH2" s="137" t="s">
        <v>3865</v>
      </c>
      <c r="DBI2" s="137" t="s">
        <v>3866</v>
      </c>
      <c r="DBJ2" s="137" t="s">
        <v>3867</v>
      </c>
      <c r="DBK2" s="137" t="s">
        <v>3868</v>
      </c>
      <c r="DBL2" s="137" t="s">
        <v>3869</v>
      </c>
      <c r="DBM2" s="137" t="s">
        <v>3870</v>
      </c>
      <c r="DBN2" s="137" t="s">
        <v>3871</v>
      </c>
      <c r="DBO2" s="137" t="s">
        <v>4535</v>
      </c>
      <c r="DBP2" s="137" t="s">
        <v>4536</v>
      </c>
      <c r="DBQ2" s="137" t="s">
        <v>3872</v>
      </c>
      <c r="DBR2" s="137" t="s">
        <v>3873</v>
      </c>
      <c r="DBS2" s="137" t="s">
        <v>3874</v>
      </c>
      <c r="DBT2" s="137" t="s">
        <v>3875</v>
      </c>
      <c r="DBU2" s="137" t="s">
        <v>3876</v>
      </c>
      <c r="DBV2" s="137" t="s">
        <v>3877</v>
      </c>
      <c r="DBW2" s="137" t="s">
        <v>3878</v>
      </c>
      <c r="DBX2" s="137" t="s">
        <v>3879</v>
      </c>
      <c r="DBY2" s="137" t="s">
        <v>3880</v>
      </c>
      <c r="DBZ2" s="137" t="s">
        <v>4537</v>
      </c>
      <c r="DCA2" s="137" t="s">
        <v>4538</v>
      </c>
      <c r="DCB2" s="137" t="s">
        <v>3881</v>
      </c>
      <c r="DCC2" s="137" t="s">
        <v>3882</v>
      </c>
      <c r="DCD2" s="137" t="s">
        <v>3883</v>
      </c>
      <c r="DCE2" s="137" t="s">
        <v>3884</v>
      </c>
      <c r="DCF2" s="137" t="s">
        <v>3885</v>
      </c>
      <c r="DCG2" s="137" t="s">
        <v>3886</v>
      </c>
      <c r="DCH2" s="137" t="s">
        <v>3887</v>
      </c>
      <c r="DCI2" s="137" t="s">
        <v>3888</v>
      </c>
      <c r="DCJ2" s="137" t="s">
        <v>3889</v>
      </c>
      <c r="DCK2" s="137" t="s">
        <v>4539</v>
      </c>
      <c r="DCL2" s="137" t="s">
        <v>4540</v>
      </c>
      <c r="DCM2" s="137" t="s">
        <v>3890</v>
      </c>
      <c r="DCN2" s="137" t="s">
        <v>3891</v>
      </c>
      <c r="DCO2" s="137" t="s">
        <v>3892</v>
      </c>
      <c r="DCP2" s="137" t="s">
        <v>3893</v>
      </c>
      <c r="DCQ2" s="137" t="s">
        <v>3894</v>
      </c>
      <c r="DCR2" s="137" t="s">
        <v>3895</v>
      </c>
      <c r="DCS2" s="137" t="s">
        <v>3896</v>
      </c>
      <c r="DCT2" s="137" t="s">
        <v>3897</v>
      </c>
      <c r="DCU2" s="137" t="s">
        <v>3898</v>
      </c>
      <c r="DCV2" s="137" t="s">
        <v>4541</v>
      </c>
      <c r="DCW2" s="137" t="s">
        <v>4542</v>
      </c>
      <c r="DCX2" s="137" t="s">
        <v>3899</v>
      </c>
      <c r="DCY2" s="137" t="s">
        <v>3900</v>
      </c>
      <c r="DCZ2" s="137" t="s">
        <v>3901</v>
      </c>
      <c r="DDA2" s="137" t="s">
        <v>3902</v>
      </c>
      <c r="DDB2" s="137" t="s">
        <v>3903</v>
      </c>
      <c r="DDC2" s="137" t="s">
        <v>3904</v>
      </c>
      <c r="DDD2" s="137" t="s">
        <v>3905</v>
      </c>
      <c r="DDE2" s="137" t="s">
        <v>3906</v>
      </c>
      <c r="DDF2" s="137" t="s">
        <v>4543</v>
      </c>
      <c r="DDG2" s="137" t="s">
        <v>3907</v>
      </c>
      <c r="DDH2" s="137" t="s">
        <v>4544</v>
      </c>
      <c r="DDI2" s="137" t="s">
        <v>3908</v>
      </c>
      <c r="DDJ2" s="137" t="s">
        <v>4545</v>
      </c>
      <c r="DDK2" s="137" t="s">
        <v>4546</v>
      </c>
      <c r="DDL2" s="137" t="s">
        <v>4547</v>
      </c>
      <c r="DDM2" s="137" t="s">
        <v>3909</v>
      </c>
      <c r="DDN2" s="137" t="s">
        <v>3910</v>
      </c>
      <c r="DDO2" s="137" t="s">
        <v>3911</v>
      </c>
      <c r="DDP2" s="137" t="s">
        <v>3912</v>
      </c>
      <c r="DDQ2" s="137" t="s">
        <v>3913</v>
      </c>
      <c r="DDR2" s="137" t="s">
        <v>3914</v>
      </c>
      <c r="DDS2" s="137" t="s">
        <v>3915</v>
      </c>
      <c r="DDT2" s="137" t="s">
        <v>3916</v>
      </c>
      <c r="DDU2" s="137" t="s">
        <v>3917</v>
      </c>
      <c r="DDV2" s="137" t="s">
        <v>4548</v>
      </c>
      <c r="DDW2" s="137" t="s">
        <v>4549</v>
      </c>
      <c r="DDX2" s="137" t="s">
        <v>3918</v>
      </c>
      <c r="DDY2" s="137" t="s">
        <v>3919</v>
      </c>
      <c r="DDZ2" s="137" t="s">
        <v>3920</v>
      </c>
      <c r="DEA2" s="137" t="s">
        <v>3921</v>
      </c>
      <c r="DEB2" s="137" t="s">
        <v>3922</v>
      </c>
      <c r="DEC2" s="137" t="s">
        <v>3923</v>
      </c>
      <c r="DED2" s="137" t="s">
        <v>3924</v>
      </c>
      <c r="DEE2" s="137" t="s">
        <v>3925</v>
      </c>
      <c r="DEF2" s="137" t="s">
        <v>3926</v>
      </c>
      <c r="DEG2" s="137" t="s">
        <v>4550</v>
      </c>
      <c r="DEH2" s="137" t="s">
        <v>4551</v>
      </c>
      <c r="DEI2" s="137" t="s">
        <v>3927</v>
      </c>
      <c r="DEJ2" s="137" t="s">
        <v>3928</v>
      </c>
      <c r="DEK2" s="137" t="s">
        <v>3929</v>
      </c>
      <c r="DEL2" s="137" t="s">
        <v>3930</v>
      </c>
      <c r="DEM2" s="137" t="s">
        <v>3931</v>
      </c>
      <c r="DEN2" s="137" t="s">
        <v>3932</v>
      </c>
      <c r="DEO2" s="137" t="s">
        <v>3933</v>
      </c>
      <c r="DEP2" s="137" t="s">
        <v>3934</v>
      </c>
      <c r="DEQ2" s="137" t="s">
        <v>3935</v>
      </c>
      <c r="DER2" s="137" t="s">
        <v>4552</v>
      </c>
      <c r="DES2" s="137" t="s">
        <v>4553</v>
      </c>
      <c r="DET2" s="137" t="s">
        <v>3936</v>
      </c>
      <c r="DEU2" s="137" t="s">
        <v>3937</v>
      </c>
      <c r="DEV2" s="137" t="s">
        <v>3938</v>
      </c>
      <c r="DEW2" s="137" t="s">
        <v>3939</v>
      </c>
      <c r="DEX2" s="137" t="s">
        <v>3940</v>
      </c>
      <c r="DEY2" s="137" t="s">
        <v>3941</v>
      </c>
      <c r="DEZ2" s="137" t="s">
        <v>3942</v>
      </c>
      <c r="DFA2" s="137" t="s">
        <v>3943</v>
      </c>
      <c r="DFB2" s="137" t="s">
        <v>3944</v>
      </c>
      <c r="DFC2" s="137" t="s">
        <v>4554</v>
      </c>
      <c r="DFD2" s="137" t="s">
        <v>4555</v>
      </c>
      <c r="DFE2" s="137" t="s">
        <v>3945</v>
      </c>
      <c r="DFF2" s="137" t="s">
        <v>3946</v>
      </c>
      <c r="DFG2" s="137" t="s">
        <v>3947</v>
      </c>
      <c r="DFH2" s="137" t="s">
        <v>3948</v>
      </c>
      <c r="DFI2" s="137" t="s">
        <v>3949</v>
      </c>
      <c r="DFJ2" s="137" t="s">
        <v>3950</v>
      </c>
      <c r="DFK2" s="137" t="s">
        <v>3951</v>
      </c>
      <c r="DFL2" s="137" t="s">
        <v>3952</v>
      </c>
      <c r="DFM2" s="137" t="s">
        <v>3953</v>
      </c>
      <c r="DFN2" s="137" t="s">
        <v>4556</v>
      </c>
      <c r="DFO2" s="137" t="s">
        <v>4557</v>
      </c>
      <c r="DFP2" s="137" t="s">
        <v>3954</v>
      </c>
      <c r="DFQ2" s="137" t="s">
        <v>3955</v>
      </c>
      <c r="DFR2" s="137" t="s">
        <v>3956</v>
      </c>
      <c r="DFS2" s="137" t="s">
        <v>3957</v>
      </c>
      <c r="DFT2" s="137" t="s">
        <v>3958</v>
      </c>
      <c r="DFU2" s="137" t="s">
        <v>3959</v>
      </c>
      <c r="DFV2" s="137" t="s">
        <v>3960</v>
      </c>
      <c r="DFW2" s="137" t="s">
        <v>3961</v>
      </c>
      <c r="DFX2" s="137" t="s">
        <v>3962</v>
      </c>
      <c r="DFY2" s="137" t="s">
        <v>4558</v>
      </c>
      <c r="DFZ2" s="137" t="s">
        <v>4559</v>
      </c>
      <c r="DGA2" s="137" t="s">
        <v>3963</v>
      </c>
      <c r="DGB2" s="137" t="s">
        <v>3964</v>
      </c>
      <c r="DGC2" s="137" t="s">
        <v>3965</v>
      </c>
      <c r="DGD2" s="137" t="s">
        <v>3966</v>
      </c>
      <c r="DGE2" s="137" t="s">
        <v>3967</v>
      </c>
      <c r="DGF2" s="137" t="s">
        <v>3968</v>
      </c>
      <c r="DGG2" s="137" t="s">
        <v>3969</v>
      </c>
      <c r="DGH2" s="137" t="s">
        <v>3970</v>
      </c>
      <c r="DGI2" s="137" t="s">
        <v>3971</v>
      </c>
      <c r="DGJ2" s="137" t="s">
        <v>4560</v>
      </c>
      <c r="DGK2" s="137" t="s">
        <v>4561</v>
      </c>
      <c r="DGL2" s="137" t="s">
        <v>3972</v>
      </c>
      <c r="DGM2" s="137" t="s">
        <v>3973</v>
      </c>
      <c r="DGN2" s="137" t="s">
        <v>3974</v>
      </c>
      <c r="DGO2" s="137" t="s">
        <v>3975</v>
      </c>
      <c r="DGP2" s="137" t="s">
        <v>3976</v>
      </c>
      <c r="DGQ2" s="137" t="s">
        <v>3977</v>
      </c>
      <c r="DGR2" s="137" t="s">
        <v>3978</v>
      </c>
      <c r="DGS2" s="137" t="s">
        <v>3979</v>
      </c>
      <c r="DGT2" s="137" t="s">
        <v>3980</v>
      </c>
      <c r="DGU2" s="137" t="s">
        <v>4562</v>
      </c>
      <c r="DGV2" s="137" t="s">
        <v>4563</v>
      </c>
      <c r="DGW2" s="137" t="s">
        <v>3981</v>
      </c>
      <c r="DGX2" s="137" t="s">
        <v>3982</v>
      </c>
      <c r="DGY2" s="137" t="s">
        <v>3983</v>
      </c>
      <c r="DGZ2" s="137" t="s">
        <v>3984</v>
      </c>
      <c r="DHA2" s="137" t="s">
        <v>3985</v>
      </c>
      <c r="DHB2" s="137" t="s">
        <v>3986</v>
      </c>
      <c r="DHC2" s="137" t="s">
        <v>3987</v>
      </c>
      <c r="DHD2" s="137" t="s">
        <v>3988</v>
      </c>
      <c r="DHE2" s="137" t="s">
        <v>3989</v>
      </c>
      <c r="DHF2" s="137" t="s">
        <v>4564</v>
      </c>
      <c r="DHG2" s="137" t="s">
        <v>4565</v>
      </c>
      <c r="DHH2" s="137" t="s">
        <v>3990</v>
      </c>
      <c r="DHI2" s="137" t="s">
        <v>3991</v>
      </c>
      <c r="DHJ2" s="137" t="s">
        <v>3992</v>
      </c>
      <c r="DHK2" s="137" t="s">
        <v>3993</v>
      </c>
      <c r="DHL2" s="137" t="s">
        <v>3994</v>
      </c>
      <c r="DHM2" s="137" t="s">
        <v>3995</v>
      </c>
      <c r="DHN2" s="137" t="s">
        <v>3996</v>
      </c>
      <c r="DHO2" s="137" t="s">
        <v>3997</v>
      </c>
      <c r="DHP2" s="137" t="s">
        <v>3998</v>
      </c>
      <c r="DHQ2" s="137" t="s">
        <v>4566</v>
      </c>
      <c r="DHR2" s="137" t="s">
        <v>4567</v>
      </c>
      <c r="DHS2" s="137" t="s">
        <v>3999</v>
      </c>
      <c r="DHT2" s="137" t="s">
        <v>4000</v>
      </c>
      <c r="DHU2" s="137" t="s">
        <v>4001</v>
      </c>
      <c r="DHV2" s="137" t="s">
        <v>4002</v>
      </c>
      <c r="DHW2" s="137" t="s">
        <v>4003</v>
      </c>
      <c r="DHX2" s="137" t="s">
        <v>4004</v>
      </c>
      <c r="DHY2" s="137" t="s">
        <v>4005</v>
      </c>
      <c r="DHZ2" s="137" t="s">
        <v>4006</v>
      </c>
      <c r="DIA2" s="137" t="s">
        <v>4568</v>
      </c>
      <c r="DIB2" s="137" t="s">
        <v>4007</v>
      </c>
      <c r="DIC2" s="137" t="s">
        <v>4569</v>
      </c>
      <c r="DID2" s="137" t="s">
        <v>4008</v>
      </c>
      <c r="DIE2" s="137" t="s">
        <v>4570</v>
      </c>
      <c r="DIF2" s="137" t="s">
        <v>4571</v>
      </c>
      <c r="DIG2" s="137" t="s">
        <v>4572</v>
      </c>
      <c r="DIH2" s="137" t="s">
        <v>4009</v>
      </c>
      <c r="DII2" s="137" t="s">
        <v>4010</v>
      </c>
      <c r="DIJ2" s="137" t="s">
        <v>4011</v>
      </c>
      <c r="DIK2" s="137" t="s">
        <v>4012</v>
      </c>
      <c r="DIL2" s="137" t="s">
        <v>4013</v>
      </c>
      <c r="DIM2" s="137" t="s">
        <v>4014</v>
      </c>
      <c r="DIN2" s="137" t="s">
        <v>4015</v>
      </c>
      <c r="DIO2" s="137" t="s">
        <v>4016</v>
      </c>
      <c r="DIP2" s="137" t="s">
        <v>4017</v>
      </c>
      <c r="DIQ2" s="137" t="s">
        <v>4573</v>
      </c>
      <c r="DIR2" s="137" t="s">
        <v>4574</v>
      </c>
      <c r="DIS2" s="137" t="s">
        <v>4018</v>
      </c>
      <c r="DIT2" s="137" t="s">
        <v>4019</v>
      </c>
      <c r="DIU2" s="137" t="s">
        <v>4020</v>
      </c>
      <c r="DIV2" s="137" t="s">
        <v>4021</v>
      </c>
      <c r="DIW2" s="137" t="s">
        <v>4022</v>
      </c>
      <c r="DIX2" s="137" t="s">
        <v>4023</v>
      </c>
      <c r="DIY2" s="137" t="s">
        <v>4024</v>
      </c>
      <c r="DIZ2" s="137" t="s">
        <v>4025</v>
      </c>
      <c r="DJA2" s="137" t="s">
        <v>4026</v>
      </c>
      <c r="DJB2" s="137" t="s">
        <v>4575</v>
      </c>
      <c r="DJC2" s="137" t="s">
        <v>4576</v>
      </c>
      <c r="DJD2" s="137" t="s">
        <v>4027</v>
      </c>
      <c r="DJE2" s="137" t="s">
        <v>4028</v>
      </c>
      <c r="DJF2" s="137" t="s">
        <v>4029</v>
      </c>
      <c r="DJG2" s="137" t="s">
        <v>4030</v>
      </c>
      <c r="DJH2" s="137" t="s">
        <v>4031</v>
      </c>
      <c r="DJI2" s="137" t="s">
        <v>4032</v>
      </c>
      <c r="DJJ2" s="137" t="s">
        <v>4033</v>
      </c>
      <c r="DJK2" s="137" t="s">
        <v>4034</v>
      </c>
      <c r="DJL2" s="137" t="s">
        <v>4035</v>
      </c>
      <c r="DJM2" s="137" t="s">
        <v>4577</v>
      </c>
      <c r="DJN2" s="137" t="s">
        <v>4578</v>
      </c>
      <c r="DJO2" s="137" t="s">
        <v>4036</v>
      </c>
      <c r="DJP2" s="137" t="s">
        <v>4037</v>
      </c>
      <c r="DJQ2" s="137" t="s">
        <v>4038</v>
      </c>
      <c r="DJR2" s="137" t="s">
        <v>4039</v>
      </c>
      <c r="DJS2" s="137" t="s">
        <v>4040</v>
      </c>
      <c r="DJT2" s="137" t="s">
        <v>4041</v>
      </c>
      <c r="DJU2" s="137" t="s">
        <v>4042</v>
      </c>
      <c r="DJV2" s="137" t="s">
        <v>4043</v>
      </c>
      <c r="DJW2" s="137" t="s">
        <v>4044</v>
      </c>
      <c r="DJX2" s="137" t="s">
        <v>4579</v>
      </c>
      <c r="DJY2" s="137" t="s">
        <v>4580</v>
      </c>
      <c r="DJZ2" s="137" t="s">
        <v>4045</v>
      </c>
      <c r="DKA2" s="137" t="s">
        <v>4046</v>
      </c>
      <c r="DKB2" s="137" t="s">
        <v>4047</v>
      </c>
      <c r="DKC2" s="137" t="s">
        <v>4048</v>
      </c>
      <c r="DKD2" s="137" t="s">
        <v>4049</v>
      </c>
      <c r="DKE2" s="137" t="s">
        <v>4050</v>
      </c>
      <c r="DKF2" s="137" t="s">
        <v>4051</v>
      </c>
      <c r="DKG2" s="137" t="s">
        <v>4052</v>
      </c>
      <c r="DKH2" s="137" t="s">
        <v>4053</v>
      </c>
      <c r="DKI2" s="137" t="s">
        <v>4581</v>
      </c>
      <c r="DKJ2" s="137" t="s">
        <v>4582</v>
      </c>
      <c r="DKK2" s="137" t="s">
        <v>4054</v>
      </c>
      <c r="DKL2" s="137" t="s">
        <v>4055</v>
      </c>
      <c r="DKM2" s="137" t="s">
        <v>4056</v>
      </c>
      <c r="DKN2" s="137" t="s">
        <v>4057</v>
      </c>
      <c r="DKO2" s="137" t="s">
        <v>4058</v>
      </c>
      <c r="DKP2" s="137" t="s">
        <v>4059</v>
      </c>
      <c r="DKQ2" s="137" t="s">
        <v>4060</v>
      </c>
      <c r="DKR2" s="137" t="s">
        <v>4061</v>
      </c>
      <c r="DKS2" s="137" t="s">
        <v>4062</v>
      </c>
      <c r="DKT2" s="137" t="s">
        <v>4583</v>
      </c>
      <c r="DKU2" s="137" t="s">
        <v>4584</v>
      </c>
      <c r="DKV2" s="137" t="s">
        <v>4063</v>
      </c>
      <c r="DKW2" s="137" t="s">
        <v>4064</v>
      </c>
      <c r="DKX2" s="137" t="s">
        <v>4065</v>
      </c>
      <c r="DKY2" s="137" t="s">
        <v>4066</v>
      </c>
      <c r="DKZ2" s="137" t="s">
        <v>4067</v>
      </c>
      <c r="DLA2" s="137" t="s">
        <v>4068</v>
      </c>
      <c r="DLB2" s="137" t="s">
        <v>4069</v>
      </c>
      <c r="DLC2" s="137" t="s">
        <v>4070</v>
      </c>
      <c r="DLD2" s="137" t="s">
        <v>4071</v>
      </c>
      <c r="DLE2" s="137" t="s">
        <v>4217</v>
      </c>
      <c r="DLF2" s="137" t="s">
        <v>4315</v>
      </c>
      <c r="DLG2" s="137" t="s">
        <v>3069</v>
      </c>
      <c r="DLH2" s="137" t="s">
        <v>3070</v>
      </c>
      <c r="DLI2" s="137" t="s">
        <v>3071</v>
      </c>
      <c r="DLJ2" s="137" t="s">
        <v>3072</v>
      </c>
      <c r="DLK2" s="137" t="s">
        <v>3073</v>
      </c>
      <c r="DLL2" s="137" t="s">
        <v>3074</v>
      </c>
      <c r="DLM2" s="137" t="s">
        <v>3075</v>
      </c>
      <c r="DLN2" s="137" t="s">
        <v>3076</v>
      </c>
      <c r="DLO2" s="137" t="s">
        <v>3077</v>
      </c>
      <c r="DLP2" s="137" t="s">
        <v>4218</v>
      </c>
      <c r="DLQ2" s="137" t="s">
        <v>4316</v>
      </c>
      <c r="DLR2" s="137" t="s">
        <v>3078</v>
      </c>
      <c r="DLS2" s="137" t="s">
        <v>3079</v>
      </c>
      <c r="DLT2" s="137" t="s">
        <v>3080</v>
      </c>
      <c r="DLU2" s="137" t="s">
        <v>3081</v>
      </c>
      <c r="DLV2" s="137" t="s">
        <v>3082</v>
      </c>
      <c r="DLW2" s="137" t="s">
        <v>3083</v>
      </c>
      <c r="DLX2" s="137" t="s">
        <v>3084</v>
      </c>
      <c r="DLY2" s="137" t="s">
        <v>3085</v>
      </c>
      <c r="DLZ2" s="137" t="s">
        <v>3086</v>
      </c>
      <c r="DMA2" s="137" t="s">
        <v>4219</v>
      </c>
      <c r="DMB2" s="137" t="s">
        <v>4317</v>
      </c>
      <c r="DMC2" s="137" t="s">
        <v>3087</v>
      </c>
      <c r="DMD2" s="137" t="s">
        <v>3088</v>
      </c>
      <c r="DME2" s="137" t="s">
        <v>3089</v>
      </c>
      <c r="DMF2" s="137" t="s">
        <v>3090</v>
      </c>
      <c r="DMG2" s="137" t="s">
        <v>3091</v>
      </c>
      <c r="DMH2" s="137" t="s">
        <v>3092</v>
      </c>
      <c r="DMI2" s="137" t="s">
        <v>3093</v>
      </c>
      <c r="DMJ2" s="137" t="s">
        <v>3094</v>
      </c>
      <c r="DMK2" s="137" t="s">
        <v>3095</v>
      </c>
      <c r="DML2" s="137" t="s">
        <v>4220</v>
      </c>
      <c r="DMM2" s="137" t="s">
        <v>4318</v>
      </c>
      <c r="DMN2" s="137" t="s">
        <v>3096</v>
      </c>
      <c r="DMO2" s="137" t="s">
        <v>3097</v>
      </c>
      <c r="DMP2" s="137" t="s">
        <v>3098</v>
      </c>
      <c r="DMQ2" s="137" t="s">
        <v>3099</v>
      </c>
      <c r="DMR2" s="137" t="s">
        <v>3100</v>
      </c>
      <c r="DMS2" s="137" t="s">
        <v>3101</v>
      </c>
      <c r="DMT2" s="137" t="s">
        <v>3102</v>
      </c>
      <c r="DMU2" s="137" t="s">
        <v>3103</v>
      </c>
      <c r="DMV2" s="137" t="s">
        <v>4105</v>
      </c>
      <c r="DMW2" s="137" t="s">
        <v>3104</v>
      </c>
      <c r="DMX2" s="137" t="s">
        <v>4335</v>
      </c>
      <c r="DMY2" s="137" t="s">
        <v>3105</v>
      </c>
      <c r="DMZ2" s="137" t="s">
        <v>4365</v>
      </c>
      <c r="DNA2" s="137" t="s">
        <v>4366</v>
      </c>
      <c r="DNB2" s="137" t="s">
        <v>4367</v>
      </c>
      <c r="DNC2" s="137" t="s">
        <v>3106</v>
      </c>
      <c r="DND2" s="137" t="s">
        <v>3107</v>
      </c>
      <c r="DNE2" s="137" t="s">
        <v>3108</v>
      </c>
      <c r="DNF2" s="137" t="s">
        <v>3109</v>
      </c>
      <c r="DNG2" s="137" t="s">
        <v>3110</v>
      </c>
      <c r="DNH2" s="137" t="s">
        <v>3111</v>
      </c>
      <c r="DNI2" s="137" t="s">
        <v>3112</v>
      </c>
      <c r="DNJ2" s="137" t="s">
        <v>3113</v>
      </c>
      <c r="DNK2" s="137" t="s">
        <v>3114</v>
      </c>
      <c r="DNL2" s="137" t="s">
        <v>4122</v>
      </c>
      <c r="DNM2" s="137" t="s">
        <v>4123</v>
      </c>
      <c r="DNN2" s="137" t="s">
        <v>3115</v>
      </c>
      <c r="DNO2" s="137" t="s">
        <v>3116</v>
      </c>
      <c r="DNP2" s="137" t="s">
        <v>3117</v>
      </c>
      <c r="DNQ2" s="137" t="s">
        <v>3118</v>
      </c>
      <c r="DNR2" s="137" t="s">
        <v>3119</v>
      </c>
      <c r="DNS2" s="137" t="s">
        <v>3120</v>
      </c>
      <c r="DNT2" s="137" t="s">
        <v>3121</v>
      </c>
      <c r="DNU2" s="137" t="s">
        <v>3122</v>
      </c>
      <c r="DNV2" s="137" t="s">
        <v>3123</v>
      </c>
      <c r="DNW2" s="137" t="s">
        <v>4121</v>
      </c>
      <c r="DNX2" s="137" t="s">
        <v>4124</v>
      </c>
      <c r="DNY2" s="137" t="s">
        <v>3124</v>
      </c>
      <c r="DNZ2" s="137" t="s">
        <v>3125</v>
      </c>
      <c r="DOA2" s="137" t="s">
        <v>3126</v>
      </c>
      <c r="DOB2" s="137" t="s">
        <v>3127</v>
      </c>
      <c r="DOC2" s="137" t="s">
        <v>3128</v>
      </c>
      <c r="DOD2" s="137" t="s">
        <v>3129</v>
      </c>
      <c r="DOE2" s="137" t="s">
        <v>3130</v>
      </c>
      <c r="DOF2" s="137" t="s">
        <v>3131</v>
      </c>
      <c r="DOG2" s="137" t="s">
        <v>3132</v>
      </c>
      <c r="DOH2" s="137" t="s">
        <v>4120</v>
      </c>
      <c r="DOI2" s="137" t="s">
        <v>4125</v>
      </c>
      <c r="DOJ2" s="137" t="s">
        <v>3133</v>
      </c>
      <c r="DOK2" s="137" t="s">
        <v>3134</v>
      </c>
      <c r="DOL2" s="137" t="s">
        <v>3135</v>
      </c>
      <c r="DOM2" s="137" t="s">
        <v>3136</v>
      </c>
      <c r="DON2" s="137" t="s">
        <v>3137</v>
      </c>
      <c r="DOO2" s="137" t="s">
        <v>3138</v>
      </c>
      <c r="DOP2" s="137" t="s">
        <v>3139</v>
      </c>
      <c r="DOQ2" s="137" t="s">
        <v>3140</v>
      </c>
      <c r="DOR2" s="137" t="s">
        <v>3141</v>
      </c>
      <c r="DOS2" s="137" t="s">
        <v>4119</v>
      </c>
      <c r="DOT2" s="137" t="s">
        <v>4126</v>
      </c>
      <c r="DOU2" s="137" t="s">
        <v>3142</v>
      </c>
      <c r="DOV2" s="137" t="s">
        <v>3143</v>
      </c>
      <c r="DOW2" s="137" t="s">
        <v>3144</v>
      </c>
      <c r="DOX2" s="137" t="s">
        <v>3145</v>
      </c>
      <c r="DOY2" s="137" t="s">
        <v>3146</v>
      </c>
      <c r="DOZ2" s="137" t="s">
        <v>3147</v>
      </c>
      <c r="DPA2" s="137" t="s">
        <v>3148</v>
      </c>
      <c r="DPB2" s="137" t="s">
        <v>3149</v>
      </c>
      <c r="DPC2" s="137" t="s">
        <v>3150</v>
      </c>
      <c r="DPD2" s="137" t="s">
        <v>4118</v>
      </c>
      <c r="DPE2" s="137" t="s">
        <v>4127</v>
      </c>
      <c r="DPF2" s="137" t="s">
        <v>3151</v>
      </c>
      <c r="DPG2" s="137" t="s">
        <v>3152</v>
      </c>
      <c r="DPH2" s="137" t="s">
        <v>3153</v>
      </c>
      <c r="DPI2" s="137" t="s">
        <v>3154</v>
      </c>
      <c r="DPJ2" s="137" t="s">
        <v>3155</v>
      </c>
      <c r="DPK2" s="137" t="s">
        <v>3156</v>
      </c>
      <c r="DPL2" s="137" t="s">
        <v>3157</v>
      </c>
      <c r="DPM2" s="137" t="s">
        <v>3158</v>
      </c>
      <c r="DPN2" s="137" t="s">
        <v>3159</v>
      </c>
      <c r="DPO2" s="137" t="s">
        <v>4117</v>
      </c>
      <c r="DPP2" s="137" t="s">
        <v>4128</v>
      </c>
      <c r="DPQ2" s="137" t="s">
        <v>3160</v>
      </c>
      <c r="DPR2" s="137" t="s">
        <v>3161</v>
      </c>
      <c r="DPS2" s="137" t="s">
        <v>3162</v>
      </c>
      <c r="DPT2" s="137" t="s">
        <v>3163</v>
      </c>
      <c r="DPU2" s="137" t="s">
        <v>3164</v>
      </c>
      <c r="DPV2" s="137" t="s">
        <v>3165</v>
      </c>
      <c r="DPW2" s="137" t="s">
        <v>3166</v>
      </c>
      <c r="DPX2" s="137" t="s">
        <v>3167</v>
      </c>
      <c r="DPY2" s="137" t="s">
        <v>3168</v>
      </c>
      <c r="DPZ2" s="137" t="s">
        <v>4116</v>
      </c>
      <c r="DQA2" s="137" t="s">
        <v>4129</v>
      </c>
      <c r="DQB2" s="137" t="s">
        <v>3169</v>
      </c>
      <c r="DQC2" s="137" t="s">
        <v>3170</v>
      </c>
      <c r="DQD2" s="137" t="s">
        <v>3171</v>
      </c>
      <c r="DQE2" s="137" t="s">
        <v>3172</v>
      </c>
      <c r="DQF2" s="137" t="s">
        <v>3173</v>
      </c>
      <c r="DQG2" s="137" t="s">
        <v>3174</v>
      </c>
      <c r="DQH2" s="137" t="s">
        <v>3175</v>
      </c>
      <c r="DQI2" s="137" t="s">
        <v>3176</v>
      </c>
      <c r="DQJ2" s="137" t="s">
        <v>3177</v>
      </c>
      <c r="DQK2" s="137" t="s">
        <v>4115</v>
      </c>
      <c r="DQL2" s="137" t="s">
        <v>4130</v>
      </c>
      <c r="DQM2" s="137" t="s">
        <v>3178</v>
      </c>
      <c r="DQN2" s="137" t="s">
        <v>3179</v>
      </c>
      <c r="DQO2" s="137" t="s">
        <v>3180</v>
      </c>
      <c r="DQP2" s="137" t="s">
        <v>3181</v>
      </c>
      <c r="DQQ2" s="137" t="s">
        <v>3182</v>
      </c>
      <c r="DQR2" s="137" t="s">
        <v>3183</v>
      </c>
      <c r="DQS2" s="137" t="s">
        <v>3184</v>
      </c>
      <c r="DQT2" s="137" t="s">
        <v>3185</v>
      </c>
      <c r="DQU2" s="137" t="s">
        <v>3186</v>
      </c>
      <c r="DQV2" s="137" t="s">
        <v>4114</v>
      </c>
      <c r="DQW2" s="137" t="s">
        <v>4112</v>
      </c>
      <c r="DQX2" s="137" t="s">
        <v>3187</v>
      </c>
      <c r="DQY2" s="137" t="s">
        <v>3188</v>
      </c>
      <c r="DQZ2" s="137" t="s">
        <v>3189</v>
      </c>
      <c r="DRA2" s="137" t="s">
        <v>3190</v>
      </c>
      <c r="DRB2" s="137" t="s">
        <v>3191</v>
      </c>
      <c r="DRC2" s="137" t="s">
        <v>3192</v>
      </c>
      <c r="DRD2" s="137" t="s">
        <v>3193</v>
      </c>
      <c r="DRE2" s="137" t="s">
        <v>3194</v>
      </c>
      <c r="DRF2" s="137" t="s">
        <v>3195</v>
      </c>
      <c r="DRG2" s="137" t="s">
        <v>4111</v>
      </c>
      <c r="DRH2" s="137" t="s">
        <v>4113</v>
      </c>
      <c r="DRI2" s="137" t="s">
        <v>3196</v>
      </c>
      <c r="DRJ2" s="137" t="s">
        <v>3197</v>
      </c>
      <c r="DRK2" s="137" t="s">
        <v>3198</v>
      </c>
      <c r="DRL2" s="137" t="s">
        <v>3199</v>
      </c>
      <c r="DRM2" s="137" t="s">
        <v>3200</v>
      </c>
      <c r="DRN2" s="137" t="s">
        <v>3201</v>
      </c>
      <c r="DRO2" s="137" t="s">
        <v>849</v>
      </c>
      <c r="DRP2" s="137" t="s">
        <v>811</v>
      </c>
      <c r="DRQ2" s="137" t="s">
        <v>812</v>
      </c>
      <c r="DRR2" s="137" t="s">
        <v>813</v>
      </c>
      <c r="DRS2" s="137" t="s">
        <v>814</v>
      </c>
      <c r="DRT2" s="137" t="s">
        <v>815</v>
      </c>
      <c r="DRU2" s="137" t="s">
        <v>816</v>
      </c>
      <c r="DRV2" s="137" t="s">
        <v>817</v>
      </c>
      <c r="DRW2" s="137" t="s">
        <v>818</v>
      </c>
      <c r="DRX2" s="137" t="s">
        <v>819</v>
      </c>
      <c r="DRY2" s="137" t="s">
        <v>820</v>
      </c>
      <c r="DRZ2" s="137" t="s">
        <v>821</v>
      </c>
      <c r="DSA2" s="137" t="s">
        <v>822</v>
      </c>
      <c r="DSB2" s="137" t="s">
        <v>823</v>
      </c>
      <c r="DSC2" s="137" t="s">
        <v>824</v>
      </c>
      <c r="DSD2" s="137" t="s">
        <v>825</v>
      </c>
      <c r="DSE2" s="137" t="s">
        <v>826</v>
      </c>
      <c r="DSF2" s="137" t="s">
        <v>1312</v>
      </c>
      <c r="DSG2" s="137" t="s">
        <v>1313</v>
      </c>
      <c r="DSH2" s="137" t="s">
        <v>827</v>
      </c>
      <c r="DSI2" s="137" t="s">
        <v>828</v>
      </c>
      <c r="DSJ2" s="137" t="s">
        <v>829</v>
      </c>
      <c r="DSK2" s="137" t="s">
        <v>850</v>
      </c>
      <c r="DSL2" s="137" t="s">
        <v>830</v>
      </c>
      <c r="DSM2" s="137" t="s">
        <v>831</v>
      </c>
      <c r="DSN2" s="137" t="s">
        <v>832</v>
      </c>
      <c r="DSO2" s="137" t="s">
        <v>833</v>
      </c>
      <c r="DSP2" s="137" t="s">
        <v>834</v>
      </c>
      <c r="DSQ2" s="137" t="s">
        <v>835</v>
      </c>
      <c r="DSR2" s="137" t="s">
        <v>836</v>
      </c>
      <c r="DSS2" s="137" t="s">
        <v>837</v>
      </c>
      <c r="DST2" s="137" t="s">
        <v>838</v>
      </c>
      <c r="DSU2" s="137" t="s">
        <v>839</v>
      </c>
      <c r="DSV2" s="137" t="s">
        <v>840</v>
      </c>
      <c r="DSW2" s="137" t="s">
        <v>841</v>
      </c>
      <c r="DSX2" s="137" t="s">
        <v>842</v>
      </c>
      <c r="DSY2" s="137" t="s">
        <v>843</v>
      </c>
      <c r="DSZ2" s="137" t="s">
        <v>844</v>
      </c>
      <c r="DTA2" s="137" t="s">
        <v>845</v>
      </c>
      <c r="DTB2" s="137" t="s">
        <v>1314</v>
      </c>
      <c r="DTC2" s="137" t="s">
        <v>1315</v>
      </c>
      <c r="DTD2" s="137" t="s">
        <v>846</v>
      </c>
      <c r="DTE2" s="137" t="s">
        <v>847</v>
      </c>
      <c r="DTF2" s="137" t="s">
        <v>848</v>
      </c>
      <c r="DTG2" s="137" t="s">
        <v>856</v>
      </c>
      <c r="DTH2" s="137" t="s">
        <v>857</v>
      </c>
      <c r="DTI2" s="137" t="s">
        <v>858</v>
      </c>
      <c r="DTJ2" s="137" t="s">
        <v>859</v>
      </c>
      <c r="DTK2" s="137" t="s">
        <v>860</v>
      </c>
      <c r="DTL2" s="137" t="s">
        <v>861</v>
      </c>
      <c r="DTM2" s="137" t="s">
        <v>862</v>
      </c>
      <c r="DTN2" s="137" t="s">
        <v>863</v>
      </c>
      <c r="DTO2" s="137" t="s">
        <v>864</v>
      </c>
      <c r="DTP2" s="137" t="s">
        <v>865</v>
      </c>
      <c r="DTQ2" s="137" t="s">
        <v>866</v>
      </c>
      <c r="DTR2" s="137" t="s">
        <v>867</v>
      </c>
      <c r="DTS2" s="137" t="s">
        <v>868</v>
      </c>
      <c r="DTT2" s="137" t="s">
        <v>869</v>
      </c>
      <c r="DTU2" s="137" t="s">
        <v>870</v>
      </c>
      <c r="DTV2" s="137" t="s">
        <v>871</v>
      </c>
      <c r="DTW2" s="137" t="s">
        <v>872</v>
      </c>
      <c r="DTX2" s="137" t="s">
        <v>873</v>
      </c>
      <c r="DTY2" s="137" t="s">
        <v>874</v>
      </c>
      <c r="DTZ2" s="137" t="s">
        <v>875</v>
      </c>
      <c r="DUA2" s="137" t="s">
        <v>876</v>
      </c>
      <c r="DUB2" s="137" t="s">
        <v>877</v>
      </c>
      <c r="DUC2" s="137" t="s">
        <v>878</v>
      </c>
      <c r="DUD2" s="137" t="s">
        <v>879</v>
      </c>
      <c r="DUE2" s="137" t="s">
        <v>912</v>
      </c>
      <c r="DUF2" s="137" t="s">
        <v>910</v>
      </c>
      <c r="DUG2" s="137" t="s">
        <v>880</v>
      </c>
      <c r="DUH2" s="137" t="s">
        <v>881</v>
      </c>
      <c r="DUI2" s="137" t="s">
        <v>882</v>
      </c>
      <c r="DUJ2" s="137" t="s">
        <v>911</v>
      </c>
      <c r="DUK2" s="137" t="s">
        <v>883</v>
      </c>
      <c r="DUL2" s="137" t="s">
        <v>914</v>
      </c>
      <c r="DUM2" s="137" t="s">
        <v>907</v>
      </c>
      <c r="DUN2" s="137" t="s">
        <v>908</v>
      </c>
      <c r="DUO2" s="137" t="s">
        <v>909</v>
      </c>
      <c r="DUP2" s="137" t="s">
        <v>915</v>
      </c>
      <c r="DUQ2" s="137" t="s">
        <v>916</v>
      </c>
      <c r="DUR2" s="137" t="s">
        <v>917</v>
      </c>
      <c r="DUS2" s="137" t="s">
        <v>918</v>
      </c>
      <c r="DUT2" s="137" t="s">
        <v>919</v>
      </c>
      <c r="DUU2" s="137" t="s">
        <v>920</v>
      </c>
      <c r="DUV2" s="137" t="s">
        <v>921</v>
      </c>
      <c r="DUW2" s="137" t="s">
        <v>922</v>
      </c>
      <c r="DUX2" s="137" t="s">
        <v>923</v>
      </c>
      <c r="DUY2" s="137" t="s">
        <v>924</v>
      </c>
      <c r="DUZ2" s="137" t="s">
        <v>926</v>
      </c>
      <c r="DVA2" s="137" t="s">
        <v>927</v>
      </c>
      <c r="DVB2" s="137" t="s">
        <v>928</v>
      </c>
      <c r="DVC2" s="137" t="s">
        <v>929</v>
      </c>
      <c r="DVD2" s="137" t="s">
        <v>930</v>
      </c>
      <c r="DVE2" s="137" t="s">
        <v>931</v>
      </c>
      <c r="DVF2" s="137" t="s">
        <v>925</v>
      </c>
      <c r="DVG2" s="137" t="s">
        <v>932</v>
      </c>
      <c r="DVH2" s="137" t="s">
        <v>933</v>
      </c>
      <c r="DVI2" s="137" t="s">
        <v>934</v>
      </c>
      <c r="DVJ2" s="137" t="s">
        <v>948</v>
      </c>
      <c r="DVK2" s="137" t="s">
        <v>949</v>
      </c>
      <c r="DVL2" s="137" t="s">
        <v>950</v>
      </c>
      <c r="DVM2" s="137" t="s">
        <v>951</v>
      </c>
      <c r="DVN2" s="137" t="s">
        <v>952</v>
      </c>
      <c r="DVO2" s="137" t="s">
        <v>941</v>
      </c>
      <c r="DVP2" s="137" t="s">
        <v>953</v>
      </c>
      <c r="DVQ2" s="137" t="s">
        <v>954</v>
      </c>
      <c r="DVR2" s="137" t="s">
        <v>955</v>
      </c>
      <c r="DVS2" s="137" t="s">
        <v>956</v>
      </c>
      <c r="DVT2" s="137" t="s">
        <v>957</v>
      </c>
      <c r="DVU2" s="137" t="s">
        <v>958</v>
      </c>
      <c r="DVV2" s="137" t="s">
        <v>935</v>
      </c>
      <c r="DVW2" s="137" t="s">
        <v>936</v>
      </c>
      <c r="DVX2" s="137" t="s">
        <v>937</v>
      </c>
      <c r="DVY2" s="137" t="s">
        <v>959</v>
      </c>
      <c r="DVZ2" s="137" t="s">
        <v>938</v>
      </c>
      <c r="DWA2" s="137" t="s">
        <v>939</v>
      </c>
      <c r="DWB2" s="137" t="s">
        <v>940</v>
      </c>
      <c r="DWC2" s="137" t="s">
        <v>945</v>
      </c>
      <c r="DWD2" s="137" t="s">
        <v>946</v>
      </c>
      <c r="DWE2" s="137" t="s">
        <v>947</v>
      </c>
      <c r="DWF2" s="137" t="s">
        <v>960</v>
      </c>
      <c r="DWG2" s="137" t="s">
        <v>961</v>
      </c>
      <c r="DWH2" s="137" t="s">
        <v>962</v>
      </c>
      <c r="DWI2" s="137" t="s">
        <v>963</v>
      </c>
      <c r="DWJ2" s="137" t="s">
        <v>964</v>
      </c>
      <c r="DWK2" s="137" t="s">
        <v>965</v>
      </c>
      <c r="DWL2" s="137" t="s">
        <v>966</v>
      </c>
      <c r="DWM2" s="137" t="s">
        <v>979</v>
      </c>
      <c r="DWN2" s="137" t="s">
        <v>980</v>
      </c>
      <c r="DWO2" s="137" t="s">
        <v>968</v>
      </c>
      <c r="DWP2" s="137" t="s">
        <v>1720</v>
      </c>
      <c r="DWQ2" s="137" t="s">
        <v>981</v>
      </c>
      <c r="DWR2" s="137" t="s">
        <v>969</v>
      </c>
      <c r="DWS2" s="137" t="s">
        <v>970</v>
      </c>
      <c r="DWT2" s="137" t="s">
        <v>988</v>
      </c>
      <c r="DWU2" s="137" t="s">
        <v>989</v>
      </c>
      <c r="DWV2" s="137" t="s">
        <v>990</v>
      </c>
      <c r="DWW2" s="137" t="s">
        <v>991</v>
      </c>
      <c r="DWX2" s="137" t="s">
        <v>992</v>
      </c>
      <c r="DWY2" s="137" t="s">
        <v>993</v>
      </c>
      <c r="DWZ2" s="137" t="s">
        <v>994</v>
      </c>
      <c r="DXA2" s="137" t="s">
        <v>995</v>
      </c>
      <c r="DXB2" s="137" t="s">
        <v>996</v>
      </c>
      <c r="DXC2" s="137" t="s">
        <v>982</v>
      </c>
      <c r="DXD2" s="137" t="s">
        <v>983</v>
      </c>
      <c r="DXE2" s="137" t="s">
        <v>997</v>
      </c>
      <c r="DXF2" s="137" t="s">
        <v>998</v>
      </c>
      <c r="DXG2" s="137" t="s">
        <v>999</v>
      </c>
      <c r="DXH2" s="137" t="s">
        <v>1000</v>
      </c>
      <c r="DXI2" s="137" t="s">
        <v>1001</v>
      </c>
      <c r="DXJ2" s="137" t="s">
        <v>1002</v>
      </c>
    </row>
    <row r="3" spans="1:3338" s="133" customFormat="1" ht="12.75" x14ac:dyDescent="0.2">
      <c r="XZ3" s="134"/>
      <c r="YA3" s="134"/>
      <c r="YB3" s="134"/>
      <c r="YC3" s="134"/>
      <c r="YD3" s="134"/>
      <c r="YE3" s="134"/>
      <c r="YF3" s="134"/>
      <c r="YG3" s="134"/>
      <c r="YH3" s="134"/>
      <c r="YI3" s="134"/>
      <c r="YJ3" s="134"/>
      <c r="YK3" s="134"/>
      <c r="YL3" s="134"/>
      <c r="YM3" s="134"/>
      <c r="YN3" s="134"/>
      <c r="YO3" s="134"/>
      <c r="YW3" s="133" t="s">
        <v>4079</v>
      </c>
      <c r="YX3" s="133" t="s">
        <v>4079</v>
      </c>
      <c r="YY3" s="133" t="s">
        <v>4079</v>
      </c>
      <c r="YZ3" s="133" t="s">
        <v>4079</v>
      </c>
      <c r="ZA3" s="133" t="s">
        <v>4079</v>
      </c>
      <c r="ZB3" s="133" t="s">
        <v>4079</v>
      </c>
      <c r="ZC3" s="133" t="s">
        <v>4079</v>
      </c>
      <c r="ZD3" s="133" t="s">
        <v>4079</v>
      </c>
      <c r="ZE3" s="133" t="s">
        <v>4079</v>
      </c>
      <c r="ZF3" s="133" t="s">
        <v>4079</v>
      </c>
      <c r="ZH3" s="133" t="s">
        <v>4079</v>
      </c>
      <c r="ZI3" s="133" t="s">
        <v>4079</v>
      </c>
      <c r="ZJ3" s="133" t="s">
        <v>4079</v>
      </c>
      <c r="ZK3" s="133" t="s">
        <v>4079</v>
      </c>
      <c r="ZL3" s="133" t="s">
        <v>4079</v>
      </c>
      <c r="ZM3" s="133" t="s">
        <v>4079</v>
      </c>
      <c r="ZN3" s="133" t="s">
        <v>4079</v>
      </c>
      <c r="ZO3" s="133" t="s">
        <v>4079</v>
      </c>
      <c r="ZP3" s="133" t="s">
        <v>4079</v>
      </c>
      <c r="ZQ3" s="133" t="s">
        <v>4079</v>
      </c>
      <c r="ZR3" s="133" t="s">
        <v>4079</v>
      </c>
      <c r="ZS3" s="133" t="s">
        <v>4079</v>
      </c>
      <c r="ZT3" s="133" t="s">
        <v>4079</v>
      </c>
      <c r="ZU3" s="133" t="s">
        <v>4079</v>
      </c>
      <c r="ZV3" s="133" t="s">
        <v>4079</v>
      </c>
      <c r="ZW3" s="133" t="s">
        <v>4079</v>
      </c>
      <c r="ZX3" s="133" t="s">
        <v>4079</v>
      </c>
      <c r="ZY3" s="133" t="s">
        <v>4079</v>
      </c>
      <c r="ZZ3" s="133" t="s">
        <v>4079</v>
      </c>
      <c r="AAA3" s="133" t="s">
        <v>4079</v>
      </c>
      <c r="AAB3" s="133" t="s">
        <v>4079</v>
      </c>
      <c r="AAC3" s="133" t="s">
        <v>4079</v>
      </c>
      <c r="AAD3" s="133" t="s">
        <v>4079</v>
      </c>
      <c r="AAE3" s="133" t="s">
        <v>4079</v>
      </c>
      <c r="AAF3" s="133" t="s">
        <v>4079</v>
      </c>
      <c r="AAG3" s="133" t="s">
        <v>4079</v>
      </c>
      <c r="AAH3" s="133" t="s">
        <v>4079</v>
      </c>
      <c r="AAI3" s="133" t="s">
        <v>4079</v>
      </c>
      <c r="AAJ3" s="133" t="s">
        <v>4079</v>
      </c>
      <c r="AAK3" s="133" t="s">
        <v>4079</v>
      </c>
      <c r="AAL3" s="133" t="s">
        <v>4079</v>
      </c>
      <c r="AAM3" s="133" t="s">
        <v>4079</v>
      </c>
      <c r="AAN3" s="133" t="s">
        <v>4079</v>
      </c>
      <c r="AAO3" s="133" t="s">
        <v>4079</v>
      </c>
      <c r="AAP3" s="133" t="s">
        <v>4079</v>
      </c>
      <c r="AAQ3" s="133" t="s">
        <v>4079</v>
      </c>
      <c r="AAR3" s="133" t="s">
        <v>4079</v>
      </c>
      <c r="AAS3" s="133" t="s">
        <v>4079</v>
      </c>
      <c r="AAT3" s="133" t="s">
        <v>4079</v>
      </c>
      <c r="AAU3" s="133" t="s">
        <v>4079</v>
      </c>
      <c r="AAV3" s="133" t="s">
        <v>4079</v>
      </c>
      <c r="AAW3" s="133" t="s">
        <v>4079</v>
      </c>
      <c r="AAX3" s="133" t="s">
        <v>4079</v>
      </c>
      <c r="AAY3" s="133" t="s">
        <v>4079</v>
      </c>
      <c r="AAZ3" s="133" t="s">
        <v>4079</v>
      </c>
      <c r="ABA3" s="133" t="s">
        <v>4079</v>
      </c>
      <c r="ABB3" s="133" t="s">
        <v>4079</v>
      </c>
      <c r="ABC3" s="133" t="s">
        <v>4079</v>
      </c>
      <c r="ABD3" s="133" t="s">
        <v>4079</v>
      </c>
      <c r="ABE3" s="133" t="s">
        <v>4079</v>
      </c>
      <c r="ABF3" s="133" t="s">
        <v>4079</v>
      </c>
      <c r="ABG3" s="133" t="s">
        <v>4079</v>
      </c>
      <c r="ABH3" s="133" t="s">
        <v>4079</v>
      </c>
      <c r="ABI3" s="133" t="s">
        <v>4079</v>
      </c>
      <c r="ABJ3" s="133" t="s">
        <v>4079</v>
      </c>
      <c r="ABK3" s="133" t="s">
        <v>4079</v>
      </c>
      <c r="ABL3" s="133" t="s">
        <v>4079</v>
      </c>
      <c r="ABM3" s="133" t="s">
        <v>4079</v>
      </c>
      <c r="ABN3" s="133" t="s">
        <v>4079</v>
      </c>
      <c r="ABO3" s="133" t="s">
        <v>4079</v>
      </c>
      <c r="ABP3" s="133" t="s">
        <v>4079</v>
      </c>
      <c r="ABQ3" s="133" t="s">
        <v>4079</v>
      </c>
      <c r="ABR3" s="133" t="s">
        <v>4079</v>
      </c>
      <c r="ABS3" s="133" t="s">
        <v>4079</v>
      </c>
      <c r="ABT3" s="133" t="s">
        <v>4079</v>
      </c>
      <c r="ABU3" s="133" t="s">
        <v>4079</v>
      </c>
      <c r="ABV3" s="133" t="s">
        <v>4079</v>
      </c>
      <c r="ABW3" s="133" t="s">
        <v>4079</v>
      </c>
      <c r="ABX3" s="133" t="s">
        <v>4079</v>
      </c>
      <c r="ABY3" s="133" t="s">
        <v>4079</v>
      </c>
      <c r="ABZ3" s="133" t="s">
        <v>4079</v>
      </c>
      <c r="ACA3" s="133" t="s">
        <v>4079</v>
      </c>
      <c r="ACB3" s="133" t="s">
        <v>4079</v>
      </c>
      <c r="ACC3" s="133" t="s">
        <v>4079</v>
      </c>
      <c r="ACD3" s="133" t="s">
        <v>4079</v>
      </c>
      <c r="ACE3" s="133" t="s">
        <v>4079</v>
      </c>
      <c r="ACF3" s="133" t="s">
        <v>4079</v>
      </c>
      <c r="ACG3" s="133" t="s">
        <v>4079</v>
      </c>
      <c r="ACH3" s="133" t="s">
        <v>4079</v>
      </c>
      <c r="ACI3" s="133" t="s">
        <v>4079</v>
      </c>
      <c r="ACJ3" s="133" t="s">
        <v>4079</v>
      </c>
      <c r="ACK3" s="133" t="s">
        <v>4079</v>
      </c>
      <c r="ACL3" s="133" t="s">
        <v>4079</v>
      </c>
      <c r="ACM3" s="133" t="s">
        <v>4079</v>
      </c>
      <c r="ACN3" s="133" t="s">
        <v>4079</v>
      </c>
      <c r="ACO3" s="133" t="s">
        <v>4079</v>
      </c>
      <c r="ACP3" s="133" t="s">
        <v>4079</v>
      </c>
      <c r="ACQ3" s="133" t="s">
        <v>4079</v>
      </c>
      <c r="ACR3" s="133" t="s">
        <v>4079</v>
      </c>
      <c r="ACS3" s="133" t="s">
        <v>4079</v>
      </c>
      <c r="ACT3" s="133" t="s">
        <v>4079</v>
      </c>
      <c r="ACU3" s="133" t="s">
        <v>4079</v>
      </c>
      <c r="ACV3" s="133" t="s">
        <v>4079</v>
      </c>
      <c r="ACW3" s="133" t="s">
        <v>4079</v>
      </c>
      <c r="ACX3" s="133" t="s">
        <v>4079</v>
      </c>
      <c r="ACY3" s="133" t="s">
        <v>4079</v>
      </c>
      <c r="ACZ3" s="133" t="s">
        <v>4079</v>
      </c>
      <c r="ADA3" s="133" t="s">
        <v>4079</v>
      </c>
      <c r="ADB3" s="133" t="s">
        <v>4079</v>
      </c>
      <c r="ADC3" s="133" t="s">
        <v>4079</v>
      </c>
      <c r="ADD3" s="133" t="s">
        <v>4079</v>
      </c>
      <c r="ADE3" s="133" t="s">
        <v>4079</v>
      </c>
      <c r="ADF3" s="133" t="s">
        <v>4079</v>
      </c>
      <c r="ADG3" s="133" t="s">
        <v>4079</v>
      </c>
      <c r="ADH3" s="133" t="s">
        <v>4079</v>
      </c>
      <c r="ADI3" s="133" t="s">
        <v>4079</v>
      </c>
      <c r="ADJ3" s="133" t="s">
        <v>4079</v>
      </c>
      <c r="ADK3" s="133" t="s">
        <v>4079</v>
      </c>
      <c r="ADL3" s="133" t="s">
        <v>4079</v>
      </c>
      <c r="ADM3" s="133" t="s">
        <v>4079</v>
      </c>
      <c r="ADN3" s="133" t="s">
        <v>4079</v>
      </c>
      <c r="ADO3" s="133" t="s">
        <v>4079</v>
      </c>
      <c r="ADP3" s="133" t="s">
        <v>4079</v>
      </c>
      <c r="ADQ3" s="133" t="s">
        <v>4079</v>
      </c>
      <c r="ADR3" s="133" t="s">
        <v>4079</v>
      </c>
      <c r="ADS3" s="133" t="s">
        <v>4090</v>
      </c>
      <c r="ADT3" s="133" t="s">
        <v>4090</v>
      </c>
      <c r="ADU3" s="133" t="s">
        <v>4090</v>
      </c>
      <c r="ADV3" s="133" t="s">
        <v>4090</v>
      </c>
      <c r="ADW3" s="133" t="s">
        <v>4090</v>
      </c>
      <c r="ADX3" s="133" t="s">
        <v>4090</v>
      </c>
      <c r="ADY3" s="133" t="s">
        <v>4090</v>
      </c>
      <c r="ADZ3" s="133" t="s">
        <v>4090</v>
      </c>
      <c r="AEA3" s="133" t="s">
        <v>4090</v>
      </c>
      <c r="AEB3" s="133" t="s">
        <v>4090</v>
      </c>
      <c r="AED3" s="133" t="s">
        <v>4090</v>
      </c>
      <c r="AEE3" s="133" t="s">
        <v>4090</v>
      </c>
      <c r="AEF3" s="133" t="s">
        <v>4090</v>
      </c>
      <c r="AEG3" s="133" t="s">
        <v>4090</v>
      </c>
      <c r="AEH3" s="133" t="s">
        <v>4090</v>
      </c>
      <c r="AEI3" s="133" t="s">
        <v>4090</v>
      </c>
      <c r="AEJ3" s="133" t="s">
        <v>4090</v>
      </c>
      <c r="AEK3" s="133" t="s">
        <v>4090</v>
      </c>
      <c r="AEL3" s="133" t="s">
        <v>4090</v>
      </c>
      <c r="AEM3" s="133" t="s">
        <v>4090</v>
      </c>
      <c r="AEN3" s="133" t="s">
        <v>4090</v>
      </c>
      <c r="AEO3" s="133" t="s">
        <v>4090</v>
      </c>
      <c r="AEP3" s="133" t="s">
        <v>4090</v>
      </c>
      <c r="AEQ3" s="133" t="s">
        <v>4090</v>
      </c>
      <c r="AER3" s="133" t="s">
        <v>4090</v>
      </c>
      <c r="AES3" s="133" t="s">
        <v>4090</v>
      </c>
      <c r="AET3" s="133" t="s">
        <v>4090</v>
      </c>
      <c r="AEU3" s="133" t="s">
        <v>4090</v>
      </c>
      <c r="AEV3" s="133" t="s">
        <v>4090</v>
      </c>
      <c r="AEW3" s="133" t="s">
        <v>4090</v>
      </c>
      <c r="AEX3" s="133" t="s">
        <v>4090</v>
      </c>
      <c r="AEY3" s="133" t="s">
        <v>4090</v>
      </c>
      <c r="AEZ3" s="133" t="s">
        <v>4090</v>
      </c>
      <c r="AFA3" s="133" t="s">
        <v>4090</v>
      </c>
      <c r="AFB3" s="133" t="s">
        <v>4090</v>
      </c>
      <c r="AFC3" s="133" t="s">
        <v>4090</v>
      </c>
      <c r="AFD3" s="133" t="s">
        <v>4090</v>
      </c>
      <c r="AFE3" s="133" t="s">
        <v>4090</v>
      </c>
      <c r="AFF3" s="133" t="s">
        <v>4090</v>
      </c>
      <c r="AFG3" s="133" t="s">
        <v>4090</v>
      </c>
      <c r="AFH3" s="133" t="s">
        <v>4090</v>
      </c>
      <c r="AFI3" s="133" t="s">
        <v>4090</v>
      </c>
      <c r="AFJ3" s="133" t="s">
        <v>4090</v>
      </c>
      <c r="AFK3" s="133" t="s">
        <v>4090</v>
      </c>
      <c r="AFL3" s="133" t="s">
        <v>4090</v>
      </c>
      <c r="AFM3" s="133" t="s">
        <v>4090</v>
      </c>
      <c r="AFN3" s="133" t="s">
        <v>4090</v>
      </c>
      <c r="AFO3" s="133" t="s">
        <v>4090</v>
      </c>
      <c r="AFP3" s="133" t="s">
        <v>4090</v>
      </c>
      <c r="AFQ3" s="133" t="s">
        <v>4090</v>
      </c>
      <c r="AFR3" s="133" t="s">
        <v>4090</v>
      </c>
      <c r="AFS3" s="133" t="s">
        <v>4090</v>
      </c>
      <c r="AFT3" s="133" t="s">
        <v>4090</v>
      </c>
      <c r="AFU3" s="133" t="s">
        <v>4090</v>
      </c>
      <c r="AFV3" s="133" t="s">
        <v>4090</v>
      </c>
      <c r="AFW3" s="133" t="s">
        <v>4090</v>
      </c>
      <c r="AFX3" s="133" t="s">
        <v>4090</v>
      </c>
      <c r="AFY3" s="133" t="s">
        <v>4090</v>
      </c>
      <c r="AFZ3" s="133" t="s">
        <v>4090</v>
      </c>
      <c r="AGA3" s="133" t="s">
        <v>4090</v>
      </c>
      <c r="AGB3" s="133" t="s">
        <v>4090</v>
      </c>
      <c r="AGC3" s="133" t="s">
        <v>4090</v>
      </c>
      <c r="AGD3" s="133" t="s">
        <v>4090</v>
      </c>
      <c r="AGE3" s="133" t="s">
        <v>4090</v>
      </c>
      <c r="AGF3" s="133" t="s">
        <v>4090</v>
      </c>
      <c r="AGG3" s="133" t="s">
        <v>4090</v>
      </c>
      <c r="AGH3" s="133" t="s">
        <v>4090</v>
      </c>
      <c r="AGI3" s="133" t="s">
        <v>4090</v>
      </c>
      <c r="AGJ3" s="133" t="s">
        <v>4090</v>
      </c>
      <c r="AGK3" s="133" t="s">
        <v>4090</v>
      </c>
      <c r="AGL3" s="133" t="s">
        <v>4090</v>
      </c>
      <c r="AGM3" s="133" t="s">
        <v>4090</v>
      </c>
      <c r="AGN3" s="133" t="s">
        <v>4090</v>
      </c>
      <c r="AGO3" s="133" t="s">
        <v>4090</v>
      </c>
      <c r="AGP3" s="133" t="s">
        <v>4090</v>
      </c>
      <c r="AGQ3" s="133" t="s">
        <v>4090</v>
      </c>
      <c r="AGR3" s="133" t="s">
        <v>4090</v>
      </c>
      <c r="AGS3" s="133" t="s">
        <v>4090</v>
      </c>
      <c r="AGT3" s="133" t="s">
        <v>4090</v>
      </c>
      <c r="AGU3" s="133" t="s">
        <v>4090</v>
      </c>
      <c r="AGV3" s="133" t="s">
        <v>4090</v>
      </c>
      <c r="AGW3" s="133" t="s">
        <v>4090</v>
      </c>
      <c r="AGX3" s="133" t="s">
        <v>4090</v>
      </c>
      <c r="AGY3" s="133" t="s">
        <v>4090</v>
      </c>
      <c r="AGZ3" s="133" t="s">
        <v>4090</v>
      </c>
      <c r="AHA3" s="133" t="s">
        <v>4090</v>
      </c>
      <c r="AHB3" s="133" t="s">
        <v>4090</v>
      </c>
      <c r="AHC3" s="133" t="s">
        <v>4090</v>
      </c>
      <c r="AHD3" s="133" t="s">
        <v>4090</v>
      </c>
      <c r="AHE3" s="133" t="s">
        <v>4090</v>
      </c>
      <c r="AHF3" s="133" t="s">
        <v>4090</v>
      </c>
      <c r="AHG3" s="133" t="s">
        <v>4090</v>
      </c>
      <c r="AHH3" s="133" t="s">
        <v>4090</v>
      </c>
      <c r="AHI3" s="133" t="s">
        <v>4090</v>
      </c>
      <c r="AHJ3" s="133" t="s">
        <v>4090</v>
      </c>
      <c r="AHK3" s="133" t="s">
        <v>4090</v>
      </c>
      <c r="AHL3" s="133" t="s">
        <v>4090</v>
      </c>
      <c r="AHM3" s="133" t="s">
        <v>4090</v>
      </c>
      <c r="AHN3" s="133" t="s">
        <v>4090</v>
      </c>
      <c r="AHO3" s="133" t="s">
        <v>4090</v>
      </c>
      <c r="AHP3" s="133" t="s">
        <v>4090</v>
      </c>
      <c r="AHQ3" s="133" t="s">
        <v>4090</v>
      </c>
      <c r="AHR3" s="133" t="s">
        <v>4090</v>
      </c>
      <c r="AHS3" s="133" t="s">
        <v>4090</v>
      </c>
      <c r="AHT3" s="133" t="s">
        <v>4090</v>
      </c>
      <c r="AHU3" s="133" t="s">
        <v>4090</v>
      </c>
      <c r="AHV3" s="133" t="s">
        <v>4090</v>
      </c>
      <c r="AHW3" s="133" t="s">
        <v>4090</v>
      </c>
      <c r="AHX3" s="133" t="s">
        <v>4090</v>
      </c>
      <c r="AHY3" s="133" t="s">
        <v>4090</v>
      </c>
      <c r="AHZ3" s="133" t="s">
        <v>4090</v>
      </c>
      <c r="AIA3" s="133" t="s">
        <v>4090</v>
      </c>
      <c r="AIB3" s="133" t="s">
        <v>4090</v>
      </c>
      <c r="AIC3" s="133" t="s">
        <v>4090</v>
      </c>
      <c r="AID3" s="133" t="s">
        <v>4090</v>
      </c>
      <c r="AIE3" s="133" t="s">
        <v>4090</v>
      </c>
      <c r="AIF3" s="133" t="s">
        <v>4090</v>
      </c>
      <c r="AIG3" s="133" t="s">
        <v>4090</v>
      </c>
      <c r="AIH3" s="133" t="s">
        <v>4090</v>
      </c>
      <c r="AII3" s="133" t="s">
        <v>4090</v>
      </c>
      <c r="AIJ3" s="133" t="s">
        <v>4090</v>
      </c>
      <c r="AIK3" s="133" t="s">
        <v>4090</v>
      </c>
      <c r="AIL3" s="133" t="s">
        <v>4090</v>
      </c>
      <c r="AIM3" s="133" t="s">
        <v>4090</v>
      </c>
      <c r="AIN3" s="133" t="s">
        <v>4090</v>
      </c>
      <c r="AIO3" s="133" t="s">
        <v>4091</v>
      </c>
      <c r="AIP3" s="133" t="s">
        <v>4091</v>
      </c>
      <c r="AIQ3" s="133" t="s">
        <v>4091</v>
      </c>
      <c r="AIR3" s="133" t="s">
        <v>4091</v>
      </c>
      <c r="AIS3" s="133" t="s">
        <v>4091</v>
      </c>
      <c r="AIT3" s="133" t="s">
        <v>4091</v>
      </c>
      <c r="AIU3" s="133" t="s">
        <v>4091</v>
      </c>
      <c r="AIV3" s="133" t="s">
        <v>4091</v>
      </c>
      <c r="AIW3" s="133" t="s">
        <v>4091</v>
      </c>
      <c r="AIX3" s="133" t="s">
        <v>4091</v>
      </c>
      <c r="AIZ3" s="133" t="s">
        <v>4091</v>
      </c>
      <c r="AJA3" s="133" t="s">
        <v>4091</v>
      </c>
      <c r="AJB3" s="133" t="s">
        <v>4091</v>
      </c>
      <c r="AJC3" s="133" t="s">
        <v>4091</v>
      </c>
      <c r="AJD3" s="133" t="s">
        <v>4091</v>
      </c>
      <c r="AJE3" s="133" t="s">
        <v>4091</v>
      </c>
      <c r="AJF3" s="133" t="s">
        <v>4091</v>
      </c>
      <c r="AJG3" s="133" t="s">
        <v>4091</v>
      </c>
      <c r="AJH3" s="133" t="s">
        <v>4091</v>
      </c>
      <c r="AJI3" s="133" t="s">
        <v>4091</v>
      </c>
      <c r="AJJ3" s="133" t="s">
        <v>4091</v>
      </c>
      <c r="AJK3" s="133" t="s">
        <v>4091</v>
      </c>
      <c r="AJL3" s="133" t="s">
        <v>4091</v>
      </c>
      <c r="AJM3" s="133" t="s">
        <v>4091</v>
      </c>
      <c r="AJN3" s="133" t="s">
        <v>4091</v>
      </c>
      <c r="AJO3" s="133" t="s">
        <v>4091</v>
      </c>
      <c r="AJP3" s="133" t="s">
        <v>4091</v>
      </c>
      <c r="AJQ3" s="133" t="s">
        <v>4091</v>
      </c>
      <c r="AJR3" s="133" t="s">
        <v>4091</v>
      </c>
      <c r="AJS3" s="133" t="s">
        <v>4091</v>
      </c>
      <c r="AJT3" s="133" t="s">
        <v>4091</v>
      </c>
      <c r="AJU3" s="133" t="s">
        <v>4091</v>
      </c>
      <c r="AJV3" s="133" t="s">
        <v>4091</v>
      </c>
      <c r="AJW3" s="133" t="s">
        <v>4091</v>
      </c>
      <c r="AJX3" s="133" t="s">
        <v>4091</v>
      </c>
      <c r="AJY3" s="133" t="s">
        <v>4091</v>
      </c>
      <c r="AJZ3" s="133" t="s">
        <v>4091</v>
      </c>
      <c r="AKA3" s="133" t="s">
        <v>4091</v>
      </c>
      <c r="AKB3" s="133" t="s">
        <v>4091</v>
      </c>
      <c r="AKC3" s="133" t="s">
        <v>4091</v>
      </c>
      <c r="AKD3" s="133" t="s">
        <v>4091</v>
      </c>
      <c r="AKE3" s="133" t="s">
        <v>4091</v>
      </c>
      <c r="AKF3" s="133" t="s">
        <v>4091</v>
      </c>
      <c r="AKG3" s="133" t="s">
        <v>4091</v>
      </c>
      <c r="AKH3" s="133" t="s">
        <v>4091</v>
      </c>
      <c r="AKI3" s="133" t="s">
        <v>4091</v>
      </c>
      <c r="AKJ3" s="133" t="s">
        <v>4091</v>
      </c>
      <c r="AKK3" s="133" t="s">
        <v>4091</v>
      </c>
      <c r="AKL3" s="133" t="s">
        <v>4091</v>
      </c>
      <c r="AKM3" s="133" t="s">
        <v>4091</v>
      </c>
      <c r="AKN3" s="133" t="s">
        <v>4091</v>
      </c>
      <c r="AKO3" s="133" t="s">
        <v>4091</v>
      </c>
      <c r="AKP3" s="133" t="s">
        <v>4091</v>
      </c>
      <c r="AKQ3" s="133" t="s">
        <v>4091</v>
      </c>
      <c r="AKR3" s="133" t="s">
        <v>4091</v>
      </c>
      <c r="AKS3" s="133" t="s">
        <v>4091</v>
      </c>
      <c r="AKT3" s="133" t="s">
        <v>4091</v>
      </c>
      <c r="AKU3" s="133" t="s">
        <v>4091</v>
      </c>
      <c r="AKV3" s="133" t="s">
        <v>4091</v>
      </c>
      <c r="AKW3" s="133" t="s">
        <v>4091</v>
      </c>
      <c r="AKX3" s="133" t="s">
        <v>4091</v>
      </c>
      <c r="AKY3" s="133" t="s">
        <v>4091</v>
      </c>
      <c r="AKZ3" s="133" t="s">
        <v>4091</v>
      </c>
      <c r="ALA3" s="133" t="s">
        <v>4091</v>
      </c>
      <c r="ALB3" s="133" t="s">
        <v>4091</v>
      </c>
      <c r="ALC3" s="133" t="s">
        <v>4091</v>
      </c>
      <c r="ALD3" s="133" t="s">
        <v>4091</v>
      </c>
      <c r="ALE3" s="133" t="s">
        <v>4091</v>
      </c>
      <c r="ALF3" s="133" t="s">
        <v>4091</v>
      </c>
      <c r="ALG3" s="133" t="s">
        <v>4091</v>
      </c>
      <c r="ALH3" s="133" t="s">
        <v>4091</v>
      </c>
      <c r="ALI3" s="133" t="s">
        <v>4091</v>
      </c>
      <c r="ALJ3" s="133" t="s">
        <v>4091</v>
      </c>
      <c r="ALK3" s="133" t="s">
        <v>4091</v>
      </c>
      <c r="ALL3" s="133" t="s">
        <v>4091</v>
      </c>
      <c r="ALM3" s="133" t="s">
        <v>4091</v>
      </c>
      <c r="ALN3" s="133" t="s">
        <v>4091</v>
      </c>
      <c r="ALO3" s="133" t="s">
        <v>4091</v>
      </c>
      <c r="ALP3" s="133" t="s">
        <v>4091</v>
      </c>
      <c r="ALQ3" s="133" t="s">
        <v>4091</v>
      </c>
      <c r="ALR3" s="133" t="s">
        <v>4091</v>
      </c>
      <c r="ALS3" s="133" t="s">
        <v>4091</v>
      </c>
      <c r="ALT3" s="133" t="s">
        <v>4091</v>
      </c>
      <c r="ALU3" s="133" t="s">
        <v>4091</v>
      </c>
      <c r="ALV3" s="133" t="s">
        <v>4091</v>
      </c>
      <c r="ALW3" s="133" t="s">
        <v>4091</v>
      </c>
      <c r="ALX3" s="133" t="s">
        <v>4091</v>
      </c>
      <c r="ALY3" s="133" t="s">
        <v>4091</v>
      </c>
      <c r="ALZ3" s="133" t="s">
        <v>4091</v>
      </c>
      <c r="AMA3" s="133" t="s">
        <v>4091</v>
      </c>
      <c r="AMB3" s="133" t="s">
        <v>4091</v>
      </c>
      <c r="AMC3" s="133" t="s">
        <v>4091</v>
      </c>
      <c r="AMD3" s="133" t="s">
        <v>4091</v>
      </c>
      <c r="AME3" s="133" t="s">
        <v>4091</v>
      </c>
      <c r="AMF3" s="133" t="s">
        <v>4091</v>
      </c>
      <c r="AMG3" s="133" t="s">
        <v>4091</v>
      </c>
      <c r="AMH3" s="133" t="s">
        <v>4091</v>
      </c>
      <c r="AMI3" s="133" t="s">
        <v>4091</v>
      </c>
      <c r="AMJ3" s="133" t="s">
        <v>4091</v>
      </c>
      <c r="AMK3" s="133" t="s">
        <v>4091</v>
      </c>
      <c r="AML3" s="133" t="s">
        <v>4091</v>
      </c>
      <c r="AMM3" s="133" t="s">
        <v>4091</v>
      </c>
      <c r="AMN3" s="133" t="s">
        <v>4091</v>
      </c>
      <c r="AMO3" s="133" t="s">
        <v>4091</v>
      </c>
      <c r="AMP3" s="133" t="s">
        <v>4091</v>
      </c>
      <c r="AMQ3" s="133" t="s">
        <v>4091</v>
      </c>
      <c r="AMR3" s="133" t="s">
        <v>4091</v>
      </c>
      <c r="AMS3" s="133" t="s">
        <v>4091</v>
      </c>
      <c r="AMT3" s="133" t="s">
        <v>4091</v>
      </c>
      <c r="AMU3" s="133" t="s">
        <v>4091</v>
      </c>
      <c r="AMV3" s="133" t="s">
        <v>4091</v>
      </c>
      <c r="AMW3" s="133" t="s">
        <v>4091</v>
      </c>
      <c r="AMX3" s="133" t="s">
        <v>4091</v>
      </c>
      <c r="AMY3" s="133" t="s">
        <v>4091</v>
      </c>
      <c r="AMZ3" s="133" t="s">
        <v>4091</v>
      </c>
      <c r="ANA3" s="133" t="s">
        <v>4091</v>
      </c>
      <c r="ANB3" s="133" t="s">
        <v>4091</v>
      </c>
      <c r="ANC3" s="133" t="s">
        <v>4091</v>
      </c>
      <c r="AND3" s="133" t="s">
        <v>4091</v>
      </c>
      <c r="ANE3" s="133" t="s">
        <v>4091</v>
      </c>
      <c r="ANF3" s="133" t="s">
        <v>4091</v>
      </c>
      <c r="ANG3" s="133" t="s">
        <v>4091</v>
      </c>
      <c r="ANH3" s="133" t="s">
        <v>4091</v>
      </c>
      <c r="ANI3" s="133" t="s">
        <v>4091</v>
      </c>
      <c r="ANJ3" s="133" t="s">
        <v>4091</v>
      </c>
      <c r="ANK3" s="133" t="s">
        <v>4092</v>
      </c>
      <c r="ANL3" s="133" t="s">
        <v>4092</v>
      </c>
      <c r="ANM3" s="133" t="s">
        <v>4092</v>
      </c>
      <c r="ANN3" s="133" t="s">
        <v>4092</v>
      </c>
      <c r="ANO3" s="133" t="s">
        <v>4092</v>
      </c>
      <c r="ANP3" s="133" t="s">
        <v>4092</v>
      </c>
      <c r="ANQ3" s="133" t="s">
        <v>4092</v>
      </c>
      <c r="ANR3" s="133" t="s">
        <v>4092</v>
      </c>
      <c r="ANS3" s="133" t="s">
        <v>4092</v>
      </c>
      <c r="ANT3" s="133" t="s">
        <v>4092</v>
      </c>
      <c r="ANV3" s="133" t="s">
        <v>4092</v>
      </c>
      <c r="ANW3" s="133" t="s">
        <v>4092</v>
      </c>
      <c r="ANX3" s="133" t="s">
        <v>4092</v>
      </c>
      <c r="ANY3" s="133" t="s">
        <v>4092</v>
      </c>
      <c r="ANZ3" s="133" t="s">
        <v>4092</v>
      </c>
      <c r="AOA3" s="133" t="s">
        <v>4092</v>
      </c>
      <c r="AOB3" s="133" t="s">
        <v>4092</v>
      </c>
      <c r="AOC3" s="133" t="s">
        <v>4092</v>
      </c>
      <c r="AOD3" s="133" t="s">
        <v>4092</v>
      </c>
      <c r="AOE3" s="133" t="s">
        <v>4092</v>
      </c>
      <c r="AOF3" s="133" t="s">
        <v>4092</v>
      </c>
      <c r="AOG3" s="133" t="s">
        <v>4092</v>
      </c>
      <c r="AOH3" s="133" t="s">
        <v>4092</v>
      </c>
      <c r="AOI3" s="133" t="s">
        <v>4092</v>
      </c>
      <c r="AOJ3" s="133" t="s">
        <v>4092</v>
      </c>
      <c r="AOK3" s="133" t="s">
        <v>4092</v>
      </c>
      <c r="AOL3" s="133" t="s">
        <v>4092</v>
      </c>
      <c r="AOM3" s="133" t="s">
        <v>4092</v>
      </c>
      <c r="AON3" s="133" t="s">
        <v>4092</v>
      </c>
      <c r="AOO3" s="133" t="s">
        <v>4092</v>
      </c>
      <c r="AOP3" s="133" t="s">
        <v>4092</v>
      </c>
      <c r="AOQ3" s="133" t="s">
        <v>4092</v>
      </c>
      <c r="AOR3" s="133" t="s">
        <v>4092</v>
      </c>
      <c r="AOS3" s="133" t="s">
        <v>4092</v>
      </c>
      <c r="AOT3" s="133" t="s">
        <v>4092</v>
      </c>
      <c r="AOU3" s="133" t="s">
        <v>4092</v>
      </c>
      <c r="AOV3" s="133" t="s">
        <v>4092</v>
      </c>
      <c r="AOW3" s="133" t="s">
        <v>4092</v>
      </c>
      <c r="AOX3" s="133" t="s">
        <v>4092</v>
      </c>
      <c r="AOY3" s="133" t="s">
        <v>4092</v>
      </c>
      <c r="AOZ3" s="133" t="s">
        <v>4092</v>
      </c>
      <c r="APA3" s="133" t="s">
        <v>4092</v>
      </c>
      <c r="APB3" s="133" t="s">
        <v>4092</v>
      </c>
      <c r="APC3" s="133" t="s">
        <v>4092</v>
      </c>
      <c r="APD3" s="133" t="s">
        <v>4092</v>
      </c>
      <c r="APE3" s="133" t="s">
        <v>4092</v>
      </c>
      <c r="APF3" s="133" t="s">
        <v>4092</v>
      </c>
      <c r="APG3" s="133" t="s">
        <v>4092</v>
      </c>
      <c r="APH3" s="133" t="s">
        <v>4092</v>
      </c>
      <c r="API3" s="133" t="s">
        <v>4092</v>
      </c>
      <c r="APJ3" s="133" t="s">
        <v>4092</v>
      </c>
      <c r="APK3" s="133" t="s">
        <v>4092</v>
      </c>
      <c r="APL3" s="133" t="s">
        <v>4092</v>
      </c>
      <c r="APM3" s="133" t="s">
        <v>4092</v>
      </c>
      <c r="APN3" s="133" t="s">
        <v>4092</v>
      </c>
      <c r="APO3" s="133" t="s">
        <v>4092</v>
      </c>
      <c r="APP3" s="133" t="s">
        <v>4092</v>
      </c>
      <c r="APQ3" s="133" t="s">
        <v>4092</v>
      </c>
      <c r="APR3" s="133" t="s">
        <v>4092</v>
      </c>
      <c r="APS3" s="133" t="s">
        <v>4092</v>
      </c>
      <c r="APT3" s="133" t="s">
        <v>4092</v>
      </c>
      <c r="APU3" s="133" t="s">
        <v>4092</v>
      </c>
      <c r="APV3" s="133" t="s">
        <v>4092</v>
      </c>
      <c r="APW3" s="133" t="s">
        <v>4092</v>
      </c>
      <c r="APX3" s="133" t="s">
        <v>4092</v>
      </c>
      <c r="APY3" s="133" t="s">
        <v>4092</v>
      </c>
      <c r="APZ3" s="133" t="s">
        <v>4092</v>
      </c>
      <c r="AQA3" s="133" t="s">
        <v>4092</v>
      </c>
      <c r="AQB3" s="133" t="s">
        <v>4092</v>
      </c>
      <c r="AQC3" s="133" t="s">
        <v>4092</v>
      </c>
      <c r="AQD3" s="133" t="s">
        <v>4092</v>
      </c>
      <c r="AQE3" s="133" t="s">
        <v>4092</v>
      </c>
      <c r="AQF3" s="133" t="s">
        <v>4092</v>
      </c>
      <c r="AQG3" s="133" t="s">
        <v>4092</v>
      </c>
      <c r="AQH3" s="133" t="s">
        <v>4092</v>
      </c>
      <c r="AQI3" s="133" t="s">
        <v>4092</v>
      </c>
      <c r="AQJ3" s="133" t="s">
        <v>4092</v>
      </c>
      <c r="AQK3" s="133" t="s">
        <v>4092</v>
      </c>
      <c r="AQL3" s="133" t="s">
        <v>4092</v>
      </c>
      <c r="AQM3" s="133" t="s">
        <v>4092</v>
      </c>
      <c r="AQN3" s="133" t="s">
        <v>4092</v>
      </c>
      <c r="AQO3" s="133" t="s">
        <v>4092</v>
      </c>
      <c r="AQP3" s="133" t="s">
        <v>4092</v>
      </c>
      <c r="AQQ3" s="133" t="s">
        <v>4092</v>
      </c>
      <c r="AQR3" s="133" t="s">
        <v>4092</v>
      </c>
      <c r="AQS3" s="133" t="s">
        <v>4092</v>
      </c>
      <c r="AQT3" s="133" t="s">
        <v>4092</v>
      </c>
      <c r="AQU3" s="133" t="s">
        <v>4092</v>
      </c>
      <c r="AQV3" s="133" t="s">
        <v>4092</v>
      </c>
      <c r="AQW3" s="133" t="s">
        <v>4092</v>
      </c>
      <c r="AQX3" s="133" t="s">
        <v>4092</v>
      </c>
      <c r="AQY3" s="133" t="s">
        <v>4092</v>
      </c>
      <c r="AQZ3" s="133" t="s">
        <v>4092</v>
      </c>
      <c r="ARA3" s="133" t="s">
        <v>4092</v>
      </c>
      <c r="ARB3" s="133" t="s">
        <v>4092</v>
      </c>
      <c r="ARC3" s="133" t="s">
        <v>4092</v>
      </c>
      <c r="ARD3" s="133" t="s">
        <v>4092</v>
      </c>
      <c r="ARE3" s="133" t="s">
        <v>4092</v>
      </c>
      <c r="ARF3" s="133" t="s">
        <v>4092</v>
      </c>
      <c r="ARG3" s="133" t="s">
        <v>4092</v>
      </c>
      <c r="ARH3" s="133" t="s">
        <v>4092</v>
      </c>
      <c r="ARI3" s="133" t="s">
        <v>4092</v>
      </c>
      <c r="ARJ3" s="133" t="s">
        <v>4092</v>
      </c>
      <c r="ARK3" s="133" t="s">
        <v>4092</v>
      </c>
      <c r="ARL3" s="133" t="s">
        <v>4092</v>
      </c>
      <c r="ARM3" s="133" t="s">
        <v>4092</v>
      </c>
      <c r="ARN3" s="133" t="s">
        <v>4092</v>
      </c>
      <c r="ARO3" s="133" t="s">
        <v>4092</v>
      </c>
      <c r="ARP3" s="133" t="s">
        <v>4092</v>
      </c>
      <c r="ARQ3" s="133" t="s">
        <v>4092</v>
      </c>
      <c r="ARR3" s="133" t="s">
        <v>4092</v>
      </c>
      <c r="ARS3" s="133" t="s">
        <v>4092</v>
      </c>
      <c r="ART3" s="133" t="s">
        <v>4092</v>
      </c>
      <c r="ARU3" s="133" t="s">
        <v>4092</v>
      </c>
      <c r="ARV3" s="133" t="s">
        <v>4092</v>
      </c>
      <c r="ARW3" s="133" t="s">
        <v>4092</v>
      </c>
      <c r="ARX3" s="133" t="s">
        <v>4092</v>
      </c>
      <c r="ARY3" s="133" t="s">
        <v>4092</v>
      </c>
      <c r="ARZ3" s="133" t="s">
        <v>4092</v>
      </c>
      <c r="ASA3" s="133" t="s">
        <v>4092</v>
      </c>
      <c r="ASB3" s="133" t="s">
        <v>4092</v>
      </c>
      <c r="ASC3" s="133" t="s">
        <v>4092</v>
      </c>
      <c r="ASD3" s="133" t="s">
        <v>4092</v>
      </c>
      <c r="ASE3" s="133" t="s">
        <v>4092</v>
      </c>
      <c r="ASF3" s="133" t="s">
        <v>4092</v>
      </c>
      <c r="ASG3" s="133" t="s">
        <v>4093</v>
      </c>
      <c r="ASH3" s="133" t="s">
        <v>4093</v>
      </c>
      <c r="ASI3" s="133" t="s">
        <v>4093</v>
      </c>
      <c r="ASJ3" s="133" t="s">
        <v>4093</v>
      </c>
      <c r="ASK3" s="133" t="s">
        <v>4093</v>
      </c>
      <c r="ASL3" s="133" t="s">
        <v>4093</v>
      </c>
      <c r="ASM3" s="133" t="s">
        <v>4093</v>
      </c>
      <c r="ASN3" s="133" t="s">
        <v>4093</v>
      </c>
      <c r="ASO3" s="133" t="s">
        <v>4093</v>
      </c>
      <c r="ASP3" s="133" t="s">
        <v>4093</v>
      </c>
      <c r="ASR3" s="133" t="s">
        <v>4093</v>
      </c>
      <c r="ASS3" s="133" t="s">
        <v>4093</v>
      </c>
      <c r="AST3" s="133" t="s">
        <v>4093</v>
      </c>
      <c r="ASU3" s="133" t="s">
        <v>4093</v>
      </c>
      <c r="ASV3" s="133" t="s">
        <v>4093</v>
      </c>
      <c r="ASW3" s="133" t="s">
        <v>4093</v>
      </c>
      <c r="ASX3" s="133" t="s">
        <v>4093</v>
      </c>
      <c r="ASY3" s="133" t="s">
        <v>4093</v>
      </c>
      <c r="ASZ3" s="133" t="s">
        <v>4093</v>
      </c>
      <c r="ATA3" s="133" t="s">
        <v>4093</v>
      </c>
      <c r="ATB3" s="133" t="s">
        <v>4093</v>
      </c>
      <c r="ATC3" s="133" t="s">
        <v>4093</v>
      </c>
      <c r="ATD3" s="133" t="s">
        <v>4093</v>
      </c>
      <c r="ATE3" s="133" t="s">
        <v>4093</v>
      </c>
      <c r="ATF3" s="133" t="s">
        <v>4093</v>
      </c>
      <c r="ATG3" s="133" t="s">
        <v>4093</v>
      </c>
      <c r="ATH3" s="133" t="s">
        <v>4093</v>
      </c>
      <c r="ATI3" s="133" t="s">
        <v>4093</v>
      </c>
      <c r="ATJ3" s="133" t="s">
        <v>4093</v>
      </c>
      <c r="ATK3" s="133" t="s">
        <v>4093</v>
      </c>
      <c r="ATL3" s="133" t="s">
        <v>4093</v>
      </c>
      <c r="ATM3" s="133" t="s">
        <v>4093</v>
      </c>
      <c r="ATN3" s="133" t="s">
        <v>4093</v>
      </c>
      <c r="ATO3" s="133" t="s">
        <v>4093</v>
      </c>
      <c r="ATP3" s="133" t="s">
        <v>4093</v>
      </c>
      <c r="ATQ3" s="133" t="s">
        <v>4093</v>
      </c>
      <c r="ATR3" s="133" t="s">
        <v>4093</v>
      </c>
      <c r="ATS3" s="133" t="s">
        <v>4093</v>
      </c>
      <c r="ATT3" s="133" t="s">
        <v>4093</v>
      </c>
      <c r="ATU3" s="133" t="s">
        <v>4093</v>
      </c>
      <c r="ATV3" s="133" t="s">
        <v>4093</v>
      </c>
      <c r="ATW3" s="133" t="s">
        <v>4093</v>
      </c>
      <c r="ATX3" s="133" t="s">
        <v>4093</v>
      </c>
      <c r="ATY3" s="133" t="s">
        <v>4093</v>
      </c>
      <c r="ATZ3" s="133" t="s">
        <v>4093</v>
      </c>
      <c r="AUA3" s="133" t="s">
        <v>4093</v>
      </c>
      <c r="AUB3" s="133" t="s">
        <v>4093</v>
      </c>
      <c r="AUC3" s="133" t="s">
        <v>4093</v>
      </c>
      <c r="AUD3" s="133" t="s">
        <v>4093</v>
      </c>
      <c r="AUE3" s="133" t="s">
        <v>4093</v>
      </c>
      <c r="AUF3" s="133" t="s">
        <v>4093</v>
      </c>
      <c r="AUG3" s="133" t="s">
        <v>4093</v>
      </c>
      <c r="AUH3" s="133" t="s">
        <v>4093</v>
      </c>
      <c r="AUI3" s="133" t="s">
        <v>4093</v>
      </c>
      <c r="AUJ3" s="133" t="s">
        <v>4093</v>
      </c>
      <c r="AUK3" s="133" t="s">
        <v>4093</v>
      </c>
      <c r="AUL3" s="133" t="s">
        <v>4093</v>
      </c>
      <c r="AUM3" s="133" t="s">
        <v>4093</v>
      </c>
      <c r="AUN3" s="133" t="s">
        <v>4093</v>
      </c>
      <c r="AUO3" s="133" t="s">
        <v>4093</v>
      </c>
      <c r="AUP3" s="133" t="s">
        <v>4093</v>
      </c>
      <c r="AUQ3" s="133" t="s">
        <v>4093</v>
      </c>
      <c r="AUR3" s="133" t="s">
        <v>4093</v>
      </c>
      <c r="AUS3" s="133" t="s">
        <v>4093</v>
      </c>
      <c r="AUT3" s="133" t="s">
        <v>4093</v>
      </c>
      <c r="AUU3" s="133" t="s">
        <v>4093</v>
      </c>
      <c r="AUV3" s="133" t="s">
        <v>4093</v>
      </c>
      <c r="AUW3" s="133" t="s">
        <v>4093</v>
      </c>
      <c r="AUX3" s="133" t="s">
        <v>4093</v>
      </c>
      <c r="AUY3" s="133" t="s">
        <v>4093</v>
      </c>
      <c r="AUZ3" s="133" t="s">
        <v>4093</v>
      </c>
      <c r="AVA3" s="133" t="s">
        <v>4093</v>
      </c>
      <c r="AVB3" s="133" t="s">
        <v>4093</v>
      </c>
      <c r="AVC3" s="133" t="s">
        <v>4093</v>
      </c>
      <c r="AVD3" s="133" t="s">
        <v>4093</v>
      </c>
      <c r="AVE3" s="133" t="s">
        <v>4093</v>
      </c>
      <c r="AVF3" s="133" t="s">
        <v>4093</v>
      </c>
      <c r="AVG3" s="133" t="s">
        <v>4093</v>
      </c>
      <c r="AVH3" s="133" t="s">
        <v>4093</v>
      </c>
      <c r="AVI3" s="133" t="s">
        <v>4093</v>
      </c>
      <c r="AVJ3" s="133" t="s">
        <v>4093</v>
      </c>
      <c r="AVK3" s="133" t="s">
        <v>4093</v>
      </c>
      <c r="AVL3" s="133" t="s">
        <v>4093</v>
      </c>
      <c r="AVM3" s="133" t="s">
        <v>4093</v>
      </c>
      <c r="AVN3" s="133" t="s">
        <v>4093</v>
      </c>
      <c r="AVO3" s="133" t="s">
        <v>4093</v>
      </c>
      <c r="AVP3" s="133" t="s">
        <v>4093</v>
      </c>
      <c r="AVQ3" s="133" t="s">
        <v>4093</v>
      </c>
      <c r="AVR3" s="133" t="s">
        <v>4093</v>
      </c>
      <c r="AVS3" s="133" t="s">
        <v>4093</v>
      </c>
      <c r="AVT3" s="133" t="s">
        <v>4093</v>
      </c>
      <c r="AVU3" s="133" t="s">
        <v>4093</v>
      </c>
      <c r="AVV3" s="133" t="s">
        <v>4093</v>
      </c>
      <c r="AVW3" s="133" t="s">
        <v>4093</v>
      </c>
      <c r="AVX3" s="133" t="s">
        <v>4093</v>
      </c>
      <c r="AVY3" s="133" t="s">
        <v>4093</v>
      </c>
      <c r="AVZ3" s="133" t="s">
        <v>4093</v>
      </c>
      <c r="AWA3" s="133" t="s">
        <v>4093</v>
      </c>
      <c r="AWB3" s="133" t="s">
        <v>4093</v>
      </c>
      <c r="AWC3" s="133" t="s">
        <v>4093</v>
      </c>
      <c r="AWD3" s="133" t="s">
        <v>4093</v>
      </c>
      <c r="AWE3" s="133" t="s">
        <v>4093</v>
      </c>
      <c r="AWF3" s="133" t="s">
        <v>4093</v>
      </c>
      <c r="AWG3" s="133" t="s">
        <v>4093</v>
      </c>
      <c r="AWH3" s="133" t="s">
        <v>4093</v>
      </c>
      <c r="AWI3" s="133" t="s">
        <v>4093</v>
      </c>
      <c r="AWJ3" s="133" t="s">
        <v>4093</v>
      </c>
      <c r="AWK3" s="133" t="s">
        <v>4093</v>
      </c>
      <c r="AWL3" s="133" t="s">
        <v>4093</v>
      </c>
      <c r="AWM3" s="133" t="s">
        <v>4093</v>
      </c>
      <c r="AWN3" s="133" t="s">
        <v>4093</v>
      </c>
      <c r="AWO3" s="133" t="s">
        <v>4093</v>
      </c>
      <c r="AWP3" s="133" t="s">
        <v>4093</v>
      </c>
      <c r="AWQ3" s="133" t="s">
        <v>4093</v>
      </c>
      <c r="AWR3" s="133" t="s">
        <v>4093</v>
      </c>
      <c r="AWS3" s="133" t="s">
        <v>4093</v>
      </c>
      <c r="AWT3" s="133" t="s">
        <v>4093</v>
      </c>
      <c r="AWU3" s="133" t="s">
        <v>4093</v>
      </c>
      <c r="AWV3" s="133" t="s">
        <v>4093</v>
      </c>
      <c r="AWW3" s="133" t="s">
        <v>4093</v>
      </c>
      <c r="AWX3" s="133" t="s">
        <v>4093</v>
      </c>
      <c r="AWY3" s="133" t="s">
        <v>4093</v>
      </c>
      <c r="AWZ3" s="133" t="s">
        <v>4093</v>
      </c>
      <c r="AXA3" s="133" t="s">
        <v>4093</v>
      </c>
      <c r="AXB3" s="133" t="s">
        <v>4093</v>
      </c>
      <c r="AXC3" s="133" t="s">
        <v>4094</v>
      </c>
      <c r="AXD3" s="133" t="s">
        <v>4094</v>
      </c>
      <c r="AXE3" s="133" t="s">
        <v>4094</v>
      </c>
      <c r="AXF3" s="133" t="s">
        <v>4094</v>
      </c>
      <c r="AXG3" s="133" t="s">
        <v>4094</v>
      </c>
      <c r="AXH3" s="133" t="s">
        <v>4094</v>
      </c>
      <c r="AXI3" s="133" t="s">
        <v>4094</v>
      </c>
      <c r="AXJ3" s="133" t="s">
        <v>4094</v>
      </c>
      <c r="AXK3" s="133" t="s">
        <v>4094</v>
      </c>
      <c r="AXL3" s="133" t="s">
        <v>4094</v>
      </c>
      <c r="AXN3" s="133" t="s">
        <v>4094</v>
      </c>
      <c r="AXO3" s="133" t="s">
        <v>4094</v>
      </c>
      <c r="AXP3" s="133" t="s">
        <v>4094</v>
      </c>
      <c r="AXQ3" s="133" t="s">
        <v>4094</v>
      </c>
      <c r="AXR3" s="133" t="s">
        <v>4094</v>
      </c>
      <c r="AXS3" s="133" t="s">
        <v>4094</v>
      </c>
      <c r="AXT3" s="133" t="s">
        <v>4094</v>
      </c>
      <c r="AXU3" s="133" t="s">
        <v>4094</v>
      </c>
      <c r="AXV3" s="133" t="s">
        <v>4094</v>
      </c>
      <c r="AXW3" s="133" t="s">
        <v>4094</v>
      </c>
      <c r="AXX3" s="133" t="s">
        <v>4094</v>
      </c>
      <c r="AXY3" s="133" t="s">
        <v>4094</v>
      </c>
      <c r="AXZ3" s="133" t="s">
        <v>4094</v>
      </c>
      <c r="AYA3" s="133" t="s">
        <v>4094</v>
      </c>
      <c r="AYB3" s="133" t="s">
        <v>4094</v>
      </c>
      <c r="AYC3" s="133" t="s">
        <v>4094</v>
      </c>
      <c r="AYD3" s="133" t="s">
        <v>4094</v>
      </c>
      <c r="AYE3" s="133" t="s">
        <v>4094</v>
      </c>
      <c r="AYF3" s="133" t="s">
        <v>4094</v>
      </c>
      <c r="AYG3" s="133" t="s">
        <v>4094</v>
      </c>
      <c r="AYH3" s="133" t="s">
        <v>4094</v>
      </c>
      <c r="AYI3" s="133" t="s">
        <v>4094</v>
      </c>
      <c r="AYJ3" s="133" t="s">
        <v>4094</v>
      </c>
      <c r="AYK3" s="133" t="s">
        <v>4094</v>
      </c>
      <c r="AYL3" s="133" t="s">
        <v>4094</v>
      </c>
      <c r="AYM3" s="133" t="s">
        <v>4094</v>
      </c>
      <c r="AYN3" s="133" t="s">
        <v>4094</v>
      </c>
      <c r="AYO3" s="133" t="s">
        <v>4094</v>
      </c>
      <c r="AYP3" s="133" t="s">
        <v>4094</v>
      </c>
      <c r="AYQ3" s="133" t="s">
        <v>4094</v>
      </c>
      <c r="AYR3" s="133" t="s">
        <v>4094</v>
      </c>
      <c r="AYS3" s="133" t="s">
        <v>4094</v>
      </c>
      <c r="AYT3" s="133" t="s">
        <v>4094</v>
      </c>
      <c r="AYU3" s="133" t="s">
        <v>4094</v>
      </c>
      <c r="AYV3" s="133" t="s">
        <v>4094</v>
      </c>
      <c r="AYW3" s="133" t="s">
        <v>4094</v>
      </c>
      <c r="AYX3" s="133" t="s">
        <v>4094</v>
      </c>
      <c r="AYY3" s="133" t="s">
        <v>4094</v>
      </c>
      <c r="AYZ3" s="133" t="s">
        <v>4094</v>
      </c>
      <c r="AZA3" s="133" t="s">
        <v>4094</v>
      </c>
      <c r="AZB3" s="133" t="s">
        <v>4094</v>
      </c>
      <c r="AZC3" s="133" t="s">
        <v>4094</v>
      </c>
      <c r="AZD3" s="133" t="s">
        <v>4094</v>
      </c>
      <c r="AZE3" s="133" t="s">
        <v>4094</v>
      </c>
      <c r="AZF3" s="133" t="s">
        <v>4094</v>
      </c>
      <c r="AZG3" s="133" t="s">
        <v>4094</v>
      </c>
      <c r="AZH3" s="133" t="s">
        <v>4094</v>
      </c>
      <c r="AZI3" s="133" t="s">
        <v>4094</v>
      </c>
      <c r="AZJ3" s="133" t="s">
        <v>4094</v>
      </c>
      <c r="AZK3" s="133" t="s">
        <v>4094</v>
      </c>
      <c r="AZL3" s="133" t="s">
        <v>4094</v>
      </c>
      <c r="AZM3" s="133" t="s">
        <v>4094</v>
      </c>
      <c r="AZN3" s="133" t="s">
        <v>4094</v>
      </c>
      <c r="AZO3" s="133" t="s">
        <v>4094</v>
      </c>
      <c r="AZP3" s="133" t="s">
        <v>4094</v>
      </c>
      <c r="AZQ3" s="133" t="s">
        <v>4094</v>
      </c>
      <c r="AZR3" s="133" t="s">
        <v>4094</v>
      </c>
      <c r="AZS3" s="133" t="s">
        <v>4094</v>
      </c>
      <c r="AZT3" s="133" t="s">
        <v>4094</v>
      </c>
      <c r="AZU3" s="133" t="s">
        <v>4094</v>
      </c>
      <c r="AZV3" s="133" t="s">
        <v>4094</v>
      </c>
      <c r="AZW3" s="133" t="s">
        <v>4094</v>
      </c>
      <c r="AZX3" s="133" t="s">
        <v>4094</v>
      </c>
      <c r="AZY3" s="133" t="s">
        <v>4094</v>
      </c>
      <c r="AZZ3" s="133" t="s">
        <v>4094</v>
      </c>
      <c r="BAA3" s="133" t="s">
        <v>4094</v>
      </c>
      <c r="BAB3" s="133" t="s">
        <v>4094</v>
      </c>
      <c r="BAC3" s="133" t="s">
        <v>4094</v>
      </c>
      <c r="BAD3" s="133" t="s">
        <v>4094</v>
      </c>
      <c r="BAE3" s="133" t="s">
        <v>4094</v>
      </c>
      <c r="BAF3" s="133" t="s">
        <v>4094</v>
      </c>
      <c r="BAG3" s="133" t="s">
        <v>4094</v>
      </c>
      <c r="BAH3" s="133" t="s">
        <v>4094</v>
      </c>
      <c r="BAI3" s="133" t="s">
        <v>4094</v>
      </c>
      <c r="BAJ3" s="133" t="s">
        <v>4094</v>
      </c>
      <c r="BAK3" s="133" t="s">
        <v>4094</v>
      </c>
      <c r="BAL3" s="133" t="s">
        <v>4094</v>
      </c>
      <c r="BAM3" s="133" t="s">
        <v>4094</v>
      </c>
      <c r="BAN3" s="133" t="s">
        <v>4094</v>
      </c>
      <c r="BAO3" s="133" t="s">
        <v>4094</v>
      </c>
      <c r="BAP3" s="133" t="s">
        <v>4094</v>
      </c>
      <c r="BAQ3" s="133" t="s">
        <v>4094</v>
      </c>
      <c r="BAR3" s="133" t="s">
        <v>4094</v>
      </c>
      <c r="BAS3" s="133" t="s">
        <v>4094</v>
      </c>
      <c r="BAT3" s="133" t="s">
        <v>4094</v>
      </c>
      <c r="BAU3" s="133" t="s">
        <v>4094</v>
      </c>
      <c r="BAV3" s="133" t="s">
        <v>4094</v>
      </c>
      <c r="BAW3" s="133" t="s">
        <v>4094</v>
      </c>
      <c r="BAX3" s="133" t="s">
        <v>4094</v>
      </c>
      <c r="BAY3" s="133" t="s">
        <v>4094</v>
      </c>
      <c r="BAZ3" s="133" t="s">
        <v>4094</v>
      </c>
      <c r="BBA3" s="133" t="s">
        <v>4094</v>
      </c>
      <c r="BBB3" s="133" t="s">
        <v>4094</v>
      </c>
      <c r="BBC3" s="133" t="s">
        <v>4094</v>
      </c>
      <c r="BBD3" s="133" t="s">
        <v>4094</v>
      </c>
      <c r="BBE3" s="133" t="s">
        <v>4094</v>
      </c>
      <c r="BBF3" s="133" t="s">
        <v>4094</v>
      </c>
      <c r="BBG3" s="133" t="s">
        <v>4094</v>
      </c>
      <c r="BBH3" s="133" t="s">
        <v>4094</v>
      </c>
      <c r="BBI3" s="133" t="s">
        <v>4094</v>
      </c>
      <c r="BBJ3" s="133" t="s">
        <v>4094</v>
      </c>
      <c r="BBK3" s="133" t="s">
        <v>4094</v>
      </c>
      <c r="BBL3" s="133" t="s">
        <v>4094</v>
      </c>
      <c r="BBM3" s="133" t="s">
        <v>4094</v>
      </c>
      <c r="BBN3" s="133" t="s">
        <v>4094</v>
      </c>
      <c r="BBO3" s="133" t="s">
        <v>4094</v>
      </c>
      <c r="BBP3" s="133" t="s">
        <v>4094</v>
      </c>
      <c r="BBQ3" s="133" t="s">
        <v>4094</v>
      </c>
      <c r="BBR3" s="133" t="s">
        <v>4094</v>
      </c>
      <c r="BBS3" s="133" t="s">
        <v>4094</v>
      </c>
      <c r="BBT3" s="133" t="s">
        <v>4094</v>
      </c>
      <c r="BBU3" s="133" t="s">
        <v>4094</v>
      </c>
      <c r="BBV3" s="133" t="s">
        <v>4094</v>
      </c>
      <c r="BBW3" s="133" t="s">
        <v>4094</v>
      </c>
      <c r="BBX3" s="133" t="s">
        <v>4094</v>
      </c>
      <c r="BBY3" s="133" t="s">
        <v>4095</v>
      </c>
      <c r="BBZ3" s="133" t="s">
        <v>4095</v>
      </c>
      <c r="BCA3" s="133" t="s">
        <v>4095</v>
      </c>
      <c r="BCB3" s="133" t="s">
        <v>4095</v>
      </c>
      <c r="BCC3" s="133" t="s">
        <v>4095</v>
      </c>
      <c r="BCD3" s="133" t="s">
        <v>4095</v>
      </c>
      <c r="BCE3" s="133" t="s">
        <v>4095</v>
      </c>
      <c r="BCF3" s="133" t="s">
        <v>4095</v>
      </c>
      <c r="BCG3" s="133" t="s">
        <v>4095</v>
      </c>
      <c r="BCH3" s="133" t="s">
        <v>4095</v>
      </c>
      <c r="BCJ3" s="133" t="s">
        <v>4095</v>
      </c>
      <c r="BCK3" s="133" t="s">
        <v>4095</v>
      </c>
      <c r="BCL3" s="133" t="s">
        <v>4095</v>
      </c>
      <c r="BCM3" s="133" t="s">
        <v>4095</v>
      </c>
      <c r="BCN3" s="133" t="s">
        <v>4095</v>
      </c>
      <c r="BCO3" s="133" t="s">
        <v>4095</v>
      </c>
      <c r="BCP3" s="133" t="s">
        <v>4095</v>
      </c>
      <c r="BCQ3" s="133" t="s">
        <v>4095</v>
      </c>
      <c r="BCR3" s="133" t="s">
        <v>4095</v>
      </c>
      <c r="BCS3" s="133" t="s">
        <v>4095</v>
      </c>
      <c r="BCT3" s="133" t="s">
        <v>4095</v>
      </c>
      <c r="BCU3" s="133" t="s">
        <v>4095</v>
      </c>
      <c r="BCV3" s="133" t="s">
        <v>4095</v>
      </c>
      <c r="BCW3" s="133" t="s">
        <v>4095</v>
      </c>
      <c r="BCX3" s="133" t="s">
        <v>4095</v>
      </c>
      <c r="BCY3" s="133" t="s">
        <v>4095</v>
      </c>
      <c r="BCZ3" s="133" t="s">
        <v>4095</v>
      </c>
      <c r="BDA3" s="133" t="s">
        <v>4095</v>
      </c>
      <c r="BDB3" s="133" t="s">
        <v>4095</v>
      </c>
      <c r="BDC3" s="133" t="s">
        <v>4095</v>
      </c>
      <c r="BDD3" s="133" t="s">
        <v>4095</v>
      </c>
      <c r="BDE3" s="133" t="s">
        <v>4095</v>
      </c>
      <c r="BDF3" s="133" t="s">
        <v>4095</v>
      </c>
      <c r="BDG3" s="133" t="s">
        <v>4095</v>
      </c>
      <c r="BDH3" s="133" t="s">
        <v>4095</v>
      </c>
      <c r="BDI3" s="133" t="s">
        <v>4095</v>
      </c>
      <c r="BDJ3" s="133" t="s">
        <v>4095</v>
      </c>
      <c r="BDK3" s="133" t="s">
        <v>4095</v>
      </c>
      <c r="BDL3" s="133" t="s">
        <v>4095</v>
      </c>
      <c r="BDM3" s="133" t="s">
        <v>4095</v>
      </c>
      <c r="BDN3" s="133" t="s">
        <v>4095</v>
      </c>
      <c r="BDO3" s="133" t="s">
        <v>4095</v>
      </c>
      <c r="BDP3" s="133" t="s">
        <v>4095</v>
      </c>
      <c r="BDQ3" s="133" t="s">
        <v>4095</v>
      </c>
      <c r="BDR3" s="133" t="s">
        <v>4095</v>
      </c>
      <c r="BDS3" s="133" t="s">
        <v>4095</v>
      </c>
      <c r="BDT3" s="133" t="s">
        <v>4095</v>
      </c>
      <c r="BDU3" s="133" t="s">
        <v>4095</v>
      </c>
      <c r="BDV3" s="133" t="s">
        <v>4095</v>
      </c>
      <c r="BDW3" s="133" t="s">
        <v>4095</v>
      </c>
      <c r="BDX3" s="133" t="s">
        <v>4095</v>
      </c>
      <c r="BDY3" s="133" t="s">
        <v>4095</v>
      </c>
      <c r="BDZ3" s="133" t="s">
        <v>4095</v>
      </c>
      <c r="BEA3" s="133" t="s">
        <v>4095</v>
      </c>
      <c r="BEB3" s="133" t="s">
        <v>4095</v>
      </c>
      <c r="BEC3" s="133" t="s">
        <v>4095</v>
      </c>
      <c r="BED3" s="133" t="s">
        <v>4095</v>
      </c>
      <c r="BEE3" s="133" t="s">
        <v>4095</v>
      </c>
      <c r="BEF3" s="133" t="s">
        <v>4095</v>
      </c>
      <c r="BEG3" s="133" t="s">
        <v>4095</v>
      </c>
      <c r="BEH3" s="133" t="s">
        <v>4095</v>
      </c>
      <c r="BEI3" s="133" t="s">
        <v>4095</v>
      </c>
      <c r="BEJ3" s="133" t="s">
        <v>4095</v>
      </c>
      <c r="BEK3" s="133" t="s">
        <v>4095</v>
      </c>
      <c r="BEL3" s="133" t="s">
        <v>4095</v>
      </c>
      <c r="BEM3" s="133" t="s">
        <v>4095</v>
      </c>
      <c r="BEN3" s="133" t="s">
        <v>4095</v>
      </c>
      <c r="BEO3" s="133" t="s">
        <v>4095</v>
      </c>
      <c r="BEP3" s="133" t="s">
        <v>4095</v>
      </c>
      <c r="BEQ3" s="133" t="s">
        <v>4095</v>
      </c>
      <c r="BER3" s="133" t="s">
        <v>4095</v>
      </c>
      <c r="BES3" s="133" t="s">
        <v>4095</v>
      </c>
      <c r="BET3" s="133" t="s">
        <v>4095</v>
      </c>
      <c r="BEU3" s="133" t="s">
        <v>4095</v>
      </c>
      <c r="BEV3" s="133" t="s">
        <v>4095</v>
      </c>
      <c r="BEW3" s="133" t="s">
        <v>4095</v>
      </c>
      <c r="BEX3" s="133" t="s">
        <v>4095</v>
      </c>
      <c r="BEY3" s="133" t="s">
        <v>4095</v>
      </c>
      <c r="BEZ3" s="133" t="s">
        <v>4095</v>
      </c>
      <c r="BFA3" s="133" t="s">
        <v>4095</v>
      </c>
      <c r="BFB3" s="133" t="s">
        <v>4095</v>
      </c>
      <c r="BFC3" s="133" t="s">
        <v>4095</v>
      </c>
      <c r="BFD3" s="133" t="s">
        <v>4095</v>
      </c>
      <c r="BFE3" s="133" t="s">
        <v>4095</v>
      </c>
      <c r="BFF3" s="133" t="s">
        <v>4095</v>
      </c>
      <c r="BFG3" s="133" t="s">
        <v>4095</v>
      </c>
      <c r="BFH3" s="133" t="s">
        <v>4095</v>
      </c>
      <c r="BFI3" s="133" t="s">
        <v>4095</v>
      </c>
      <c r="BFJ3" s="133" t="s">
        <v>4095</v>
      </c>
      <c r="BFK3" s="133" t="s">
        <v>4095</v>
      </c>
      <c r="BFL3" s="133" t="s">
        <v>4095</v>
      </c>
      <c r="BFM3" s="133" t="s">
        <v>4095</v>
      </c>
      <c r="BFN3" s="133" t="s">
        <v>4095</v>
      </c>
      <c r="BFO3" s="133" t="s">
        <v>4095</v>
      </c>
      <c r="BFP3" s="133" t="s">
        <v>4095</v>
      </c>
      <c r="BFQ3" s="133" t="s">
        <v>4095</v>
      </c>
      <c r="BFR3" s="133" t="s">
        <v>4095</v>
      </c>
      <c r="BFS3" s="133" t="s">
        <v>4095</v>
      </c>
      <c r="BFT3" s="133" t="s">
        <v>4095</v>
      </c>
      <c r="BFU3" s="133" t="s">
        <v>4095</v>
      </c>
      <c r="BFV3" s="133" t="s">
        <v>4095</v>
      </c>
      <c r="BFW3" s="133" t="s">
        <v>4095</v>
      </c>
      <c r="BFX3" s="133" t="s">
        <v>4095</v>
      </c>
      <c r="BFY3" s="133" t="s">
        <v>4095</v>
      </c>
      <c r="BFZ3" s="133" t="s">
        <v>4095</v>
      </c>
      <c r="BGA3" s="133" t="s">
        <v>4095</v>
      </c>
      <c r="BGB3" s="133" t="s">
        <v>4095</v>
      </c>
      <c r="BGC3" s="133" t="s">
        <v>4095</v>
      </c>
      <c r="BGD3" s="133" t="s">
        <v>4095</v>
      </c>
      <c r="BGE3" s="133" t="s">
        <v>4095</v>
      </c>
      <c r="BGF3" s="133" t="s">
        <v>4095</v>
      </c>
      <c r="BGG3" s="133" t="s">
        <v>4095</v>
      </c>
      <c r="BGH3" s="133" t="s">
        <v>4095</v>
      </c>
      <c r="BGI3" s="133" t="s">
        <v>4095</v>
      </c>
      <c r="BGJ3" s="133" t="s">
        <v>4095</v>
      </c>
      <c r="BGK3" s="133" t="s">
        <v>4095</v>
      </c>
      <c r="BGL3" s="133" t="s">
        <v>4095</v>
      </c>
      <c r="BGM3" s="133" t="s">
        <v>4095</v>
      </c>
      <c r="BGN3" s="133" t="s">
        <v>4095</v>
      </c>
      <c r="BGO3" s="133" t="s">
        <v>4095</v>
      </c>
      <c r="BGP3" s="133" t="s">
        <v>4095</v>
      </c>
      <c r="BGQ3" s="133" t="s">
        <v>4095</v>
      </c>
      <c r="BGR3" s="133" t="s">
        <v>4095</v>
      </c>
      <c r="BGS3" s="133" t="s">
        <v>4095</v>
      </c>
      <c r="BGT3" s="133" t="s">
        <v>4095</v>
      </c>
      <c r="BGU3" s="133" t="s">
        <v>4096</v>
      </c>
      <c r="BGV3" s="133" t="s">
        <v>4096</v>
      </c>
      <c r="BGW3" s="133" t="s">
        <v>4096</v>
      </c>
      <c r="BGX3" s="133" t="s">
        <v>4096</v>
      </c>
      <c r="BGY3" s="133" t="s">
        <v>4096</v>
      </c>
      <c r="BGZ3" s="133" t="s">
        <v>4096</v>
      </c>
      <c r="BHA3" s="133" t="s">
        <v>4096</v>
      </c>
      <c r="BHB3" s="133" t="s">
        <v>4096</v>
      </c>
      <c r="BHC3" s="133" t="s">
        <v>4096</v>
      </c>
      <c r="BHD3" s="133" t="s">
        <v>4096</v>
      </c>
      <c r="BHF3" s="133" t="s">
        <v>4096</v>
      </c>
      <c r="BHG3" s="133" t="s">
        <v>4096</v>
      </c>
      <c r="BHH3" s="133" t="s">
        <v>4096</v>
      </c>
      <c r="BHI3" s="133" t="s">
        <v>4096</v>
      </c>
      <c r="BHJ3" s="133" t="s">
        <v>4096</v>
      </c>
      <c r="BHK3" s="133" t="s">
        <v>4096</v>
      </c>
      <c r="BHL3" s="133" t="s">
        <v>4096</v>
      </c>
      <c r="BHM3" s="133" t="s">
        <v>4096</v>
      </c>
      <c r="BHN3" s="133" t="s">
        <v>4096</v>
      </c>
      <c r="BHO3" s="133" t="s">
        <v>4096</v>
      </c>
      <c r="BHP3" s="133" t="s">
        <v>4096</v>
      </c>
      <c r="BHQ3" s="133" t="s">
        <v>4096</v>
      </c>
      <c r="BHR3" s="133" t="s">
        <v>4096</v>
      </c>
      <c r="BHS3" s="133" t="s">
        <v>4096</v>
      </c>
      <c r="BHT3" s="133" t="s">
        <v>4096</v>
      </c>
      <c r="BHU3" s="133" t="s">
        <v>4096</v>
      </c>
      <c r="BHV3" s="133" t="s">
        <v>4096</v>
      </c>
      <c r="BHW3" s="133" t="s">
        <v>4096</v>
      </c>
      <c r="BHX3" s="133" t="s">
        <v>4096</v>
      </c>
      <c r="BHY3" s="133" t="s">
        <v>4096</v>
      </c>
      <c r="BHZ3" s="133" t="s">
        <v>4096</v>
      </c>
      <c r="BIA3" s="133" t="s">
        <v>4096</v>
      </c>
      <c r="BIB3" s="133" t="s">
        <v>4096</v>
      </c>
      <c r="BIC3" s="133" t="s">
        <v>4096</v>
      </c>
      <c r="BID3" s="133" t="s">
        <v>4096</v>
      </c>
      <c r="BIE3" s="133" t="s">
        <v>4096</v>
      </c>
      <c r="BIF3" s="133" t="s">
        <v>4096</v>
      </c>
      <c r="BIG3" s="133" t="s">
        <v>4096</v>
      </c>
      <c r="BIH3" s="133" t="s">
        <v>4096</v>
      </c>
      <c r="BII3" s="133" t="s">
        <v>4096</v>
      </c>
      <c r="BIJ3" s="133" t="s">
        <v>4096</v>
      </c>
      <c r="BIK3" s="133" t="s">
        <v>4096</v>
      </c>
      <c r="BIL3" s="133" t="s">
        <v>4096</v>
      </c>
      <c r="BIM3" s="133" t="s">
        <v>4096</v>
      </c>
      <c r="BIN3" s="133" t="s">
        <v>4096</v>
      </c>
      <c r="BIO3" s="133" t="s">
        <v>4096</v>
      </c>
      <c r="BIP3" s="133" t="s">
        <v>4096</v>
      </c>
      <c r="BIQ3" s="133" t="s">
        <v>4096</v>
      </c>
      <c r="BIR3" s="133" t="s">
        <v>4096</v>
      </c>
      <c r="BIS3" s="133" t="s">
        <v>4096</v>
      </c>
      <c r="BIT3" s="133" t="s">
        <v>4096</v>
      </c>
      <c r="BIU3" s="133" t="s">
        <v>4096</v>
      </c>
      <c r="BIV3" s="133" t="s">
        <v>4096</v>
      </c>
      <c r="BIW3" s="133" t="s">
        <v>4096</v>
      </c>
      <c r="BIX3" s="133" t="s">
        <v>4096</v>
      </c>
      <c r="BIY3" s="133" t="s">
        <v>4096</v>
      </c>
      <c r="BIZ3" s="133" t="s">
        <v>4096</v>
      </c>
      <c r="BJA3" s="133" t="s">
        <v>4096</v>
      </c>
      <c r="BJB3" s="133" t="s">
        <v>4096</v>
      </c>
      <c r="BJC3" s="133" t="s">
        <v>4096</v>
      </c>
      <c r="BJD3" s="133" t="s">
        <v>4096</v>
      </c>
      <c r="BJE3" s="133" t="s">
        <v>4096</v>
      </c>
      <c r="BJF3" s="133" t="s">
        <v>4096</v>
      </c>
      <c r="BJG3" s="133" t="s">
        <v>4096</v>
      </c>
      <c r="BJH3" s="133" t="s">
        <v>4096</v>
      </c>
      <c r="BJI3" s="133" t="s">
        <v>4096</v>
      </c>
      <c r="BJJ3" s="133" t="s">
        <v>4096</v>
      </c>
      <c r="BJK3" s="133" t="s">
        <v>4096</v>
      </c>
      <c r="BJL3" s="133" t="s">
        <v>4096</v>
      </c>
      <c r="BJM3" s="133" t="s">
        <v>4096</v>
      </c>
      <c r="BJN3" s="133" t="s">
        <v>4096</v>
      </c>
      <c r="BJO3" s="133" t="s">
        <v>4096</v>
      </c>
      <c r="BJP3" s="133" t="s">
        <v>4096</v>
      </c>
      <c r="BJQ3" s="133" t="s">
        <v>4096</v>
      </c>
      <c r="BJR3" s="133" t="s">
        <v>4096</v>
      </c>
      <c r="BJS3" s="133" t="s">
        <v>4096</v>
      </c>
      <c r="BJT3" s="133" t="s">
        <v>4096</v>
      </c>
      <c r="BJU3" s="133" t="s">
        <v>4096</v>
      </c>
      <c r="BJV3" s="133" t="s">
        <v>4096</v>
      </c>
      <c r="BJW3" s="133" t="s">
        <v>4096</v>
      </c>
      <c r="BJX3" s="133" t="s">
        <v>4096</v>
      </c>
      <c r="BJY3" s="133" t="s">
        <v>4096</v>
      </c>
      <c r="BJZ3" s="133" t="s">
        <v>4096</v>
      </c>
      <c r="BKA3" s="133" t="s">
        <v>4096</v>
      </c>
      <c r="BKB3" s="133" t="s">
        <v>4096</v>
      </c>
      <c r="BKC3" s="133" t="s">
        <v>4096</v>
      </c>
      <c r="BKD3" s="133" t="s">
        <v>4096</v>
      </c>
      <c r="BKE3" s="133" t="s">
        <v>4096</v>
      </c>
      <c r="BKF3" s="133" t="s">
        <v>4096</v>
      </c>
      <c r="BKG3" s="133" t="s">
        <v>4096</v>
      </c>
      <c r="BKH3" s="133" t="s">
        <v>4096</v>
      </c>
      <c r="BKI3" s="133" t="s">
        <v>4096</v>
      </c>
      <c r="BKJ3" s="133" t="s">
        <v>4096</v>
      </c>
      <c r="BKK3" s="133" t="s">
        <v>4096</v>
      </c>
      <c r="BKL3" s="133" t="s">
        <v>4096</v>
      </c>
      <c r="BKM3" s="133" t="s">
        <v>4096</v>
      </c>
      <c r="BKN3" s="133" t="s">
        <v>4096</v>
      </c>
      <c r="BKO3" s="133" t="s">
        <v>4096</v>
      </c>
      <c r="BKP3" s="133" t="s">
        <v>4096</v>
      </c>
      <c r="BKQ3" s="133" t="s">
        <v>4096</v>
      </c>
      <c r="BKR3" s="133" t="s">
        <v>4096</v>
      </c>
      <c r="BKS3" s="133" t="s">
        <v>4096</v>
      </c>
      <c r="BKT3" s="133" t="s">
        <v>4096</v>
      </c>
      <c r="BKU3" s="133" t="s">
        <v>4096</v>
      </c>
      <c r="BKV3" s="133" t="s">
        <v>4096</v>
      </c>
      <c r="BKW3" s="133" t="s">
        <v>4096</v>
      </c>
      <c r="BKX3" s="133" t="s">
        <v>4096</v>
      </c>
      <c r="BKY3" s="133" t="s">
        <v>4096</v>
      </c>
      <c r="BKZ3" s="133" t="s">
        <v>4096</v>
      </c>
      <c r="BLA3" s="133" t="s">
        <v>4096</v>
      </c>
      <c r="BLB3" s="133" t="s">
        <v>4096</v>
      </c>
      <c r="BLC3" s="133" t="s">
        <v>4096</v>
      </c>
      <c r="BLD3" s="133" t="s">
        <v>4096</v>
      </c>
      <c r="BLE3" s="133" t="s">
        <v>4096</v>
      </c>
      <c r="BLF3" s="133" t="s">
        <v>4096</v>
      </c>
      <c r="BLG3" s="133" t="s">
        <v>4096</v>
      </c>
      <c r="BLH3" s="133" t="s">
        <v>4096</v>
      </c>
      <c r="BLI3" s="133" t="s">
        <v>4096</v>
      </c>
      <c r="BLJ3" s="133" t="s">
        <v>4096</v>
      </c>
      <c r="BLK3" s="133" t="s">
        <v>4096</v>
      </c>
      <c r="BLL3" s="133" t="s">
        <v>4096</v>
      </c>
      <c r="BLM3" s="133" t="s">
        <v>4096</v>
      </c>
      <c r="BLN3" s="133" t="s">
        <v>4096</v>
      </c>
      <c r="BLO3" s="133" t="s">
        <v>4096</v>
      </c>
      <c r="BLP3" s="133" t="s">
        <v>4096</v>
      </c>
      <c r="BLQ3" s="133" t="s">
        <v>4097</v>
      </c>
      <c r="BLR3" s="133" t="s">
        <v>4097</v>
      </c>
      <c r="BLS3" s="133" t="s">
        <v>4097</v>
      </c>
      <c r="BLT3" s="133" t="s">
        <v>4097</v>
      </c>
      <c r="BLU3" s="133" t="s">
        <v>4097</v>
      </c>
      <c r="BLV3" s="133" t="s">
        <v>4097</v>
      </c>
      <c r="BLW3" s="133" t="s">
        <v>4097</v>
      </c>
      <c r="BLX3" s="133" t="s">
        <v>4097</v>
      </c>
      <c r="BLY3" s="133" t="s">
        <v>4097</v>
      </c>
      <c r="BLZ3" s="133" t="s">
        <v>4097</v>
      </c>
      <c r="BMB3" s="133" t="s">
        <v>4097</v>
      </c>
      <c r="BMC3" s="133" t="s">
        <v>4097</v>
      </c>
      <c r="BMD3" s="133" t="s">
        <v>4097</v>
      </c>
      <c r="BME3" s="133" t="s">
        <v>4097</v>
      </c>
      <c r="BMF3" s="133" t="s">
        <v>4097</v>
      </c>
      <c r="BMG3" s="133" t="s">
        <v>4097</v>
      </c>
      <c r="BMH3" s="133" t="s">
        <v>4097</v>
      </c>
      <c r="BMI3" s="133" t="s">
        <v>4097</v>
      </c>
      <c r="BMJ3" s="133" t="s">
        <v>4097</v>
      </c>
      <c r="BMK3" s="133" t="s">
        <v>4097</v>
      </c>
      <c r="BML3" s="133" t="s">
        <v>4097</v>
      </c>
      <c r="BMM3" s="133" t="s">
        <v>4097</v>
      </c>
      <c r="BMN3" s="133" t="s">
        <v>4097</v>
      </c>
      <c r="BMO3" s="133" t="s">
        <v>4097</v>
      </c>
      <c r="BMP3" s="133" t="s">
        <v>4097</v>
      </c>
      <c r="BMQ3" s="133" t="s">
        <v>4097</v>
      </c>
      <c r="BMR3" s="133" t="s">
        <v>4097</v>
      </c>
      <c r="BMS3" s="133" t="s">
        <v>4097</v>
      </c>
      <c r="BMT3" s="133" t="s">
        <v>4097</v>
      </c>
      <c r="BMU3" s="133" t="s">
        <v>4097</v>
      </c>
      <c r="BMV3" s="133" t="s">
        <v>4097</v>
      </c>
      <c r="BMW3" s="133" t="s">
        <v>4097</v>
      </c>
      <c r="BMX3" s="133" t="s">
        <v>4097</v>
      </c>
      <c r="BMY3" s="133" t="s">
        <v>4097</v>
      </c>
      <c r="BMZ3" s="133" t="s">
        <v>4097</v>
      </c>
      <c r="BNA3" s="133" t="s">
        <v>4097</v>
      </c>
      <c r="BNB3" s="133" t="s">
        <v>4097</v>
      </c>
      <c r="BNC3" s="133" t="s">
        <v>4097</v>
      </c>
      <c r="BND3" s="133" t="s">
        <v>4097</v>
      </c>
      <c r="BNE3" s="133" t="s">
        <v>4097</v>
      </c>
      <c r="BNF3" s="133" t="s">
        <v>4097</v>
      </c>
      <c r="BNG3" s="133" t="s">
        <v>4097</v>
      </c>
      <c r="BNH3" s="133" t="s">
        <v>4097</v>
      </c>
      <c r="BNI3" s="133" t="s">
        <v>4097</v>
      </c>
      <c r="BNJ3" s="133" t="s">
        <v>4097</v>
      </c>
      <c r="BNK3" s="133" t="s">
        <v>4097</v>
      </c>
      <c r="BNL3" s="133" t="s">
        <v>4097</v>
      </c>
      <c r="BNM3" s="133" t="s">
        <v>4097</v>
      </c>
      <c r="BNN3" s="133" t="s">
        <v>4097</v>
      </c>
      <c r="BNO3" s="133" t="s">
        <v>4097</v>
      </c>
      <c r="BNP3" s="133" t="s">
        <v>4097</v>
      </c>
      <c r="BNQ3" s="133" t="s">
        <v>4097</v>
      </c>
      <c r="BNR3" s="133" t="s">
        <v>4097</v>
      </c>
      <c r="BNS3" s="133" t="s">
        <v>4097</v>
      </c>
      <c r="BNT3" s="133" t="s">
        <v>4097</v>
      </c>
      <c r="BNU3" s="133" t="s">
        <v>4097</v>
      </c>
      <c r="BNV3" s="133" t="s">
        <v>4097</v>
      </c>
      <c r="BNW3" s="133" t="s">
        <v>4097</v>
      </c>
      <c r="BNX3" s="133" t="s">
        <v>4097</v>
      </c>
      <c r="BNY3" s="133" t="s">
        <v>4097</v>
      </c>
      <c r="BNZ3" s="133" t="s">
        <v>4097</v>
      </c>
      <c r="BOA3" s="133" t="s">
        <v>4097</v>
      </c>
      <c r="BOB3" s="133" t="s">
        <v>4097</v>
      </c>
      <c r="BOC3" s="133" t="s">
        <v>4097</v>
      </c>
      <c r="BOD3" s="133" t="s">
        <v>4097</v>
      </c>
      <c r="BOE3" s="133" t="s">
        <v>4097</v>
      </c>
      <c r="BOF3" s="133" t="s">
        <v>4097</v>
      </c>
      <c r="BOG3" s="133" t="s">
        <v>4097</v>
      </c>
      <c r="BOH3" s="133" t="s">
        <v>4097</v>
      </c>
      <c r="BOI3" s="133" t="s">
        <v>4097</v>
      </c>
      <c r="BOJ3" s="133" t="s">
        <v>4097</v>
      </c>
      <c r="BOK3" s="133" t="s">
        <v>4097</v>
      </c>
      <c r="BOL3" s="133" t="s">
        <v>4097</v>
      </c>
      <c r="BOM3" s="133" t="s">
        <v>4097</v>
      </c>
      <c r="BON3" s="133" t="s">
        <v>4097</v>
      </c>
      <c r="BOO3" s="133" t="s">
        <v>4097</v>
      </c>
      <c r="BOP3" s="133" t="s">
        <v>4097</v>
      </c>
      <c r="BOQ3" s="133" t="s">
        <v>4097</v>
      </c>
      <c r="BOR3" s="133" t="s">
        <v>4097</v>
      </c>
      <c r="BOS3" s="133" t="s">
        <v>4097</v>
      </c>
      <c r="BOT3" s="133" t="s">
        <v>4097</v>
      </c>
      <c r="BOU3" s="133" t="s">
        <v>4097</v>
      </c>
      <c r="BOV3" s="133" t="s">
        <v>4097</v>
      </c>
      <c r="BOW3" s="133" t="s">
        <v>4097</v>
      </c>
      <c r="BOX3" s="133" t="s">
        <v>4097</v>
      </c>
      <c r="BOY3" s="133" t="s">
        <v>4097</v>
      </c>
      <c r="BOZ3" s="133" t="s">
        <v>4097</v>
      </c>
      <c r="BPA3" s="133" t="s">
        <v>4097</v>
      </c>
      <c r="BPB3" s="133" t="s">
        <v>4097</v>
      </c>
      <c r="BPC3" s="133" t="s">
        <v>4097</v>
      </c>
      <c r="BPD3" s="133" t="s">
        <v>4097</v>
      </c>
      <c r="BPE3" s="133" t="s">
        <v>4097</v>
      </c>
      <c r="BPF3" s="133" t="s">
        <v>4097</v>
      </c>
      <c r="BPG3" s="133" t="s">
        <v>4097</v>
      </c>
      <c r="BPH3" s="133" t="s">
        <v>4097</v>
      </c>
      <c r="BPI3" s="133" t="s">
        <v>4097</v>
      </c>
      <c r="BPJ3" s="133" t="s">
        <v>4097</v>
      </c>
      <c r="BPK3" s="133" t="s">
        <v>4097</v>
      </c>
      <c r="BPL3" s="133" t="s">
        <v>4097</v>
      </c>
      <c r="BPM3" s="133" t="s">
        <v>4097</v>
      </c>
      <c r="BPN3" s="133" t="s">
        <v>4097</v>
      </c>
      <c r="BPO3" s="133" t="s">
        <v>4097</v>
      </c>
      <c r="BPP3" s="133" t="s">
        <v>4097</v>
      </c>
      <c r="BPQ3" s="133" t="s">
        <v>4097</v>
      </c>
      <c r="BPR3" s="133" t="s">
        <v>4097</v>
      </c>
      <c r="BPS3" s="133" t="s">
        <v>4097</v>
      </c>
      <c r="BPT3" s="133" t="s">
        <v>4097</v>
      </c>
      <c r="BPU3" s="133" t="s">
        <v>4097</v>
      </c>
      <c r="BPV3" s="133" t="s">
        <v>4097</v>
      </c>
      <c r="BPW3" s="133" t="s">
        <v>4097</v>
      </c>
      <c r="BPX3" s="133" t="s">
        <v>4097</v>
      </c>
      <c r="BPY3" s="133" t="s">
        <v>4097</v>
      </c>
      <c r="BPZ3" s="133" t="s">
        <v>4097</v>
      </c>
      <c r="BQA3" s="133" t="s">
        <v>4097</v>
      </c>
      <c r="BQB3" s="133" t="s">
        <v>4097</v>
      </c>
      <c r="BQC3" s="133" t="s">
        <v>4097</v>
      </c>
      <c r="BQD3" s="133" t="s">
        <v>4097</v>
      </c>
      <c r="BQE3" s="133" t="s">
        <v>4097</v>
      </c>
      <c r="BQF3" s="133" t="s">
        <v>4097</v>
      </c>
      <c r="BQG3" s="133" t="s">
        <v>4097</v>
      </c>
      <c r="BQH3" s="133" t="s">
        <v>4097</v>
      </c>
      <c r="BQI3" s="133" t="s">
        <v>4097</v>
      </c>
      <c r="BQJ3" s="133" t="s">
        <v>4097</v>
      </c>
      <c r="BQK3" s="133" t="s">
        <v>4097</v>
      </c>
      <c r="BQL3" s="133" t="s">
        <v>4097</v>
      </c>
      <c r="BQM3" s="133" t="s">
        <v>4098</v>
      </c>
      <c r="BQN3" s="133" t="s">
        <v>4098</v>
      </c>
      <c r="BQO3" s="133" t="s">
        <v>4098</v>
      </c>
      <c r="BQP3" s="133" t="s">
        <v>4098</v>
      </c>
      <c r="BQQ3" s="133" t="s">
        <v>4098</v>
      </c>
      <c r="BQR3" s="133" t="s">
        <v>4098</v>
      </c>
      <c r="BQS3" s="133" t="s">
        <v>4098</v>
      </c>
      <c r="BQT3" s="133" t="s">
        <v>4098</v>
      </c>
      <c r="BQU3" s="133" t="s">
        <v>4098</v>
      </c>
      <c r="BQV3" s="133" t="s">
        <v>4098</v>
      </c>
      <c r="BQX3" s="133" t="s">
        <v>4098</v>
      </c>
      <c r="BQY3" s="133" t="s">
        <v>4098</v>
      </c>
      <c r="BQZ3" s="133" t="s">
        <v>4098</v>
      </c>
      <c r="BRA3" s="133" t="s">
        <v>4098</v>
      </c>
      <c r="BRB3" s="133" t="s">
        <v>4098</v>
      </c>
      <c r="BRC3" s="133" t="s">
        <v>4098</v>
      </c>
      <c r="BRD3" s="133" t="s">
        <v>4098</v>
      </c>
      <c r="BRE3" s="133" t="s">
        <v>4098</v>
      </c>
      <c r="BRF3" s="133" t="s">
        <v>4098</v>
      </c>
      <c r="BRG3" s="133" t="s">
        <v>4098</v>
      </c>
      <c r="BRH3" s="133" t="s">
        <v>4098</v>
      </c>
      <c r="BRI3" s="133" t="s">
        <v>4098</v>
      </c>
      <c r="BRJ3" s="133" t="s">
        <v>4098</v>
      </c>
      <c r="BRK3" s="133" t="s">
        <v>4098</v>
      </c>
      <c r="BRL3" s="133" t="s">
        <v>4098</v>
      </c>
      <c r="BRM3" s="133" t="s">
        <v>4098</v>
      </c>
      <c r="BRN3" s="133" t="s">
        <v>4098</v>
      </c>
      <c r="BRO3" s="133" t="s">
        <v>4098</v>
      </c>
      <c r="BRP3" s="133" t="s">
        <v>4098</v>
      </c>
      <c r="BRQ3" s="133" t="s">
        <v>4098</v>
      </c>
      <c r="BRR3" s="133" t="s">
        <v>4098</v>
      </c>
      <c r="BRS3" s="133" t="s">
        <v>4098</v>
      </c>
      <c r="BRT3" s="133" t="s">
        <v>4098</v>
      </c>
      <c r="BRU3" s="133" t="s">
        <v>4098</v>
      </c>
      <c r="BRV3" s="133" t="s">
        <v>4098</v>
      </c>
      <c r="BRW3" s="133" t="s">
        <v>4098</v>
      </c>
      <c r="BRX3" s="133" t="s">
        <v>4098</v>
      </c>
      <c r="BRY3" s="133" t="s">
        <v>4098</v>
      </c>
      <c r="BRZ3" s="133" t="s">
        <v>4098</v>
      </c>
      <c r="BSA3" s="133" t="s">
        <v>4098</v>
      </c>
      <c r="BSB3" s="133" t="s">
        <v>4098</v>
      </c>
      <c r="BSC3" s="133" t="s">
        <v>4098</v>
      </c>
      <c r="BSD3" s="133" t="s">
        <v>4098</v>
      </c>
      <c r="BSE3" s="133" t="s">
        <v>4098</v>
      </c>
      <c r="BSF3" s="133" t="s">
        <v>4098</v>
      </c>
      <c r="BSG3" s="133" t="s">
        <v>4098</v>
      </c>
      <c r="BSH3" s="133" t="s">
        <v>4098</v>
      </c>
      <c r="BSI3" s="133" t="s">
        <v>4098</v>
      </c>
      <c r="BSJ3" s="133" t="s">
        <v>4098</v>
      </c>
      <c r="BSK3" s="133" t="s">
        <v>4098</v>
      </c>
      <c r="BSL3" s="133" t="s">
        <v>4098</v>
      </c>
      <c r="BSM3" s="133" t="s">
        <v>4098</v>
      </c>
      <c r="BSN3" s="133" t="s">
        <v>4098</v>
      </c>
      <c r="BSO3" s="133" t="s">
        <v>4098</v>
      </c>
      <c r="BSP3" s="133" t="s">
        <v>4098</v>
      </c>
      <c r="BSQ3" s="133" t="s">
        <v>4098</v>
      </c>
      <c r="BSR3" s="133" t="s">
        <v>4098</v>
      </c>
      <c r="BSS3" s="133" t="s">
        <v>4098</v>
      </c>
      <c r="BST3" s="133" t="s">
        <v>4098</v>
      </c>
      <c r="BSU3" s="133" t="s">
        <v>4098</v>
      </c>
      <c r="BSV3" s="133" t="s">
        <v>4098</v>
      </c>
      <c r="BSW3" s="133" t="s">
        <v>4098</v>
      </c>
      <c r="BSX3" s="133" t="s">
        <v>4098</v>
      </c>
      <c r="BSY3" s="133" t="s">
        <v>4098</v>
      </c>
      <c r="BSZ3" s="133" t="s">
        <v>4098</v>
      </c>
      <c r="BTA3" s="133" t="s">
        <v>4098</v>
      </c>
      <c r="BTB3" s="133" t="s">
        <v>4098</v>
      </c>
      <c r="BTC3" s="133" t="s">
        <v>4098</v>
      </c>
      <c r="BTD3" s="133" t="s">
        <v>4098</v>
      </c>
      <c r="BTE3" s="133" t="s">
        <v>4098</v>
      </c>
      <c r="BTF3" s="133" t="s">
        <v>4098</v>
      </c>
      <c r="BTG3" s="133" t="s">
        <v>4098</v>
      </c>
      <c r="BTH3" s="133" t="s">
        <v>4098</v>
      </c>
      <c r="BTI3" s="133" t="s">
        <v>4098</v>
      </c>
      <c r="BTJ3" s="133" t="s">
        <v>4098</v>
      </c>
      <c r="BTK3" s="133" t="s">
        <v>4098</v>
      </c>
      <c r="BTL3" s="133" t="s">
        <v>4098</v>
      </c>
      <c r="BTM3" s="133" t="s">
        <v>4098</v>
      </c>
      <c r="BTN3" s="133" t="s">
        <v>4098</v>
      </c>
      <c r="BTO3" s="133" t="s">
        <v>4098</v>
      </c>
      <c r="BTP3" s="133" t="s">
        <v>4098</v>
      </c>
      <c r="BTQ3" s="133" t="s">
        <v>4098</v>
      </c>
      <c r="BTR3" s="133" t="s">
        <v>4098</v>
      </c>
      <c r="BTS3" s="133" t="s">
        <v>4098</v>
      </c>
      <c r="BTT3" s="133" t="s">
        <v>4098</v>
      </c>
      <c r="BTU3" s="133" t="s">
        <v>4098</v>
      </c>
      <c r="BTV3" s="133" t="s">
        <v>4098</v>
      </c>
      <c r="BTW3" s="133" t="s">
        <v>4098</v>
      </c>
      <c r="BTX3" s="133" t="s">
        <v>4098</v>
      </c>
      <c r="BTY3" s="133" t="s">
        <v>4098</v>
      </c>
      <c r="BTZ3" s="133" t="s">
        <v>4098</v>
      </c>
      <c r="BUA3" s="133" t="s">
        <v>4098</v>
      </c>
      <c r="BUB3" s="133" t="s">
        <v>4098</v>
      </c>
      <c r="BUC3" s="133" t="s">
        <v>4098</v>
      </c>
      <c r="BUD3" s="133" t="s">
        <v>4098</v>
      </c>
      <c r="BUE3" s="133" t="s">
        <v>4098</v>
      </c>
      <c r="BUF3" s="133" t="s">
        <v>4098</v>
      </c>
      <c r="BUG3" s="133" t="s">
        <v>4098</v>
      </c>
      <c r="BUH3" s="133" t="s">
        <v>4098</v>
      </c>
      <c r="BUI3" s="133" t="s">
        <v>4098</v>
      </c>
      <c r="BUJ3" s="133" t="s">
        <v>4098</v>
      </c>
      <c r="BUK3" s="133" t="s">
        <v>4098</v>
      </c>
      <c r="BUL3" s="133" t="s">
        <v>4098</v>
      </c>
      <c r="BUM3" s="133" t="s">
        <v>4098</v>
      </c>
      <c r="BUN3" s="133" t="s">
        <v>4098</v>
      </c>
      <c r="BUO3" s="133" t="s">
        <v>4098</v>
      </c>
      <c r="BUP3" s="133" t="s">
        <v>4098</v>
      </c>
      <c r="BUQ3" s="133" t="s">
        <v>4098</v>
      </c>
      <c r="BUR3" s="133" t="s">
        <v>4098</v>
      </c>
      <c r="BUS3" s="133" t="s">
        <v>4098</v>
      </c>
      <c r="BUT3" s="133" t="s">
        <v>4098</v>
      </c>
      <c r="BUU3" s="133" t="s">
        <v>4098</v>
      </c>
      <c r="BUV3" s="133" t="s">
        <v>4098</v>
      </c>
      <c r="BUW3" s="133" t="s">
        <v>4098</v>
      </c>
      <c r="BUX3" s="133" t="s">
        <v>4098</v>
      </c>
      <c r="BUY3" s="133" t="s">
        <v>4098</v>
      </c>
      <c r="BUZ3" s="133" t="s">
        <v>4098</v>
      </c>
      <c r="BVA3" s="133" t="s">
        <v>4098</v>
      </c>
      <c r="BVB3" s="133" t="s">
        <v>4098</v>
      </c>
      <c r="BVC3" s="133" t="s">
        <v>4098</v>
      </c>
      <c r="BVD3" s="133" t="s">
        <v>4098</v>
      </c>
      <c r="BVE3" s="133" t="s">
        <v>4098</v>
      </c>
      <c r="BVF3" s="133" t="s">
        <v>4098</v>
      </c>
      <c r="BVG3" s="133" t="s">
        <v>4098</v>
      </c>
      <c r="BVH3" s="133" t="s">
        <v>4098</v>
      </c>
      <c r="BVM3" s="133" t="s">
        <v>4079</v>
      </c>
      <c r="BVN3" s="133" t="s">
        <v>4079</v>
      </c>
      <c r="BVO3" s="133" t="s">
        <v>4079</v>
      </c>
      <c r="BVP3" s="133" t="s">
        <v>4079</v>
      </c>
      <c r="BVQ3" s="133" t="s">
        <v>4079</v>
      </c>
      <c r="BVR3" s="133" t="s">
        <v>4079</v>
      </c>
      <c r="BVS3" s="133" t="s">
        <v>4079</v>
      </c>
      <c r="BVT3" s="133" t="s">
        <v>4079</v>
      </c>
      <c r="BVU3" s="133" t="s">
        <v>4079</v>
      </c>
      <c r="BVV3" s="133" t="s">
        <v>4079</v>
      </c>
      <c r="BVW3" s="133" t="s">
        <v>4079</v>
      </c>
      <c r="BVX3" s="133" t="s">
        <v>4079</v>
      </c>
      <c r="BVY3" s="133" t="s">
        <v>4079</v>
      </c>
      <c r="BVZ3" s="133" t="s">
        <v>4079</v>
      </c>
      <c r="BWA3" s="133" t="s">
        <v>4079</v>
      </c>
      <c r="BWB3" s="133" t="s">
        <v>4079</v>
      </c>
      <c r="BWC3" s="133" t="s">
        <v>4079</v>
      </c>
      <c r="BWD3" s="133" t="s">
        <v>4079</v>
      </c>
      <c r="BWE3" s="133" t="s">
        <v>4079</v>
      </c>
      <c r="BWF3" s="133" t="s">
        <v>4079</v>
      </c>
      <c r="BWG3" s="133" t="s">
        <v>4079</v>
      </c>
      <c r="BWH3" s="133" t="s">
        <v>4079</v>
      </c>
      <c r="BWI3" s="133" t="s">
        <v>4079</v>
      </c>
      <c r="BWJ3" s="133" t="s">
        <v>4079</v>
      </c>
      <c r="BWK3" s="133" t="s">
        <v>4079</v>
      </c>
      <c r="BWL3" s="133" t="s">
        <v>4079</v>
      </c>
      <c r="BWM3" s="133" t="s">
        <v>4079</v>
      </c>
      <c r="BWN3" s="133" t="s">
        <v>4079</v>
      </c>
      <c r="BWO3" s="133" t="s">
        <v>4079</v>
      </c>
      <c r="BWP3" s="133" t="s">
        <v>4079</v>
      </c>
      <c r="BWQ3" s="133" t="s">
        <v>4079</v>
      </c>
      <c r="BWR3" s="133" t="s">
        <v>4079</v>
      </c>
      <c r="BWS3" s="133" t="s">
        <v>4079</v>
      </c>
      <c r="BWT3" s="133" t="s">
        <v>4079</v>
      </c>
      <c r="BWU3" s="133" t="s">
        <v>4079</v>
      </c>
      <c r="BWV3" s="133" t="s">
        <v>4079</v>
      </c>
      <c r="BWW3" s="133" t="s">
        <v>4079</v>
      </c>
      <c r="BWX3" s="133" t="s">
        <v>4079</v>
      </c>
      <c r="BWY3" s="133" t="s">
        <v>4079</v>
      </c>
      <c r="BWZ3" s="133" t="s">
        <v>4079</v>
      </c>
      <c r="BXA3" s="133" t="s">
        <v>4079</v>
      </c>
      <c r="BXB3" s="133" t="s">
        <v>4079</v>
      </c>
      <c r="BXC3" s="133" t="s">
        <v>4079</v>
      </c>
      <c r="BXD3" s="133" t="s">
        <v>4079</v>
      </c>
      <c r="BXE3" s="133" t="s">
        <v>4079</v>
      </c>
      <c r="BXF3" s="133" t="s">
        <v>4079</v>
      </c>
      <c r="BXG3" s="133" t="s">
        <v>4079</v>
      </c>
      <c r="BXH3" s="133" t="s">
        <v>4079</v>
      </c>
      <c r="BXI3" s="133" t="s">
        <v>4079</v>
      </c>
      <c r="BXJ3" s="133" t="s">
        <v>4079</v>
      </c>
      <c r="BXK3" s="133" t="s">
        <v>4079</v>
      </c>
      <c r="BXL3" s="133" t="s">
        <v>4079</v>
      </c>
      <c r="BXM3" s="133" t="s">
        <v>4079</v>
      </c>
      <c r="BXN3" s="133" t="s">
        <v>4079</v>
      </c>
      <c r="BXO3" s="133" t="s">
        <v>4079</v>
      </c>
      <c r="BXP3" s="133" t="s">
        <v>4079</v>
      </c>
      <c r="BXQ3" s="133" t="s">
        <v>4079</v>
      </c>
      <c r="BXR3" s="133" t="s">
        <v>4079</v>
      </c>
      <c r="BXS3" s="133" t="s">
        <v>4079</v>
      </c>
      <c r="BXT3" s="133" t="s">
        <v>4079</v>
      </c>
      <c r="BXU3" s="133" t="s">
        <v>4079</v>
      </c>
      <c r="BXV3" s="133" t="s">
        <v>4079</v>
      </c>
      <c r="BXW3" s="133" t="s">
        <v>4079</v>
      </c>
      <c r="BXX3" s="133" t="s">
        <v>4079</v>
      </c>
      <c r="BXY3" s="133" t="s">
        <v>4079</v>
      </c>
      <c r="BXZ3" s="133" t="s">
        <v>4079</v>
      </c>
      <c r="BYA3" s="133" t="s">
        <v>4079</v>
      </c>
      <c r="BYB3" s="133" t="s">
        <v>4079</v>
      </c>
      <c r="BYC3" s="133" t="s">
        <v>4079</v>
      </c>
      <c r="BYD3" s="133" t="s">
        <v>4079</v>
      </c>
      <c r="BYE3" s="133" t="s">
        <v>4079</v>
      </c>
      <c r="BYF3" s="133" t="s">
        <v>4079</v>
      </c>
      <c r="BYG3" s="133" t="s">
        <v>4079</v>
      </c>
      <c r="BYH3" s="133" t="s">
        <v>4079</v>
      </c>
      <c r="BYI3" s="133" t="s">
        <v>4079</v>
      </c>
      <c r="BYJ3" s="133" t="s">
        <v>4079</v>
      </c>
      <c r="BYK3" s="133" t="s">
        <v>4079</v>
      </c>
      <c r="BYL3" s="133" t="s">
        <v>4079</v>
      </c>
      <c r="BYM3" s="133" t="s">
        <v>4079</v>
      </c>
      <c r="BYN3" s="133" t="s">
        <v>4079</v>
      </c>
      <c r="BYO3" s="133" t="s">
        <v>4079</v>
      </c>
      <c r="BYP3" s="133" t="s">
        <v>4079</v>
      </c>
      <c r="BYQ3" s="133" t="s">
        <v>4079</v>
      </c>
      <c r="BYR3" s="133" t="s">
        <v>4079</v>
      </c>
      <c r="BYS3" s="133" t="s">
        <v>4079</v>
      </c>
      <c r="BYT3" s="133" t="s">
        <v>4079</v>
      </c>
      <c r="BYU3" s="133" t="s">
        <v>4079</v>
      </c>
      <c r="BYV3" s="133" t="s">
        <v>4079</v>
      </c>
      <c r="BYW3" s="133" t="s">
        <v>4079</v>
      </c>
      <c r="BYX3" s="133" t="s">
        <v>4079</v>
      </c>
      <c r="BYY3" s="133" t="s">
        <v>4079</v>
      </c>
      <c r="BYZ3" s="133" t="s">
        <v>4079</v>
      </c>
      <c r="BZA3" s="133" t="s">
        <v>4079</v>
      </c>
      <c r="BZB3" s="133" t="s">
        <v>4079</v>
      </c>
      <c r="BZC3" s="133" t="s">
        <v>4079</v>
      </c>
      <c r="BZD3" s="133" t="s">
        <v>4079</v>
      </c>
      <c r="BZE3" s="133" t="s">
        <v>4079</v>
      </c>
      <c r="BZF3" s="133" t="s">
        <v>4079</v>
      </c>
      <c r="BZG3" s="133" t="s">
        <v>4079</v>
      </c>
      <c r="BZH3" s="133" t="s">
        <v>4079</v>
      </c>
      <c r="BZI3" s="133" t="s">
        <v>4079</v>
      </c>
      <c r="BZJ3" s="133" t="s">
        <v>4079</v>
      </c>
      <c r="BZK3" s="133" t="s">
        <v>4079</v>
      </c>
      <c r="BZL3" s="133" t="s">
        <v>4079</v>
      </c>
      <c r="BZM3" s="133" t="s">
        <v>4079</v>
      </c>
      <c r="BZN3" s="133" t="s">
        <v>4079</v>
      </c>
      <c r="BZO3" s="133" t="s">
        <v>4079</v>
      </c>
      <c r="BZP3" s="133" t="s">
        <v>4079</v>
      </c>
      <c r="BZQ3" s="133" t="s">
        <v>4079</v>
      </c>
      <c r="BZR3" s="133" t="s">
        <v>4079</v>
      </c>
      <c r="BZS3" s="133" t="s">
        <v>4079</v>
      </c>
      <c r="BZT3" s="133" t="s">
        <v>4079</v>
      </c>
      <c r="BZU3" s="133" t="s">
        <v>4079</v>
      </c>
      <c r="BZV3" s="133" t="s">
        <v>4079</v>
      </c>
      <c r="BZW3" s="133" t="s">
        <v>4079</v>
      </c>
      <c r="BZX3" s="133" t="s">
        <v>4079</v>
      </c>
      <c r="BZY3" s="133" t="s">
        <v>4079</v>
      </c>
      <c r="BZZ3" s="133" t="s">
        <v>4079</v>
      </c>
      <c r="CAA3" s="133" t="s">
        <v>4079</v>
      </c>
      <c r="CAB3" s="133" t="s">
        <v>4079</v>
      </c>
      <c r="CAC3" s="133" t="s">
        <v>4079</v>
      </c>
      <c r="CAD3" s="133" t="s">
        <v>4079</v>
      </c>
      <c r="CAE3" s="133" t="s">
        <v>4079</v>
      </c>
      <c r="CAF3" s="133" t="s">
        <v>4079</v>
      </c>
      <c r="CAG3" s="133" t="s">
        <v>4079</v>
      </c>
      <c r="CAH3" s="133" t="s">
        <v>4090</v>
      </c>
      <c r="CAI3" s="133" t="s">
        <v>4090</v>
      </c>
      <c r="CAJ3" s="133" t="s">
        <v>4090</v>
      </c>
      <c r="CAK3" s="133" t="s">
        <v>4090</v>
      </c>
      <c r="CAL3" s="133" t="s">
        <v>4090</v>
      </c>
      <c r="CAM3" s="133" t="s">
        <v>4090</v>
      </c>
      <c r="CAN3" s="133" t="s">
        <v>4090</v>
      </c>
      <c r="CAO3" s="133" t="s">
        <v>4090</v>
      </c>
      <c r="CAP3" s="133" t="s">
        <v>4090</v>
      </c>
      <c r="CAQ3" s="133" t="s">
        <v>4090</v>
      </c>
      <c r="CAR3" s="133" t="s">
        <v>4090</v>
      </c>
      <c r="CAS3" s="133" t="s">
        <v>4090</v>
      </c>
      <c r="CAT3" s="133" t="s">
        <v>4090</v>
      </c>
      <c r="CAU3" s="133" t="s">
        <v>4090</v>
      </c>
      <c r="CAV3" s="133" t="s">
        <v>4090</v>
      </c>
      <c r="CAW3" s="133" t="s">
        <v>4090</v>
      </c>
      <c r="CAX3" s="133" t="s">
        <v>4090</v>
      </c>
      <c r="CAY3" s="133" t="s">
        <v>4090</v>
      </c>
      <c r="CAZ3" s="133" t="s">
        <v>4090</v>
      </c>
      <c r="CBA3" s="133" t="s">
        <v>4090</v>
      </c>
      <c r="CBB3" s="133" t="s">
        <v>4090</v>
      </c>
      <c r="CBC3" s="133" t="s">
        <v>4090</v>
      </c>
      <c r="CBD3" s="133" t="s">
        <v>4090</v>
      </c>
      <c r="CBE3" s="133" t="s">
        <v>4090</v>
      </c>
      <c r="CBF3" s="133" t="s">
        <v>4090</v>
      </c>
      <c r="CBG3" s="133" t="s">
        <v>4090</v>
      </c>
      <c r="CBH3" s="133" t="s">
        <v>4090</v>
      </c>
      <c r="CBI3" s="133" t="s">
        <v>4090</v>
      </c>
      <c r="CBJ3" s="133" t="s">
        <v>4090</v>
      </c>
      <c r="CBK3" s="133" t="s">
        <v>4090</v>
      </c>
      <c r="CBL3" s="133" t="s">
        <v>4090</v>
      </c>
      <c r="CBM3" s="133" t="s">
        <v>4090</v>
      </c>
      <c r="CBN3" s="133" t="s">
        <v>4090</v>
      </c>
      <c r="CBO3" s="133" t="s">
        <v>4090</v>
      </c>
      <c r="CBP3" s="133" t="s">
        <v>4090</v>
      </c>
      <c r="CBQ3" s="133" t="s">
        <v>4090</v>
      </c>
      <c r="CBR3" s="133" t="s">
        <v>4090</v>
      </c>
      <c r="CBS3" s="133" t="s">
        <v>4090</v>
      </c>
      <c r="CBT3" s="133" t="s">
        <v>4090</v>
      </c>
      <c r="CBU3" s="133" t="s">
        <v>4090</v>
      </c>
      <c r="CBV3" s="133" t="s">
        <v>4090</v>
      </c>
      <c r="CBW3" s="133" t="s">
        <v>4090</v>
      </c>
      <c r="CBX3" s="133" t="s">
        <v>4090</v>
      </c>
      <c r="CBY3" s="133" t="s">
        <v>4090</v>
      </c>
      <c r="CBZ3" s="133" t="s">
        <v>4090</v>
      </c>
      <c r="CCA3" s="133" t="s">
        <v>4090</v>
      </c>
      <c r="CCB3" s="133" t="s">
        <v>4090</v>
      </c>
      <c r="CCC3" s="133" t="s">
        <v>4090</v>
      </c>
      <c r="CCD3" s="133" t="s">
        <v>4090</v>
      </c>
      <c r="CCE3" s="133" t="s">
        <v>4090</v>
      </c>
      <c r="CCF3" s="133" t="s">
        <v>4090</v>
      </c>
      <c r="CCG3" s="133" t="s">
        <v>4090</v>
      </c>
      <c r="CCH3" s="133" t="s">
        <v>4090</v>
      </c>
      <c r="CCI3" s="133" t="s">
        <v>4090</v>
      </c>
      <c r="CCJ3" s="133" t="s">
        <v>4090</v>
      </c>
      <c r="CCK3" s="133" t="s">
        <v>4090</v>
      </c>
      <c r="CCL3" s="133" t="s">
        <v>4090</v>
      </c>
      <c r="CCM3" s="133" t="s">
        <v>4090</v>
      </c>
      <c r="CCN3" s="133" t="s">
        <v>4090</v>
      </c>
      <c r="CCO3" s="133" t="s">
        <v>4090</v>
      </c>
      <c r="CCP3" s="133" t="s">
        <v>4090</v>
      </c>
      <c r="CCQ3" s="133" t="s">
        <v>4090</v>
      </c>
      <c r="CCR3" s="133" t="s">
        <v>4090</v>
      </c>
      <c r="CCS3" s="133" t="s">
        <v>4090</v>
      </c>
      <c r="CCT3" s="133" t="s">
        <v>4090</v>
      </c>
      <c r="CCU3" s="133" t="s">
        <v>4090</v>
      </c>
      <c r="CCV3" s="133" t="s">
        <v>4090</v>
      </c>
      <c r="CCW3" s="133" t="s">
        <v>4090</v>
      </c>
      <c r="CCX3" s="133" t="s">
        <v>4090</v>
      </c>
      <c r="CCY3" s="133" t="s">
        <v>4090</v>
      </c>
      <c r="CCZ3" s="133" t="s">
        <v>4090</v>
      </c>
      <c r="CDA3" s="133" t="s">
        <v>4090</v>
      </c>
      <c r="CDB3" s="133" t="s">
        <v>4090</v>
      </c>
      <c r="CDC3" s="133" t="s">
        <v>4090</v>
      </c>
      <c r="CDD3" s="133" t="s">
        <v>4090</v>
      </c>
      <c r="CDE3" s="133" t="s">
        <v>4090</v>
      </c>
      <c r="CDF3" s="133" t="s">
        <v>4090</v>
      </c>
      <c r="CDG3" s="133" t="s">
        <v>4090</v>
      </c>
      <c r="CDH3" s="133" t="s">
        <v>4090</v>
      </c>
      <c r="CDI3" s="133" t="s">
        <v>4090</v>
      </c>
      <c r="CDJ3" s="133" t="s">
        <v>4090</v>
      </c>
      <c r="CDK3" s="133" t="s">
        <v>4090</v>
      </c>
      <c r="CDL3" s="133" t="s">
        <v>4090</v>
      </c>
      <c r="CDM3" s="133" t="s">
        <v>4090</v>
      </c>
      <c r="CDN3" s="133" t="s">
        <v>4090</v>
      </c>
      <c r="CDO3" s="133" t="s">
        <v>4090</v>
      </c>
      <c r="CDP3" s="133" t="s">
        <v>4090</v>
      </c>
      <c r="CDQ3" s="133" t="s">
        <v>4090</v>
      </c>
      <c r="CDR3" s="133" t="s">
        <v>4090</v>
      </c>
      <c r="CDS3" s="133" t="s">
        <v>4090</v>
      </c>
      <c r="CDT3" s="133" t="s">
        <v>4090</v>
      </c>
      <c r="CDU3" s="133" t="s">
        <v>4090</v>
      </c>
      <c r="CDV3" s="133" t="s">
        <v>4090</v>
      </c>
      <c r="CDW3" s="133" t="s">
        <v>4090</v>
      </c>
      <c r="CDX3" s="133" t="s">
        <v>4090</v>
      </c>
      <c r="CDY3" s="133" t="s">
        <v>4090</v>
      </c>
      <c r="CDZ3" s="133" t="s">
        <v>4090</v>
      </c>
      <c r="CEA3" s="133" t="s">
        <v>4090</v>
      </c>
      <c r="CEB3" s="133" t="s">
        <v>4090</v>
      </c>
      <c r="CEC3" s="133" t="s">
        <v>4090</v>
      </c>
      <c r="CED3" s="133" t="s">
        <v>4090</v>
      </c>
      <c r="CEE3" s="133" t="s">
        <v>4090</v>
      </c>
      <c r="CEF3" s="133" t="s">
        <v>4090</v>
      </c>
      <c r="CEG3" s="133" t="s">
        <v>4090</v>
      </c>
      <c r="CEH3" s="133" t="s">
        <v>4090</v>
      </c>
      <c r="CEI3" s="133" t="s">
        <v>4090</v>
      </c>
      <c r="CEJ3" s="133" t="s">
        <v>4090</v>
      </c>
      <c r="CEK3" s="133" t="s">
        <v>4090</v>
      </c>
      <c r="CEL3" s="133" t="s">
        <v>4090</v>
      </c>
      <c r="CEM3" s="133" t="s">
        <v>4090</v>
      </c>
      <c r="CEN3" s="133" t="s">
        <v>4090</v>
      </c>
      <c r="CEO3" s="133" t="s">
        <v>4090</v>
      </c>
      <c r="CEP3" s="133" t="s">
        <v>4090</v>
      </c>
      <c r="CEQ3" s="133" t="s">
        <v>4090</v>
      </c>
      <c r="CER3" s="133" t="s">
        <v>4090</v>
      </c>
      <c r="CES3" s="133" t="s">
        <v>4090</v>
      </c>
      <c r="CET3" s="133" t="s">
        <v>4090</v>
      </c>
      <c r="CEU3" s="133" t="s">
        <v>4090</v>
      </c>
      <c r="CEV3" s="133" t="s">
        <v>4090</v>
      </c>
      <c r="CEW3" s="133" t="s">
        <v>4090</v>
      </c>
      <c r="CEX3" s="133" t="s">
        <v>4090</v>
      </c>
      <c r="CEY3" s="133" t="s">
        <v>4090</v>
      </c>
      <c r="CEZ3" s="133" t="s">
        <v>4090</v>
      </c>
      <c r="CFA3" s="133" t="s">
        <v>4090</v>
      </c>
      <c r="CFB3" s="133" t="s">
        <v>4090</v>
      </c>
      <c r="CFC3" s="133" t="s">
        <v>4091</v>
      </c>
      <c r="CFD3" s="133" t="s">
        <v>4091</v>
      </c>
      <c r="CFE3" s="133" t="s">
        <v>4091</v>
      </c>
      <c r="CFF3" s="133" t="s">
        <v>4091</v>
      </c>
      <c r="CFG3" s="133" t="s">
        <v>4091</v>
      </c>
      <c r="CFH3" s="133" t="s">
        <v>4091</v>
      </c>
      <c r="CFI3" s="133" t="s">
        <v>4091</v>
      </c>
      <c r="CFJ3" s="133" t="s">
        <v>4091</v>
      </c>
      <c r="CFK3" s="133" t="s">
        <v>4091</v>
      </c>
      <c r="CFL3" s="133" t="s">
        <v>4091</v>
      </c>
      <c r="CFM3" s="133" t="s">
        <v>4091</v>
      </c>
      <c r="CFN3" s="133" t="s">
        <v>4091</v>
      </c>
      <c r="CFO3" s="133" t="s">
        <v>4091</v>
      </c>
      <c r="CFP3" s="133" t="s">
        <v>4091</v>
      </c>
      <c r="CFQ3" s="133" t="s">
        <v>4091</v>
      </c>
      <c r="CFR3" s="133" t="s">
        <v>4091</v>
      </c>
      <c r="CFS3" s="133" t="s">
        <v>4091</v>
      </c>
      <c r="CFT3" s="133" t="s">
        <v>4091</v>
      </c>
      <c r="CFU3" s="133" t="s">
        <v>4091</v>
      </c>
      <c r="CFV3" s="133" t="s">
        <v>4091</v>
      </c>
      <c r="CFW3" s="133" t="s">
        <v>4091</v>
      </c>
      <c r="CFX3" s="133" t="s">
        <v>4091</v>
      </c>
      <c r="CFY3" s="133" t="s">
        <v>4091</v>
      </c>
      <c r="CFZ3" s="133" t="s">
        <v>4091</v>
      </c>
      <c r="CGA3" s="133" t="s">
        <v>4091</v>
      </c>
      <c r="CGB3" s="133" t="s">
        <v>4091</v>
      </c>
      <c r="CGC3" s="133" t="s">
        <v>4091</v>
      </c>
      <c r="CGD3" s="133" t="s">
        <v>4091</v>
      </c>
      <c r="CGE3" s="133" t="s">
        <v>4091</v>
      </c>
      <c r="CGF3" s="133" t="s">
        <v>4091</v>
      </c>
      <c r="CGG3" s="133" t="s">
        <v>4091</v>
      </c>
      <c r="CGH3" s="133" t="s">
        <v>4091</v>
      </c>
      <c r="CGI3" s="133" t="s">
        <v>4091</v>
      </c>
      <c r="CGJ3" s="133" t="s">
        <v>4091</v>
      </c>
      <c r="CGK3" s="133" t="s">
        <v>4091</v>
      </c>
      <c r="CGL3" s="133" t="s">
        <v>4091</v>
      </c>
      <c r="CGM3" s="133" t="s">
        <v>4091</v>
      </c>
      <c r="CGN3" s="133" t="s">
        <v>4091</v>
      </c>
      <c r="CGO3" s="133" t="s">
        <v>4091</v>
      </c>
      <c r="CGP3" s="133" t="s">
        <v>4091</v>
      </c>
      <c r="CGQ3" s="133" t="s">
        <v>4091</v>
      </c>
      <c r="CGR3" s="133" t="s">
        <v>4091</v>
      </c>
      <c r="CGS3" s="133" t="s">
        <v>4091</v>
      </c>
      <c r="CGT3" s="133" t="s">
        <v>4091</v>
      </c>
      <c r="CGU3" s="133" t="s">
        <v>4091</v>
      </c>
      <c r="CGV3" s="133" t="s">
        <v>4091</v>
      </c>
      <c r="CGW3" s="133" t="s">
        <v>4091</v>
      </c>
      <c r="CGX3" s="133" t="s">
        <v>4091</v>
      </c>
      <c r="CGY3" s="133" t="s">
        <v>4091</v>
      </c>
      <c r="CGZ3" s="133" t="s">
        <v>4091</v>
      </c>
      <c r="CHA3" s="133" t="s">
        <v>4091</v>
      </c>
      <c r="CHB3" s="133" t="s">
        <v>4091</v>
      </c>
      <c r="CHC3" s="133" t="s">
        <v>4091</v>
      </c>
      <c r="CHD3" s="133" t="s">
        <v>4091</v>
      </c>
      <c r="CHE3" s="133" t="s">
        <v>4091</v>
      </c>
      <c r="CHF3" s="133" t="s">
        <v>4091</v>
      </c>
      <c r="CHG3" s="133" t="s">
        <v>4091</v>
      </c>
      <c r="CHH3" s="133" t="s">
        <v>4091</v>
      </c>
      <c r="CHI3" s="133" t="s">
        <v>4091</v>
      </c>
      <c r="CHJ3" s="133" t="s">
        <v>4091</v>
      </c>
      <c r="CHK3" s="133" t="s">
        <v>4091</v>
      </c>
      <c r="CHL3" s="133" t="s">
        <v>4091</v>
      </c>
      <c r="CHM3" s="133" t="s">
        <v>4091</v>
      </c>
      <c r="CHN3" s="133" t="s">
        <v>4091</v>
      </c>
      <c r="CHO3" s="133" t="s">
        <v>4091</v>
      </c>
      <c r="CHP3" s="133" t="s">
        <v>4091</v>
      </c>
      <c r="CHQ3" s="133" t="s">
        <v>4091</v>
      </c>
      <c r="CHR3" s="133" t="s">
        <v>4091</v>
      </c>
      <c r="CHS3" s="133" t="s">
        <v>4091</v>
      </c>
      <c r="CHT3" s="133" t="s">
        <v>4091</v>
      </c>
      <c r="CHU3" s="133" t="s">
        <v>4091</v>
      </c>
      <c r="CHV3" s="133" t="s">
        <v>4091</v>
      </c>
      <c r="CHW3" s="133" t="s">
        <v>4091</v>
      </c>
      <c r="CHX3" s="133" t="s">
        <v>4091</v>
      </c>
      <c r="CHY3" s="133" t="s">
        <v>4091</v>
      </c>
      <c r="CHZ3" s="133" t="s">
        <v>4091</v>
      </c>
      <c r="CIA3" s="133" t="s">
        <v>4091</v>
      </c>
      <c r="CIB3" s="133" t="s">
        <v>4091</v>
      </c>
      <c r="CIC3" s="133" t="s">
        <v>4091</v>
      </c>
      <c r="CID3" s="133" t="s">
        <v>4091</v>
      </c>
      <c r="CIE3" s="133" t="s">
        <v>4091</v>
      </c>
      <c r="CIF3" s="133" t="s">
        <v>4091</v>
      </c>
      <c r="CIG3" s="133" t="s">
        <v>4091</v>
      </c>
      <c r="CIH3" s="133" t="s">
        <v>4091</v>
      </c>
      <c r="CII3" s="133" t="s">
        <v>4091</v>
      </c>
      <c r="CIJ3" s="133" t="s">
        <v>4091</v>
      </c>
      <c r="CIK3" s="133" t="s">
        <v>4091</v>
      </c>
      <c r="CIL3" s="133" t="s">
        <v>4091</v>
      </c>
      <c r="CIM3" s="133" t="s">
        <v>4091</v>
      </c>
      <c r="CIN3" s="133" t="s">
        <v>4091</v>
      </c>
      <c r="CIO3" s="133" t="s">
        <v>4091</v>
      </c>
      <c r="CIP3" s="133" t="s">
        <v>4091</v>
      </c>
      <c r="CIQ3" s="133" t="s">
        <v>4091</v>
      </c>
      <c r="CIR3" s="133" t="s">
        <v>4091</v>
      </c>
      <c r="CIS3" s="133" t="s">
        <v>4091</v>
      </c>
      <c r="CIT3" s="133" t="s">
        <v>4091</v>
      </c>
      <c r="CIU3" s="133" t="s">
        <v>4091</v>
      </c>
      <c r="CIV3" s="133" t="s">
        <v>4091</v>
      </c>
      <c r="CIW3" s="133" t="s">
        <v>4091</v>
      </c>
      <c r="CIX3" s="133" t="s">
        <v>4091</v>
      </c>
      <c r="CIY3" s="133" t="s">
        <v>4091</v>
      </c>
      <c r="CIZ3" s="133" t="s">
        <v>4091</v>
      </c>
      <c r="CJA3" s="133" t="s">
        <v>4091</v>
      </c>
      <c r="CJB3" s="133" t="s">
        <v>4091</v>
      </c>
      <c r="CJC3" s="133" t="s">
        <v>4091</v>
      </c>
      <c r="CJD3" s="133" t="s">
        <v>4091</v>
      </c>
      <c r="CJE3" s="133" t="s">
        <v>4091</v>
      </c>
      <c r="CJF3" s="133" t="s">
        <v>4091</v>
      </c>
      <c r="CJG3" s="133" t="s">
        <v>4091</v>
      </c>
      <c r="CJH3" s="133" t="s">
        <v>4091</v>
      </c>
      <c r="CJI3" s="133" t="s">
        <v>4091</v>
      </c>
      <c r="CJJ3" s="133" t="s">
        <v>4091</v>
      </c>
      <c r="CJK3" s="133" t="s">
        <v>4091</v>
      </c>
      <c r="CJL3" s="133" t="s">
        <v>4091</v>
      </c>
      <c r="CJM3" s="133" t="s">
        <v>4091</v>
      </c>
      <c r="CJN3" s="133" t="s">
        <v>4091</v>
      </c>
      <c r="CJO3" s="133" t="s">
        <v>4091</v>
      </c>
      <c r="CJP3" s="133" t="s">
        <v>4091</v>
      </c>
      <c r="CJQ3" s="133" t="s">
        <v>4091</v>
      </c>
      <c r="CJR3" s="133" t="s">
        <v>4091</v>
      </c>
      <c r="CJS3" s="133" t="s">
        <v>4091</v>
      </c>
      <c r="CJT3" s="133" t="s">
        <v>4091</v>
      </c>
      <c r="CJU3" s="133" t="s">
        <v>4091</v>
      </c>
      <c r="CJV3" s="133" t="s">
        <v>4091</v>
      </c>
      <c r="CJW3" s="133" t="s">
        <v>4091</v>
      </c>
      <c r="CJX3" s="133" t="s">
        <v>4092</v>
      </c>
      <c r="CJY3" s="133" t="s">
        <v>4092</v>
      </c>
      <c r="CJZ3" s="133" t="s">
        <v>4092</v>
      </c>
      <c r="CKA3" s="133" t="s">
        <v>4092</v>
      </c>
      <c r="CKB3" s="133" t="s">
        <v>4092</v>
      </c>
      <c r="CKC3" s="133" t="s">
        <v>4092</v>
      </c>
      <c r="CKD3" s="133" t="s">
        <v>4092</v>
      </c>
      <c r="CKE3" s="133" t="s">
        <v>4092</v>
      </c>
      <c r="CKF3" s="133" t="s">
        <v>4092</v>
      </c>
      <c r="CKG3" s="133" t="s">
        <v>4092</v>
      </c>
      <c r="CKH3" s="133" t="s">
        <v>4092</v>
      </c>
      <c r="CKI3" s="133" t="s">
        <v>4092</v>
      </c>
      <c r="CKJ3" s="133" t="s">
        <v>4092</v>
      </c>
      <c r="CKK3" s="133" t="s">
        <v>4092</v>
      </c>
      <c r="CKL3" s="133" t="s">
        <v>4092</v>
      </c>
      <c r="CKM3" s="133" t="s">
        <v>4092</v>
      </c>
      <c r="CKN3" s="133" t="s">
        <v>4092</v>
      </c>
      <c r="CKO3" s="133" t="s">
        <v>4092</v>
      </c>
      <c r="CKP3" s="133" t="s">
        <v>4092</v>
      </c>
      <c r="CKQ3" s="133" t="s">
        <v>4092</v>
      </c>
      <c r="CKR3" s="133" t="s">
        <v>4092</v>
      </c>
      <c r="CKS3" s="133" t="s">
        <v>4092</v>
      </c>
      <c r="CKT3" s="133" t="s">
        <v>4092</v>
      </c>
      <c r="CKU3" s="133" t="s">
        <v>4092</v>
      </c>
      <c r="CKV3" s="133" t="s">
        <v>4092</v>
      </c>
      <c r="CKW3" s="133" t="s">
        <v>4092</v>
      </c>
      <c r="CKX3" s="133" t="s">
        <v>4092</v>
      </c>
      <c r="CKY3" s="133" t="s">
        <v>4092</v>
      </c>
      <c r="CKZ3" s="133" t="s">
        <v>4092</v>
      </c>
      <c r="CLA3" s="133" t="s">
        <v>4092</v>
      </c>
      <c r="CLB3" s="133" t="s">
        <v>4092</v>
      </c>
      <c r="CLC3" s="133" t="s">
        <v>4092</v>
      </c>
      <c r="CLD3" s="133" t="s">
        <v>4092</v>
      </c>
      <c r="CLE3" s="133" t="s">
        <v>4092</v>
      </c>
      <c r="CLF3" s="133" t="s">
        <v>4092</v>
      </c>
      <c r="CLG3" s="133" t="s">
        <v>4092</v>
      </c>
      <c r="CLH3" s="133" t="s">
        <v>4092</v>
      </c>
      <c r="CLI3" s="133" t="s">
        <v>4092</v>
      </c>
      <c r="CLJ3" s="133" t="s">
        <v>4092</v>
      </c>
      <c r="CLK3" s="133" t="s">
        <v>4092</v>
      </c>
      <c r="CLL3" s="133" t="s">
        <v>4092</v>
      </c>
      <c r="CLM3" s="133" t="s">
        <v>4092</v>
      </c>
      <c r="CLN3" s="133" t="s">
        <v>4092</v>
      </c>
      <c r="CLO3" s="133" t="s">
        <v>4092</v>
      </c>
      <c r="CLP3" s="133" t="s">
        <v>4092</v>
      </c>
      <c r="CLQ3" s="133" t="s">
        <v>4092</v>
      </c>
      <c r="CLR3" s="133" t="s">
        <v>4092</v>
      </c>
      <c r="CLS3" s="133" t="s">
        <v>4092</v>
      </c>
      <c r="CLT3" s="133" t="s">
        <v>4092</v>
      </c>
      <c r="CLU3" s="133" t="s">
        <v>4092</v>
      </c>
      <c r="CLV3" s="133" t="s">
        <v>4092</v>
      </c>
      <c r="CLW3" s="133" t="s">
        <v>4092</v>
      </c>
      <c r="CLX3" s="133" t="s">
        <v>4092</v>
      </c>
      <c r="CLY3" s="133" t="s">
        <v>4092</v>
      </c>
      <c r="CLZ3" s="133" t="s">
        <v>4092</v>
      </c>
      <c r="CMA3" s="133" t="s">
        <v>4092</v>
      </c>
      <c r="CMB3" s="133" t="s">
        <v>4092</v>
      </c>
      <c r="CMC3" s="133" t="s">
        <v>4092</v>
      </c>
      <c r="CMD3" s="133" t="s">
        <v>4092</v>
      </c>
      <c r="CME3" s="133" t="s">
        <v>4092</v>
      </c>
      <c r="CMF3" s="133" t="s">
        <v>4092</v>
      </c>
      <c r="CMG3" s="133" t="s">
        <v>4092</v>
      </c>
      <c r="CMH3" s="133" t="s">
        <v>4092</v>
      </c>
      <c r="CMI3" s="133" t="s">
        <v>4092</v>
      </c>
      <c r="CMJ3" s="133" t="s">
        <v>4092</v>
      </c>
      <c r="CMK3" s="133" t="s">
        <v>4092</v>
      </c>
      <c r="CML3" s="133" t="s">
        <v>4092</v>
      </c>
      <c r="CMM3" s="133" t="s">
        <v>4092</v>
      </c>
      <c r="CMN3" s="133" t="s">
        <v>4092</v>
      </c>
      <c r="CMO3" s="133" t="s">
        <v>4092</v>
      </c>
      <c r="CMP3" s="133" t="s">
        <v>4092</v>
      </c>
      <c r="CMQ3" s="133" t="s">
        <v>4092</v>
      </c>
      <c r="CMR3" s="133" t="s">
        <v>4092</v>
      </c>
      <c r="CMS3" s="133" t="s">
        <v>4092</v>
      </c>
      <c r="CMT3" s="133" t="s">
        <v>4092</v>
      </c>
      <c r="CMU3" s="133" t="s">
        <v>4092</v>
      </c>
      <c r="CMV3" s="133" t="s">
        <v>4092</v>
      </c>
      <c r="CMW3" s="133" t="s">
        <v>4092</v>
      </c>
      <c r="CMX3" s="133" t="s">
        <v>4092</v>
      </c>
      <c r="CMY3" s="133" t="s">
        <v>4092</v>
      </c>
      <c r="CMZ3" s="133" t="s">
        <v>4092</v>
      </c>
      <c r="CNA3" s="133" t="s">
        <v>4092</v>
      </c>
      <c r="CNB3" s="133" t="s">
        <v>4092</v>
      </c>
      <c r="CNC3" s="133" t="s">
        <v>4092</v>
      </c>
      <c r="CND3" s="133" t="s">
        <v>4092</v>
      </c>
      <c r="CNE3" s="133" t="s">
        <v>4092</v>
      </c>
      <c r="CNF3" s="133" t="s">
        <v>4092</v>
      </c>
      <c r="CNG3" s="133" t="s">
        <v>4092</v>
      </c>
      <c r="CNH3" s="133" t="s">
        <v>4092</v>
      </c>
      <c r="CNI3" s="133" t="s">
        <v>4092</v>
      </c>
      <c r="CNJ3" s="133" t="s">
        <v>4092</v>
      </c>
      <c r="CNK3" s="133" t="s">
        <v>4092</v>
      </c>
      <c r="CNL3" s="133" t="s">
        <v>4092</v>
      </c>
      <c r="CNM3" s="133" t="s">
        <v>4092</v>
      </c>
      <c r="CNN3" s="133" t="s">
        <v>4092</v>
      </c>
      <c r="CNO3" s="133" t="s">
        <v>4092</v>
      </c>
      <c r="CNP3" s="133" t="s">
        <v>4092</v>
      </c>
      <c r="CNQ3" s="133" t="s">
        <v>4092</v>
      </c>
      <c r="CNR3" s="133" t="s">
        <v>4092</v>
      </c>
      <c r="CNS3" s="133" t="s">
        <v>4092</v>
      </c>
      <c r="CNT3" s="133" t="s">
        <v>4092</v>
      </c>
      <c r="CNU3" s="133" t="s">
        <v>4092</v>
      </c>
      <c r="CNV3" s="133" t="s">
        <v>4092</v>
      </c>
      <c r="CNW3" s="133" t="s">
        <v>4092</v>
      </c>
      <c r="CNX3" s="133" t="s">
        <v>4092</v>
      </c>
      <c r="CNY3" s="133" t="s">
        <v>4092</v>
      </c>
      <c r="CNZ3" s="133" t="s">
        <v>4092</v>
      </c>
      <c r="COA3" s="133" t="s">
        <v>4092</v>
      </c>
      <c r="COB3" s="133" t="s">
        <v>4092</v>
      </c>
      <c r="COC3" s="133" t="s">
        <v>4092</v>
      </c>
      <c r="COD3" s="133" t="s">
        <v>4092</v>
      </c>
      <c r="COE3" s="133" t="s">
        <v>4092</v>
      </c>
      <c r="COF3" s="133" t="s">
        <v>4092</v>
      </c>
      <c r="COG3" s="133" t="s">
        <v>4092</v>
      </c>
      <c r="COH3" s="133" t="s">
        <v>4092</v>
      </c>
      <c r="COI3" s="133" t="s">
        <v>4092</v>
      </c>
      <c r="COJ3" s="133" t="s">
        <v>4092</v>
      </c>
      <c r="COK3" s="133" t="s">
        <v>4092</v>
      </c>
      <c r="COL3" s="133" t="s">
        <v>4092</v>
      </c>
      <c r="COM3" s="133" t="s">
        <v>4092</v>
      </c>
      <c r="CON3" s="133" t="s">
        <v>4092</v>
      </c>
      <c r="COO3" s="133" t="s">
        <v>4092</v>
      </c>
      <c r="COP3" s="133" t="s">
        <v>4092</v>
      </c>
      <c r="COQ3" s="133" t="s">
        <v>4092</v>
      </c>
      <c r="COR3" s="133" t="s">
        <v>4092</v>
      </c>
      <c r="COS3" s="133" t="s">
        <v>4093</v>
      </c>
      <c r="COT3" s="133" t="s">
        <v>4093</v>
      </c>
      <c r="COU3" s="133" t="s">
        <v>4093</v>
      </c>
      <c r="COV3" s="133" t="s">
        <v>4093</v>
      </c>
      <c r="COW3" s="133" t="s">
        <v>4093</v>
      </c>
      <c r="COX3" s="133" t="s">
        <v>4093</v>
      </c>
      <c r="COY3" s="133" t="s">
        <v>4093</v>
      </c>
      <c r="COZ3" s="133" t="s">
        <v>4093</v>
      </c>
      <c r="CPA3" s="133" t="s">
        <v>4093</v>
      </c>
      <c r="CPB3" s="133" t="s">
        <v>4093</v>
      </c>
      <c r="CPC3" s="133" t="s">
        <v>4093</v>
      </c>
      <c r="CPD3" s="133" t="s">
        <v>4093</v>
      </c>
      <c r="CPE3" s="133" t="s">
        <v>4093</v>
      </c>
      <c r="CPF3" s="133" t="s">
        <v>4093</v>
      </c>
      <c r="CPG3" s="133" t="s">
        <v>4093</v>
      </c>
      <c r="CPH3" s="133" t="s">
        <v>4093</v>
      </c>
      <c r="CPI3" s="133" t="s">
        <v>4093</v>
      </c>
      <c r="CPJ3" s="133" t="s">
        <v>4093</v>
      </c>
      <c r="CPK3" s="133" t="s">
        <v>4093</v>
      </c>
      <c r="CPL3" s="133" t="s">
        <v>4093</v>
      </c>
      <c r="CPM3" s="133" t="s">
        <v>4093</v>
      </c>
      <c r="CPN3" s="133" t="s">
        <v>4093</v>
      </c>
      <c r="CPO3" s="133" t="s">
        <v>4093</v>
      </c>
      <c r="CPP3" s="133" t="s">
        <v>4093</v>
      </c>
      <c r="CPQ3" s="133" t="s">
        <v>4093</v>
      </c>
      <c r="CPR3" s="133" t="s">
        <v>4093</v>
      </c>
      <c r="CPS3" s="133" t="s">
        <v>4093</v>
      </c>
      <c r="CPT3" s="133" t="s">
        <v>4093</v>
      </c>
      <c r="CPU3" s="133" t="s">
        <v>4093</v>
      </c>
      <c r="CPV3" s="133" t="s">
        <v>4093</v>
      </c>
      <c r="CPW3" s="133" t="s">
        <v>4093</v>
      </c>
      <c r="CPX3" s="133" t="s">
        <v>4093</v>
      </c>
      <c r="CPY3" s="133" t="s">
        <v>4093</v>
      </c>
      <c r="CPZ3" s="133" t="s">
        <v>4093</v>
      </c>
      <c r="CQA3" s="133" t="s">
        <v>4093</v>
      </c>
      <c r="CQB3" s="133" t="s">
        <v>4093</v>
      </c>
      <c r="CQC3" s="133" t="s">
        <v>4093</v>
      </c>
      <c r="CQD3" s="133" t="s">
        <v>4093</v>
      </c>
      <c r="CQE3" s="133" t="s">
        <v>4093</v>
      </c>
      <c r="CQF3" s="133" t="s">
        <v>4093</v>
      </c>
      <c r="CQG3" s="133" t="s">
        <v>4093</v>
      </c>
      <c r="CQH3" s="133" t="s">
        <v>4093</v>
      </c>
      <c r="CQI3" s="133" t="s">
        <v>4093</v>
      </c>
      <c r="CQJ3" s="133" t="s">
        <v>4093</v>
      </c>
      <c r="CQK3" s="133" t="s">
        <v>4093</v>
      </c>
      <c r="CQL3" s="133" t="s">
        <v>4093</v>
      </c>
      <c r="CQM3" s="133" t="s">
        <v>4093</v>
      </c>
      <c r="CQN3" s="133" t="s">
        <v>4093</v>
      </c>
      <c r="CQO3" s="133" t="s">
        <v>4093</v>
      </c>
      <c r="CQP3" s="133" t="s">
        <v>4093</v>
      </c>
      <c r="CQQ3" s="133" t="s">
        <v>4093</v>
      </c>
      <c r="CQR3" s="133" t="s">
        <v>4093</v>
      </c>
      <c r="CQS3" s="133" t="s">
        <v>4093</v>
      </c>
      <c r="CQT3" s="133" t="s">
        <v>4093</v>
      </c>
      <c r="CQU3" s="133" t="s">
        <v>4093</v>
      </c>
      <c r="CQV3" s="133" t="s">
        <v>4093</v>
      </c>
      <c r="CQW3" s="133" t="s">
        <v>4093</v>
      </c>
      <c r="CQX3" s="133" t="s">
        <v>4093</v>
      </c>
      <c r="CQY3" s="133" t="s">
        <v>4093</v>
      </c>
      <c r="CQZ3" s="133" t="s">
        <v>4093</v>
      </c>
      <c r="CRA3" s="133" t="s">
        <v>4093</v>
      </c>
      <c r="CRB3" s="133" t="s">
        <v>4093</v>
      </c>
      <c r="CRC3" s="133" t="s">
        <v>4093</v>
      </c>
      <c r="CRD3" s="133" t="s">
        <v>4093</v>
      </c>
      <c r="CRE3" s="133" t="s">
        <v>4093</v>
      </c>
      <c r="CRF3" s="133" t="s">
        <v>4093</v>
      </c>
      <c r="CRG3" s="133" t="s">
        <v>4093</v>
      </c>
      <c r="CRH3" s="133" t="s">
        <v>4093</v>
      </c>
      <c r="CRI3" s="133" t="s">
        <v>4093</v>
      </c>
      <c r="CRJ3" s="133" t="s">
        <v>4093</v>
      </c>
      <c r="CRK3" s="133" t="s">
        <v>4093</v>
      </c>
      <c r="CRL3" s="133" t="s">
        <v>4093</v>
      </c>
      <c r="CRM3" s="133" t="s">
        <v>4093</v>
      </c>
      <c r="CRN3" s="133" t="s">
        <v>4093</v>
      </c>
      <c r="CRO3" s="133" t="s">
        <v>4093</v>
      </c>
      <c r="CRP3" s="133" t="s">
        <v>4093</v>
      </c>
      <c r="CRQ3" s="133" t="s">
        <v>4093</v>
      </c>
      <c r="CRR3" s="133" t="s">
        <v>4093</v>
      </c>
      <c r="CRS3" s="133" t="s">
        <v>4093</v>
      </c>
      <c r="CRT3" s="133" t="s">
        <v>4093</v>
      </c>
      <c r="CRU3" s="133" t="s">
        <v>4093</v>
      </c>
      <c r="CRV3" s="133" t="s">
        <v>4093</v>
      </c>
      <c r="CRW3" s="133" t="s">
        <v>4093</v>
      </c>
      <c r="CRX3" s="133" t="s">
        <v>4093</v>
      </c>
      <c r="CRY3" s="133" t="s">
        <v>4093</v>
      </c>
      <c r="CRZ3" s="133" t="s">
        <v>4093</v>
      </c>
      <c r="CSA3" s="133" t="s">
        <v>4093</v>
      </c>
      <c r="CSB3" s="133" t="s">
        <v>4093</v>
      </c>
      <c r="CSC3" s="133" t="s">
        <v>4093</v>
      </c>
      <c r="CSD3" s="133" t="s">
        <v>4093</v>
      </c>
      <c r="CSE3" s="133" t="s">
        <v>4093</v>
      </c>
      <c r="CSF3" s="133" t="s">
        <v>4093</v>
      </c>
      <c r="CSG3" s="133" t="s">
        <v>4093</v>
      </c>
      <c r="CSH3" s="133" t="s">
        <v>4093</v>
      </c>
      <c r="CSI3" s="133" t="s">
        <v>4093</v>
      </c>
      <c r="CSJ3" s="133" t="s">
        <v>4093</v>
      </c>
      <c r="CSK3" s="133" t="s">
        <v>4093</v>
      </c>
      <c r="CSL3" s="133" t="s">
        <v>4093</v>
      </c>
      <c r="CSM3" s="133" t="s">
        <v>4093</v>
      </c>
      <c r="CSN3" s="133" t="s">
        <v>4093</v>
      </c>
      <c r="CSO3" s="133" t="s">
        <v>4093</v>
      </c>
      <c r="CSP3" s="133" t="s">
        <v>4093</v>
      </c>
      <c r="CSQ3" s="133" t="s">
        <v>4093</v>
      </c>
      <c r="CSR3" s="133" t="s">
        <v>4093</v>
      </c>
      <c r="CSS3" s="133" t="s">
        <v>4093</v>
      </c>
      <c r="CST3" s="133" t="s">
        <v>4093</v>
      </c>
      <c r="CSU3" s="133" t="s">
        <v>4093</v>
      </c>
      <c r="CSV3" s="133" t="s">
        <v>4093</v>
      </c>
      <c r="CSW3" s="133" t="s">
        <v>4093</v>
      </c>
      <c r="CSX3" s="133" t="s">
        <v>4093</v>
      </c>
      <c r="CSY3" s="133" t="s">
        <v>4093</v>
      </c>
      <c r="CSZ3" s="133" t="s">
        <v>4093</v>
      </c>
      <c r="CTA3" s="133" t="s">
        <v>4093</v>
      </c>
      <c r="CTB3" s="133" t="s">
        <v>4093</v>
      </c>
      <c r="CTC3" s="133" t="s">
        <v>4093</v>
      </c>
      <c r="CTD3" s="133" t="s">
        <v>4093</v>
      </c>
      <c r="CTE3" s="133" t="s">
        <v>4093</v>
      </c>
      <c r="CTF3" s="133" t="s">
        <v>4093</v>
      </c>
      <c r="CTG3" s="133" t="s">
        <v>4093</v>
      </c>
      <c r="CTH3" s="133" t="s">
        <v>4093</v>
      </c>
      <c r="CTI3" s="133" t="s">
        <v>4093</v>
      </c>
      <c r="CTJ3" s="133" t="s">
        <v>4093</v>
      </c>
      <c r="CTK3" s="133" t="s">
        <v>4093</v>
      </c>
      <c r="CTL3" s="133" t="s">
        <v>4093</v>
      </c>
      <c r="CTM3" s="133" t="s">
        <v>4093</v>
      </c>
      <c r="CTN3" s="133" t="s">
        <v>4094</v>
      </c>
      <c r="CTO3" s="133" t="s">
        <v>4094</v>
      </c>
      <c r="CTP3" s="133" t="s">
        <v>4094</v>
      </c>
      <c r="CTQ3" s="133" t="s">
        <v>4094</v>
      </c>
      <c r="CTR3" s="133" t="s">
        <v>4094</v>
      </c>
      <c r="CTS3" s="133" t="s">
        <v>4094</v>
      </c>
      <c r="CTT3" s="133" t="s">
        <v>4094</v>
      </c>
      <c r="CTU3" s="133" t="s">
        <v>4094</v>
      </c>
      <c r="CTV3" s="133" t="s">
        <v>4094</v>
      </c>
      <c r="CTW3" s="133" t="s">
        <v>4094</v>
      </c>
      <c r="CTX3" s="133" t="s">
        <v>4094</v>
      </c>
      <c r="CTY3" s="133" t="s">
        <v>4094</v>
      </c>
      <c r="CTZ3" s="133" t="s">
        <v>4094</v>
      </c>
      <c r="CUA3" s="133" t="s">
        <v>4094</v>
      </c>
      <c r="CUB3" s="133" t="s">
        <v>4094</v>
      </c>
      <c r="CUC3" s="133" t="s">
        <v>4094</v>
      </c>
      <c r="CUD3" s="133" t="s">
        <v>4094</v>
      </c>
      <c r="CUE3" s="133" t="s">
        <v>4094</v>
      </c>
      <c r="CUF3" s="133" t="s">
        <v>4094</v>
      </c>
      <c r="CUG3" s="133" t="s">
        <v>4094</v>
      </c>
      <c r="CUH3" s="133" t="s">
        <v>4094</v>
      </c>
      <c r="CUI3" s="133" t="s">
        <v>4094</v>
      </c>
      <c r="CUJ3" s="133" t="s">
        <v>4094</v>
      </c>
      <c r="CUK3" s="133" t="s">
        <v>4094</v>
      </c>
      <c r="CUL3" s="133" t="s">
        <v>4094</v>
      </c>
      <c r="CUM3" s="133" t="s">
        <v>4094</v>
      </c>
      <c r="CUN3" s="133" t="s">
        <v>4094</v>
      </c>
      <c r="CUO3" s="133" t="s">
        <v>4094</v>
      </c>
      <c r="CUP3" s="133" t="s">
        <v>4094</v>
      </c>
      <c r="CUQ3" s="133" t="s">
        <v>4094</v>
      </c>
      <c r="CUR3" s="133" t="s">
        <v>4094</v>
      </c>
      <c r="CUS3" s="133" t="s">
        <v>4094</v>
      </c>
      <c r="CUT3" s="133" t="s">
        <v>4094</v>
      </c>
      <c r="CUU3" s="133" t="s">
        <v>4094</v>
      </c>
      <c r="CUV3" s="133" t="s">
        <v>4094</v>
      </c>
      <c r="CUW3" s="133" t="s">
        <v>4094</v>
      </c>
      <c r="CUX3" s="133" t="s">
        <v>4094</v>
      </c>
      <c r="CUY3" s="133" t="s">
        <v>4094</v>
      </c>
      <c r="CUZ3" s="133" t="s">
        <v>4094</v>
      </c>
      <c r="CVA3" s="133" t="s">
        <v>4094</v>
      </c>
      <c r="CVB3" s="133" t="s">
        <v>4094</v>
      </c>
      <c r="CVC3" s="133" t="s">
        <v>4094</v>
      </c>
      <c r="CVD3" s="133" t="s">
        <v>4094</v>
      </c>
      <c r="CVE3" s="133" t="s">
        <v>4094</v>
      </c>
      <c r="CVF3" s="133" t="s">
        <v>4094</v>
      </c>
      <c r="CVG3" s="133" t="s">
        <v>4094</v>
      </c>
      <c r="CVH3" s="133" t="s">
        <v>4094</v>
      </c>
      <c r="CVI3" s="133" t="s">
        <v>4094</v>
      </c>
      <c r="CVJ3" s="133" t="s">
        <v>4094</v>
      </c>
      <c r="CVK3" s="133" t="s">
        <v>4094</v>
      </c>
      <c r="CVL3" s="133" t="s">
        <v>4094</v>
      </c>
      <c r="CVM3" s="133" t="s">
        <v>4094</v>
      </c>
      <c r="CVN3" s="133" t="s">
        <v>4094</v>
      </c>
      <c r="CVO3" s="133" t="s">
        <v>4094</v>
      </c>
      <c r="CVP3" s="133" t="s">
        <v>4094</v>
      </c>
      <c r="CVQ3" s="133" t="s">
        <v>4094</v>
      </c>
      <c r="CVR3" s="133" t="s">
        <v>4094</v>
      </c>
      <c r="CVS3" s="133" t="s">
        <v>4094</v>
      </c>
      <c r="CVT3" s="133" t="s">
        <v>4094</v>
      </c>
      <c r="CVU3" s="133" t="s">
        <v>4094</v>
      </c>
      <c r="CVV3" s="133" t="s">
        <v>4094</v>
      </c>
      <c r="CVW3" s="133" t="s">
        <v>4094</v>
      </c>
      <c r="CVX3" s="133" t="s">
        <v>4094</v>
      </c>
      <c r="CVY3" s="133" t="s">
        <v>4094</v>
      </c>
      <c r="CVZ3" s="133" t="s">
        <v>4094</v>
      </c>
      <c r="CWA3" s="133" t="s">
        <v>4094</v>
      </c>
      <c r="CWB3" s="133" t="s">
        <v>4094</v>
      </c>
      <c r="CWC3" s="133" t="s">
        <v>4094</v>
      </c>
      <c r="CWD3" s="133" t="s">
        <v>4094</v>
      </c>
      <c r="CWE3" s="133" t="s">
        <v>4094</v>
      </c>
      <c r="CWF3" s="133" t="s">
        <v>4094</v>
      </c>
      <c r="CWG3" s="133" t="s">
        <v>4094</v>
      </c>
      <c r="CWH3" s="133" t="s">
        <v>4094</v>
      </c>
      <c r="CWI3" s="133" t="s">
        <v>4094</v>
      </c>
      <c r="CWJ3" s="133" t="s">
        <v>4094</v>
      </c>
      <c r="CWK3" s="133" t="s">
        <v>4094</v>
      </c>
      <c r="CWL3" s="133" t="s">
        <v>4094</v>
      </c>
      <c r="CWM3" s="133" t="s">
        <v>4094</v>
      </c>
      <c r="CWN3" s="133" t="s">
        <v>4094</v>
      </c>
      <c r="CWO3" s="133" t="s">
        <v>4094</v>
      </c>
      <c r="CWP3" s="133" t="s">
        <v>4094</v>
      </c>
      <c r="CWQ3" s="133" t="s">
        <v>4094</v>
      </c>
      <c r="CWR3" s="133" t="s">
        <v>4094</v>
      </c>
      <c r="CWS3" s="133" t="s">
        <v>4094</v>
      </c>
      <c r="CWT3" s="133" t="s">
        <v>4094</v>
      </c>
      <c r="CWU3" s="133" t="s">
        <v>4094</v>
      </c>
      <c r="CWV3" s="133" t="s">
        <v>4094</v>
      </c>
      <c r="CWW3" s="133" t="s">
        <v>4094</v>
      </c>
      <c r="CWX3" s="133" t="s">
        <v>4094</v>
      </c>
      <c r="CWY3" s="133" t="s">
        <v>4094</v>
      </c>
      <c r="CWZ3" s="133" t="s">
        <v>4094</v>
      </c>
      <c r="CXA3" s="133" t="s">
        <v>4094</v>
      </c>
      <c r="CXB3" s="133" t="s">
        <v>4094</v>
      </c>
      <c r="CXC3" s="133" t="s">
        <v>4094</v>
      </c>
      <c r="CXD3" s="133" t="s">
        <v>4094</v>
      </c>
      <c r="CXE3" s="133" t="s">
        <v>4094</v>
      </c>
      <c r="CXF3" s="133" t="s">
        <v>4094</v>
      </c>
      <c r="CXG3" s="133" t="s">
        <v>4094</v>
      </c>
      <c r="CXH3" s="133" t="s">
        <v>4094</v>
      </c>
      <c r="CXI3" s="133" t="s">
        <v>4094</v>
      </c>
      <c r="CXJ3" s="133" t="s">
        <v>4094</v>
      </c>
      <c r="CXK3" s="133" t="s">
        <v>4094</v>
      </c>
      <c r="CXL3" s="133" t="s">
        <v>4094</v>
      </c>
      <c r="CXM3" s="133" t="s">
        <v>4094</v>
      </c>
      <c r="CXN3" s="133" t="s">
        <v>4094</v>
      </c>
      <c r="CXO3" s="133" t="s">
        <v>4094</v>
      </c>
      <c r="CXP3" s="133" t="s">
        <v>4094</v>
      </c>
      <c r="CXQ3" s="133" t="s">
        <v>4094</v>
      </c>
      <c r="CXR3" s="133" t="s">
        <v>4094</v>
      </c>
      <c r="CXS3" s="133" t="s">
        <v>4094</v>
      </c>
      <c r="CXT3" s="133" t="s">
        <v>4094</v>
      </c>
      <c r="CXU3" s="133" t="s">
        <v>4094</v>
      </c>
      <c r="CXV3" s="133" t="s">
        <v>4094</v>
      </c>
      <c r="CXW3" s="133" t="s">
        <v>4094</v>
      </c>
      <c r="CXX3" s="133" t="s">
        <v>4094</v>
      </c>
      <c r="CXY3" s="133" t="s">
        <v>4094</v>
      </c>
      <c r="CXZ3" s="133" t="s">
        <v>4094</v>
      </c>
      <c r="CYA3" s="133" t="s">
        <v>4094</v>
      </c>
      <c r="CYB3" s="133" t="s">
        <v>4094</v>
      </c>
      <c r="CYC3" s="133" t="s">
        <v>4094</v>
      </c>
      <c r="CYD3" s="133" t="s">
        <v>4094</v>
      </c>
      <c r="CYE3" s="133" t="s">
        <v>4094</v>
      </c>
      <c r="CYF3" s="133" t="s">
        <v>4094</v>
      </c>
      <c r="CYG3" s="133" t="s">
        <v>4094</v>
      </c>
      <c r="CYH3" s="133" t="s">
        <v>4094</v>
      </c>
      <c r="CYI3" s="133" t="s">
        <v>4095</v>
      </c>
      <c r="CYJ3" s="133" t="s">
        <v>4095</v>
      </c>
      <c r="CYK3" s="133" t="s">
        <v>4095</v>
      </c>
      <c r="CYL3" s="133" t="s">
        <v>4095</v>
      </c>
      <c r="CYM3" s="133" t="s">
        <v>4095</v>
      </c>
      <c r="CYN3" s="133" t="s">
        <v>4095</v>
      </c>
      <c r="CYO3" s="133" t="s">
        <v>4095</v>
      </c>
      <c r="CYP3" s="133" t="s">
        <v>4095</v>
      </c>
      <c r="CYQ3" s="133" t="s">
        <v>4095</v>
      </c>
      <c r="CYR3" s="133" t="s">
        <v>4095</v>
      </c>
      <c r="CYS3" s="133" t="s">
        <v>4095</v>
      </c>
      <c r="CYT3" s="133" t="s">
        <v>4095</v>
      </c>
      <c r="CYU3" s="133" t="s">
        <v>4095</v>
      </c>
      <c r="CYV3" s="133" t="s">
        <v>4095</v>
      </c>
      <c r="CYW3" s="133" t="s">
        <v>4095</v>
      </c>
      <c r="CYX3" s="133" t="s">
        <v>4095</v>
      </c>
      <c r="CYY3" s="133" t="s">
        <v>4095</v>
      </c>
      <c r="CYZ3" s="133" t="s">
        <v>4095</v>
      </c>
      <c r="CZA3" s="133" t="s">
        <v>4095</v>
      </c>
      <c r="CZB3" s="133" t="s">
        <v>4095</v>
      </c>
      <c r="CZC3" s="133" t="s">
        <v>4095</v>
      </c>
      <c r="CZD3" s="133" t="s">
        <v>4095</v>
      </c>
      <c r="CZE3" s="133" t="s">
        <v>4095</v>
      </c>
      <c r="CZF3" s="133" t="s">
        <v>4095</v>
      </c>
      <c r="CZG3" s="133" t="s">
        <v>4095</v>
      </c>
      <c r="CZH3" s="133" t="s">
        <v>4095</v>
      </c>
      <c r="CZI3" s="133" t="s">
        <v>4095</v>
      </c>
      <c r="CZJ3" s="133" t="s">
        <v>4095</v>
      </c>
      <c r="CZK3" s="133" t="s">
        <v>4095</v>
      </c>
      <c r="CZL3" s="133" t="s">
        <v>4095</v>
      </c>
      <c r="CZM3" s="133" t="s">
        <v>4095</v>
      </c>
      <c r="CZN3" s="133" t="s">
        <v>4095</v>
      </c>
      <c r="CZO3" s="133" t="s">
        <v>4095</v>
      </c>
      <c r="CZP3" s="133" t="s">
        <v>4095</v>
      </c>
      <c r="CZQ3" s="133" t="s">
        <v>4095</v>
      </c>
      <c r="CZR3" s="133" t="s">
        <v>4095</v>
      </c>
      <c r="CZS3" s="133" t="s">
        <v>4095</v>
      </c>
      <c r="CZT3" s="133" t="s">
        <v>4095</v>
      </c>
      <c r="CZU3" s="133" t="s">
        <v>4095</v>
      </c>
      <c r="CZV3" s="133" t="s">
        <v>4095</v>
      </c>
      <c r="CZW3" s="133" t="s">
        <v>4095</v>
      </c>
      <c r="CZX3" s="133" t="s">
        <v>4095</v>
      </c>
      <c r="CZY3" s="133" t="s">
        <v>4095</v>
      </c>
      <c r="CZZ3" s="133" t="s">
        <v>4095</v>
      </c>
      <c r="DAA3" s="133" t="s">
        <v>4095</v>
      </c>
      <c r="DAB3" s="133" t="s">
        <v>4095</v>
      </c>
      <c r="DAC3" s="133" t="s">
        <v>4095</v>
      </c>
      <c r="DAD3" s="133" t="s">
        <v>4095</v>
      </c>
      <c r="DAE3" s="133" t="s">
        <v>4095</v>
      </c>
      <c r="DAF3" s="133" t="s">
        <v>4095</v>
      </c>
      <c r="DAG3" s="133" t="s">
        <v>4095</v>
      </c>
      <c r="DAH3" s="133" t="s">
        <v>4095</v>
      </c>
      <c r="DAI3" s="133" t="s">
        <v>4095</v>
      </c>
      <c r="DAJ3" s="133" t="s">
        <v>4095</v>
      </c>
      <c r="DAK3" s="133" t="s">
        <v>4095</v>
      </c>
      <c r="DAL3" s="133" t="s">
        <v>4095</v>
      </c>
      <c r="DAM3" s="133" t="s">
        <v>4095</v>
      </c>
      <c r="DAN3" s="133" t="s">
        <v>4095</v>
      </c>
      <c r="DAO3" s="133" t="s">
        <v>4095</v>
      </c>
      <c r="DAP3" s="133" t="s">
        <v>4095</v>
      </c>
      <c r="DAQ3" s="133" t="s">
        <v>4095</v>
      </c>
      <c r="DAR3" s="133" t="s">
        <v>4095</v>
      </c>
      <c r="DAS3" s="133" t="s">
        <v>4095</v>
      </c>
      <c r="DAT3" s="133" t="s">
        <v>4095</v>
      </c>
      <c r="DAU3" s="133" t="s">
        <v>4095</v>
      </c>
      <c r="DAV3" s="133" t="s">
        <v>4095</v>
      </c>
      <c r="DAW3" s="133" t="s">
        <v>4095</v>
      </c>
      <c r="DAX3" s="133" t="s">
        <v>4095</v>
      </c>
      <c r="DAY3" s="133" t="s">
        <v>4095</v>
      </c>
      <c r="DAZ3" s="133" t="s">
        <v>4095</v>
      </c>
      <c r="DBA3" s="133" t="s">
        <v>4095</v>
      </c>
      <c r="DBB3" s="133" t="s">
        <v>4095</v>
      </c>
      <c r="DBC3" s="133" t="s">
        <v>4095</v>
      </c>
      <c r="DBD3" s="133" t="s">
        <v>4095</v>
      </c>
      <c r="DBE3" s="133" t="s">
        <v>4095</v>
      </c>
      <c r="DBF3" s="133" t="s">
        <v>4095</v>
      </c>
      <c r="DBG3" s="133" t="s">
        <v>4095</v>
      </c>
      <c r="DBH3" s="133" t="s">
        <v>4095</v>
      </c>
      <c r="DBI3" s="133" t="s">
        <v>4095</v>
      </c>
      <c r="DBJ3" s="133" t="s">
        <v>4095</v>
      </c>
      <c r="DBK3" s="133" t="s">
        <v>4095</v>
      </c>
      <c r="DBL3" s="133" t="s">
        <v>4095</v>
      </c>
      <c r="DBM3" s="133" t="s">
        <v>4095</v>
      </c>
      <c r="DBN3" s="133" t="s">
        <v>4095</v>
      </c>
      <c r="DBO3" s="133" t="s">
        <v>4095</v>
      </c>
      <c r="DBP3" s="133" t="s">
        <v>4095</v>
      </c>
      <c r="DBQ3" s="133" t="s">
        <v>4095</v>
      </c>
      <c r="DBR3" s="133" t="s">
        <v>4095</v>
      </c>
      <c r="DBS3" s="133" t="s">
        <v>4095</v>
      </c>
      <c r="DBT3" s="133" t="s">
        <v>4095</v>
      </c>
      <c r="DBU3" s="133" t="s">
        <v>4095</v>
      </c>
      <c r="DBV3" s="133" t="s">
        <v>4095</v>
      </c>
      <c r="DBW3" s="133" t="s">
        <v>4095</v>
      </c>
      <c r="DBX3" s="133" t="s">
        <v>4095</v>
      </c>
      <c r="DBY3" s="133" t="s">
        <v>4095</v>
      </c>
      <c r="DBZ3" s="133" t="s">
        <v>4095</v>
      </c>
      <c r="DCA3" s="133" t="s">
        <v>4095</v>
      </c>
      <c r="DCB3" s="133" t="s">
        <v>4095</v>
      </c>
      <c r="DCC3" s="133" t="s">
        <v>4095</v>
      </c>
      <c r="DCD3" s="133" t="s">
        <v>4095</v>
      </c>
      <c r="DCE3" s="133" t="s">
        <v>4095</v>
      </c>
      <c r="DCF3" s="133" t="s">
        <v>4095</v>
      </c>
      <c r="DCG3" s="133" t="s">
        <v>4095</v>
      </c>
      <c r="DCH3" s="133" t="s">
        <v>4095</v>
      </c>
      <c r="DCI3" s="133" t="s">
        <v>4095</v>
      </c>
      <c r="DCJ3" s="133" t="s">
        <v>4095</v>
      </c>
      <c r="DCK3" s="133" t="s">
        <v>4095</v>
      </c>
      <c r="DCL3" s="133" t="s">
        <v>4095</v>
      </c>
      <c r="DCM3" s="133" t="s">
        <v>4095</v>
      </c>
      <c r="DCN3" s="133" t="s">
        <v>4095</v>
      </c>
      <c r="DCO3" s="133" t="s">
        <v>4095</v>
      </c>
      <c r="DCP3" s="133" t="s">
        <v>4095</v>
      </c>
      <c r="DCQ3" s="133" t="s">
        <v>4095</v>
      </c>
      <c r="DCR3" s="133" t="s">
        <v>4095</v>
      </c>
      <c r="DCS3" s="133" t="s">
        <v>4095</v>
      </c>
      <c r="DCT3" s="133" t="s">
        <v>4095</v>
      </c>
      <c r="DCU3" s="133" t="s">
        <v>4095</v>
      </c>
      <c r="DCV3" s="133" t="s">
        <v>4095</v>
      </c>
      <c r="DCW3" s="133" t="s">
        <v>4095</v>
      </c>
      <c r="DCX3" s="133" t="s">
        <v>4095</v>
      </c>
      <c r="DCY3" s="133" t="s">
        <v>4095</v>
      </c>
      <c r="DCZ3" s="133" t="s">
        <v>4095</v>
      </c>
      <c r="DDA3" s="133" t="s">
        <v>4095</v>
      </c>
      <c r="DDB3" s="133" t="s">
        <v>4095</v>
      </c>
      <c r="DDC3" s="133" t="s">
        <v>4095</v>
      </c>
      <c r="DDD3" s="133" t="s">
        <v>4096</v>
      </c>
      <c r="DDE3" s="133" t="s">
        <v>4096</v>
      </c>
      <c r="DDF3" s="133" t="s">
        <v>4096</v>
      </c>
      <c r="DDG3" s="133" t="s">
        <v>4096</v>
      </c>
      <c r="DDH3" s="133" t="s">
        <v>4096</v>
      </c>
      <c r="DDI3" s="133" t="s">
        <v>4096</v>
      </c>
      <c r="DDJ3" s="133" t="s">
        <v>4096</v>
      </c>
      <c r="DDK3" s="133" t="s">
        <v>4096</v>
      </c>
      <c r="DDL3" s="133" t="s">
        <v>4096</v>
      </c>
      <c r="DDM3" s="133" t="s">
        <v>4096</v>
      </c>
      <c r="DDN3" s="133" t="s">
        <v>4096</v>
      </c>
      <c r="DDO3" s="133" t="s">
        <v>4096</v>
      </c>
      <c r="DDP3" s="133" t="s">
        <v>4096</v>
      </c>
      <c r="DDQ3" s="133" t="s">
        <v>4096</v>
      </c>
      <c r="DDR3" s="133" t="s">
        <v>4096</v>
      </c>
      <c r="DDS3" s="133" t="s">
        <v>4096</v>
      </c>
      <c r="DDT3" s="133" t="s">
        <v>4096</v>
      </c>
      <c r="DDU3" s="133" t="s">
        <v>4096</v>
      </c>
      <c r="DDV3" s="133" t="s">
        <v>4096</v>
      </c>
      <c r="DDW3" s="133" t="s">
        <v>4096</v>
      </c>
      <c r="DDX3" s="133" t="s">
        <v>4096</v>
      </c>
      <c r="DDY3" s="133" t="s">
        <v>4096</v>
      </c>
      <c r="DDZ3" s="133" t="s">
        <v>4096</v>
      </c>
      <c r="DEA3" s="133" t="s">
        <v>4096</v>
      </c>
      <c r="DEB3" s="133" t="s">
        <v>4096</v>
      </c>
      <c r="DEC3" s="133" t="s">
        <v>4096</v>
      </c>
      <c r="DED3" s="133" t="s">
        <v>4096</v>
      </c>
      <c r="DEE3" s="133" t="s">
        <v>4096</v>
      </c>
      <c r="DEF3" s="133" t="s">
        <v>4096</v>
      </c>
      <c r="DEG3" s="133" t="s">
        <v>4096</v>
      </c>
      <c r="DEH3" s="133" t="s">
        <v>4096</v>
      </c>
      <c r="DEI3" s="133" t="s">
        <v>4096</v>
      </c>
      <c r="DEJ3" s="133" t="s">
        <v>4096</v>
      </c>
      <c r="DEK3" s="133" t="s">
        <v>4096</v>
      </c>
      <c r="DEL3" s="133" t="s">
        <v>4096</v>
      </c>
      <c r="DEM3" s="133" t="s">
        <v>4096</v>
      </c>
      <c r="DEN3" s="133" t="s">
        <v>4096</v>
      </c>
      <c r="DEO3" s="133" t="s">
        <v>4096</v>
      </c>
      <c r="DEP3" s="133" t="s">
        <v>4096</v>
      </c>
      <c r="DEQ3" s="133" t="s">
        <v>4096</v>
      </c>
      <c r="DER3" s="133" t="s">
        <v>4096</v>
      </c>
      <c r="DES3" s="133" t="s">
        <v>4096</v>
      </c>
      <c r="DET3" s="133" t="s">
        <v>4096</v>
      </c>
      <c r="DEU3" s="133" t="s">
        <v>4096</v>
      </c>
      <c r="DEV3" s="133" t="s">
        <v>4096</v>
      </c>
      <c r="DEW3" s="133" t="s">
        <v>4096</v>
      </c>
      <c r="DEX3" s="133" t="s">
        <v>4096</v>
      </c>
      <c r="DEY3" s="133" t="s">
        <v>4096</v>
      </c>
      <c r="DEZ3" s="133" t="s">
        <v>4096</v>
      </c>
      <c r="DFA3" s="133" t="s">
        <v>4096</v>
      </c>
      <c r="DFB3" s="133" t="s">
        <v>4096</v>
      </c>
      <c r="DFC3" s="133" t="s">
        <v>4096</v>
      </c>
      <c r="DFD3" s="133" t="s">
        <v>4096</v>
      </c>
      <c r="DFE3" s="133" t="s">
        <v>4096</v>
      </c>
      <c r="DFF3" s="133" t="s">
        <v>4096</v>
      </c>
      <c r="DFG3" s="133" t="s">
        <v>4096</v>
      </c>
      <c r="DFH3" s="133" t="s">
        <v>4096</v>
      </c>
      <c r="DFI3" s="133" t="s">
        <v>4096</v>
      </c>
      <c r="DFJ3" s="133" t="s">
        <v>4096</v>
      </c>
      <c r="DFK3" s="133" t="s">
        <v>4096</v>
      </c>
      <c r="DFL3" s="133" t="s">
        <v>4096</v>
      </c>
      <c r="DFM3" s="133" t="s">
        <v>4096</v>
      </c>
      <c r="DFN3" s="133" t="s">
        <v>4096</v>
      </c>
      <c r="DFO3" s="133" t="s">
        <v>4096</v>
      </c>
      <c r="DFP3" s="133" t="s">
        <v>4096</v>
      </c>
      <c r="DFQ3" s="133" t="s">
        <v>4096</v>
      </c>
      <c r="DFR3" s="133" t="s">
        <v>4096</v>
      </c>
      <c r="DFS3" s="133" t="s">
        <v>4096</v>
      </c>
      <c r="DFT3" s="133" t="s">
        <v>4096</v>
      </c>
      <c r="DFU3" s="133" t="s">
        <v>4096</v>
      </c>
      <c r="DFV3" s="133" t="s">
        <v>4096</v>
      </c>
      <c r="DFW3" s="133" t="s">
        <v>4096</v>
      </c>
      <c r="DFX3" s="133" t="s">
        <v>4096</v>
      </c>
      <c r="DFY3" s="133" t="s">
        <v>4096</v>
      </c>
      <c r="DFZ3" s="133" t="s">
        <v>4096</v>
      </c>
      <c r="DGA3" s="133" t="s">
        <v>4096</v>
      </c>
      <c r="DGB3" s="133" t="s">
        <v>4096</v>
      </c>
      <c r="DGC3" s="133" t="s">
        <v>4096</v>
      </c>
      <c r="DGD3" s="133" t="s">
        <v>4096</v>
      </c>
      <c r="DGE3" s="133" t="s">
        <v>4096</v>
      </c>
      <c r="DGF3" s="133" t="s">
        <v>4096</v>
      </c>
      <c r="DGG3" s="133" t="s">
        <v>4096</v>
      </c>
      <c r="DGH3" s="133" t="s">
        <v>4096</v>
      </c>
      <c r="DGI3" s="133" t="s">
        <v>4096</v>
      </c>
      <c r="DGJ3" s="133" t="s">
        <v>4096</v>
      </c>
      <c r="DGK3" s="133" t="s">
        <v>4096</v>
      </c>
      <c r="DGL3" s="133" t="s">
        <v>4096</v>
      </c>
      <c r="DGM3" s="133" t="s">
        <v>4096</v>
      </c>
      <c r="DGN3" s="133" t="s">
        <v>4096</v>
      </c>
      <c r="DGO3" s="133" t="s">
        <v>4096</v>
      </c>
      <c r="DGP3" s="133" t="s">
        <v>4096</v>
      </c>
      <c r="DGQ3" s="133" t="s">
        <v>4096</v>
      </c>
      <c r="DGR3" s="133" t="s">
        <v>4096</v>
      </c>
      <c r="DGS3" s="133" t="s">
        <v>4096</v>
      </c>
      <c r="DGT3" s="133" t="s">
        <v>4096</v>
      </c>
      <c r="DGU3" s="133" t="s">
        <v>4096</v>
      </c>
      <c r="DGV3" s="133" t="s">
        <v>4096</v>
      </c>
      <c r="DGW3" s="133" t="s">
        <v>4096</v>
      </c>
      <c r="DGX3" s="133" t="s">
        <v>4096</v>
      </c>
      <c r="DGY3" s="133" t="s">
        <v>4096</v>
      </c>
      <c r="DGZ3" s="133" t="s">
        <v>4096</v>
      </c>
      <c r="DHA3" s="133" t="s">
        <v>4096</v>
      </c>
      <c r="DHB3" s="133" t="s">
        <v>4096</v>
      </c>
      <c r="DHC3" s="133" t="s">
        <v>4096</v>
      </c>
      <c r="DHD3" s="133" t="s">
        <v>4096</v>
      </c>
      <c r="DHE3" s="133" t="s">
        <v>4096</v>
      </c>
      <c r="DHF3" s="133" t="s">
        <v>4096</v>
      </c>
      <c r="DHG3" s="133" t="s">
        <v>4096</v>
      </c>
      <c r="DHH3" s="133" t="s">
        <v>4096</v>
      </c>
      <c r="DHI3" s="133" t="s">
        <v>4096</v>
      </c>
      <c r="DHJ3" s="133" t="s">
        <v>4096</v>
      </c>
      <c r="DHK3" s="133" t="s">
        <v>4096</v>
      </c>
      <c r="DHL3" s="133" t="s">
        <v>4096</v>
      </c>
      <c r="DHM3" s="133" t="s">
        <v>4096</v>
      </c>
      <c r="DHN3" s="133" t="s">
        <v>4096</v>
      </c>
      <c r="DHO3" s="133" t="s">
        <v>4096</v>
      </c>
      <c r="DHP3" s="133" t="s">
        <v>4096</v>
      </c>
      <c r="DHQ3" s="133" t="s">
        <v>4096</v>
      </c>
      <c r="DHR3" s="133" t="s">
        <v>4096</v>
      </c>
      <c r="DHS3" s="133" t="s">
        <v>4096</v>
      </c>
      <c r="DHT3" s="133" t="s">
        <v>4096</v>
      </c>
      <c r="DHU3" s="133" t="s">
        <v>4096</v>
      </c>
      <c r="DHV3" s="133" t="s">
        <v>4096</v>
      </c>
      <c r="DHW3" s="133" t="s">
        <v>4096</v>
      </c>
      <c r="DHX3" s="133" t="s">
        <v>4096</v>
      </c>
      <c r="DHY3" s="133" t="s">
        <v>4097</v>
      </c>
      <c r="DHZ3" s="133" t="s">
        <v>4097</v>
      </c>
      <c r="DIA3" s="133" t="s">
        <v>4097</v>
      </c>
      <c r="DIB3" s="133" t="s">
        <v>4097</v>
      </c>
      <c r="DIC3" s="133" t="s">
        <v>4097</v>
      </c>
      <c r="DID3" s="133" t="s">
        <v>4097</v>
      </c>
      <c r="DIE3" s="133" t="s">
        <v>4097</v>
      </c>
      <c r="DIF3" s="133" t="s">
        <v>4097</v>
      </c>
      <c r="DIG3" s="133" t="s">
        <v>4097</v>
      </c>
      <c r="DIH3" s="133" t="s">
        <v>4097</v>
      </c>
      <c r="DII3" s="133" t="s">
        <v>4097</v>
      </c>
      <c r="DIJ3" s="133" t="s">
        <v>4097</v>
      </c>
      <c r="DIK3" s="133" t="s">
        <v>4097</v>
      </c>
      <c r="DIL3" s="133" t="s">
        <v>4097</v>
      </c>
      <c r="DIM3" s="133" t="s">
        <v>4097</v>
      </c>
      <c r="DIN3" s="133" t="s">
        <v>4097</v>
      </c>
      <c r="DIO3" s="133" t="s">
        <v>4097</v>
      </c>
      <c r="DIP3" s="133" t="s">
        <v>4097</v>
      </c>
      <c r="DIQ3" s="133" t="s">
        <v>4097</v>
      </c>
      <c r="DIR3" s="133" t="s">
        <v>4097</v>
      </c>
      <c r="DIS3" s="133" t="s">
        <v>4097</v>
      </c>
      <c r="DIT3" s="133" t="s">
        <v>4097</v>
      </c>
      <c r="DIU3" s="133" t="s">
        <v>4097</v>
      </c>
      <c r="DIV3" s="133" t="s">
        <v>4097</v>
      </c>
      <c r="DIW3" s="133" t="s">
        <v>4097</v>
      </c>
      <c r="DIX3" s="133" t="s">
        <v>4097</v>
      </c>
      <c r="DIY3" s="133" t="s">
        <v>4097</v>
      </c>
      <c r="DIZ3" s="133" t="s">
        <v>4097</v>
      </c>
      <c r="DJA3" s="133" t="s">
        <v>4097</v>
      </c>
      <c r="DJB3" s="133" t="s">
        <v>4097</v>
      </c>
      <c r="DJC3" s="133" t="s">
        <v>4097</v>
      </c>
      <c r="DJD3" s="133" t="s">
        <v>4097</v>
      </c>
      <c r="DJE3" s="133" t="s">
        <v>4097</v>
      </c>
      <c r="DJF3" s="133" t="s">
        <v>4097</v>
      </c>
      <c r="DJG3" s="133" t="s">
        <v>4097</v>
      </c>
      <c r="DJH3" s="133" t="s">
        <v>4097</v>
      </c>
      <c r="DJI3" s="133" t="s">
        <v>4097</v>
      </c>
      <c r="DJJ3" s="133" t="s">
        <v>4097</v>
      </c>
      <c r="DJK3" s="133" t="s">
        <v>4097</v>
      </c>
      <c r="DJL3" s="133" t="s">
        <v>4097</v>
      </c>
      <c r="DJM3" s="133" t="s">
        <v>4097</v>
      </c>
      <c r="DJN3" s="133" t="s">
        <v>4097</v>
      </c>
      <c r="DJO3" s="133" t="s">
        <v>4097</v>
      </c>
      <c r="DJP3" s="133" t="s">
        <v>4097</v>
      </c>
      <c r="DJQ3" s="133" t="s">
        <v>4097</v>
      </c>
      <c r="DJR3" s="133" t="s">
        <v>4097</v>
      </c>
      <c r="DJS3" s="133" t="s">
        <v>4097</v>
      </c>
      <c r="DJT3" s="133" t="s">
        <v>4097</v>
      </c>
      <c r="DJU3" s="133" t="s">
        <v>4097</v>
      </c>
      <c r="DJV3" s="133" t="s">
        <v>4097</v>
      </c>
      <c r="DJW3" s="133" t="s">
        <v>4097</v>
      </c>
      <c r="DJX3" s="133" t="s">
        <v>4097</v>
      </c>
      <c r="DJY3" s="133" t="s">
        <v>4097</v>
      </c>
      <c r="DJZ3" s="133" t="s">
        <v>4097</v>
      </c>
      <c r="DKA3" s="133" t="s">
        <v>4097</v>
      </c>
      <c r="DKB3" s="133" t="s">
        <v>4097</v>
      </c>
      <c r="DKC3" s="133" t="s">
        <v>4097</v>
      </c>
      <c r="DKD3" s="133" t="s">
        <v>4097</v>
      </c>
      <c r="DKE3" s="133" t="s">
        <v>4097</v>
      </c>
      <c r="DKF3" s="133" t="s">
        <v>4097</v>
      </c>
      <c r="DKG3" s="133" t="s">
        <v>4097</v>
      </c>
      <c r="DKH3" s="133" t="s">
        <v>4097</v>
      </c>
      <c r="DKI3" s="133" t="s">
        <v>4097</v>
      </c>
      <c r="DKJ3" s="133" t="s">
        <v>4097</v>
      </c>
      <c r="DKK3" s="133" t="s">
        <v>4097</v>
      </c>
      <c r="DKL3" s="133" t="s">
        <v>4097</v>
      </c>
      <c r="DKM3" s="133" t="s">
        <v>4097</v>
      </c>
      <c r="DKN3" s="133" t="s">
        <v>4097</v>
      </c>
      <c r="DKO3" s="133" t="s">
        <v>4097</v>
      </c>
      <c r="DKP3" s="133" t="s">
        <v>4097</v>
      </c>
      <c r="DKQ3" s="133" t="s">
        <v>4097</v>
      </c>
      <c r="DKR3" s="133" t="s">
        <v>4097</v>
      </c>
      <c r="DKS3" s="133" t="s">
        <v>4097</v>
      </c>
      <c r="DKT3" s="133" t="s">
        <v>4097</v>
      </c>
      <c r="DKU3" s="133" t="s">
        <v>4097</v>
      </c>
      <c r="DKV3" s="133" t="s">
        <v>4097</v>
      </c>
      <c r="DKW3" s="133" t="s">
        <v>4097</v>
      </c>
      <c r="DKX3" s="133" t="s">
        <v>4097</v>
      </c>
      <c r="DKY3" s="133" t="s">
        <v>4097</v>
      </c>
      <c r="DKZ3" s="133" t="s">
        <v>4097</v>
      </c>
      <c r="DLA3" s="133" t="s">
        <v>4097</v>
      </c>
      <c r="DLB3" s="133" t="s">
        <v>4097</v>
      </c>
      <c r="DLC3" s="133" t="s">
        <v>4097</v>
      </c>
      <c r="DLD3" s="133" t="s">
        <v>4097</v>
      </c>
      <c r="DLE3" s="133" t="s">
        <v>4097</v>
      </c>
      <c r="DLF3" s="133" t="s">
        <v>4097</v>
      </c>
      <c r="DLG3" s="133" t="s">
        <v>4097</v>
      </c>
      <c r="DLH3" s="133" t="s">
        <v>4097</v>
      </c>
      <c r="DLI3" s="133" t="s">
        <v>4097</v>
      </c>
      <c r="DLJ3" s="133" t="s">
        <v>4097</v>
      </c>
      <c r="DLK3" s="133" t="s">
        <v>4097</v>
      </c>
      <c r="DLL3" s="133" t="s">
        <v>4097</v>
      </c>
      <c r="DLM3" s="133" t="s">
        <v>4097</v>
      </c>
      <c r="DLN3" s="133" t="s">
        <v>4097</v>
      </c>
      <c r="DLO3" s="133" t="s">
        <v>4097</v>
      </c>
      <c r="DLP3" s="133" t="s">
        <v>4097</v>
      </c>
      <c r="DLQ3" s="133" t="s">
        <v>4097</v>
      </c>
      <c r="DLR3" s="133" t="s">
        <v>4097</v>
      </c>
      <c r="DLS3" s="133" t="s">
        <v>4097</v>
      </c>
      <c r="DLT3" s="133" t="s">
        <v>4097</v>
      </c>
      <c r="DLU3" s="133" t="s">
        <v>4097</v>
      </c>
      <c r="DLV3" s="133" t="s">
        <v>4097</v>
      </c>
      <c r="DLW3" s="133" t="s">
        <v>4097</v>
      </c>
      <c r="DLX3" s="133" t="s">
        <v>4097</v>
      </c>
      <c r="DLY3" s="133" t="s">
        <v>4097</v>
      </c>
      <c r="DLZ3" s="133" t="s">
        <v>4097</v>
      </c>
      <c r="DMA3" s="133" t="s">
        <v>4097</v>
      </c>
      <c r="DMB3" s="133" t="s">
        <v>4097</v>
      </c>
      <c r="DMC3" s="133" t="s">
        <v>4097</v>
      </c>
      <c r="DMD3" s="133" t="s">
        <v>4097</v>
      </c>
      <c r="DME3" s="133" t="s">
        <v>4097</v>
      </c>
      <c r="DMF3" s="133" t="s">
        <v>4097</v>
      </c>
      <c r="DMG3" s="133" t="s">
        <v>4097</v>
      </c>
      <c r="DMH3" s="133" t="s">
        <v>4097</v>
      </c>
      <c r="DMI3" s="133" t="s">
        <v>4097</v>
      </c>
      <c r="DMJ3" s="133" t="s">
        <v>4097</v>
      </c>
      <c r="DMK3" s="133" t="s">
        <v>4097</v>
      </c>
      <c r="DML3" s="133" t="s">
        <v>4097</v>
      </c>
      <c r="DMM3" s="133" t="s">
        <v>4097</v>
      </c>
      <c r="DMN3" s="133" t="s">
        <v>4097</v>
      </c>
      <c r="DMO3" s="133" t="s">
        <v>4097</v>
      </c>
      <c r="DMP3" s="133" t="s">
        <v>4097</v>
      </c>
      <c r="DMQ3" s="133" t="s">
        <v>4097</v>
      </c>
      <c r="DMR3" s="133" t="s">
        <v>4097</v>
      </c>
      <c r="DMS3" s="133" t="s">
        <v>4097</v>
      </c>
      <c r="DMT3" s="133" t="s">
        <v>4098</v>
      </c>
      <c r="DMU3" s="133" t="s">
        <v>4098</v>
      </c>
      <c r="DMV3" s="133" t="s">
        <v>4098</v>
      </c>
      <c r="DMW3" s="133" t="s">
        <v>4098</v>
      </c>
      <c r="DMX3" s="133" t="s">
        <v>4098</v>
      </c>
      <c r="DMY3" s="133" t="s">
        <v>4098</v>
      </c>
      <c r="DMZ3" s="133" t="s">
        <v>4098</v>
      </c>
      <c r="DNA3" s="133" t="s">
        <v>4098</v>
      </c>
      <c r="DNB3" s="133" t="s">
        <v>4098</v>
      </c>
      <c r="DNC3" s="133" t="s">
        <v>4098</v>
      </c>
      <c r="DND3" s="133" t="s">
        <v>4098</v>
      </c>
      <c r="DNE3" s="133" t="s">
        <v>4098</v>
      </c>
      <c r="DNF3" s="133" t="s">
        <v>4098</v>
      </c>
      <c r="DNG3" s="133" t="s">
        <v>4098</v>
      </c>
      <c r="DNH3" s="133" t="s">
        <v>4098</v>
      </c>
      <c r="DNI3" s="133" t="s">
        <v>4098</v>
      </c>
      <c r="DNJ3" s="133" t="s">
        <v>4098</v>
      </c>
      <c r="DNK3" s="133" t="s">
        <v>4098</v>
      </c>
      <c r="DNL3" s="133" t="s">
        <v>4098</v>
      </c>
      <c r="DNM3" s="133" t="s">
        <v>4098</v>
      </c>
      <c r="DNN3" s="133" t="s">
        <v>4098</v>
      </c>
      <c r="DNO3" s="133" t="s">
        <v>4098</v>
      </c>
      <c r="DNP3" s="133" t="s">
        <v>4098</v>
      </c>
      <c r="DNQ3" s="133" t="s">
        <v>4098</v>
      </c>
      <c r="DNR3" s="133" t="s">
        <v>4098</v>
      </c>
      <c r="DNS3" s="133" t="s">
        <v>4098</v>
      </c>
      <c r="DNT3" s="133" t="s">
        <v>4098</v>
      </c>
      <c r="DNU3" s="133" t="s">
        <v>4098</v>
      </c>
      <c r="DNV3" s="133" t="s">
        <v>4098</v>
      </c>
      <c r="DNW3" s="133" t="s">
        <v>4098</v>
      </c>
      <c r="DNX3" s="133" t="s">
        <v>4098</v>
      </c>
      <c r="DNY3" s="133" t="s">
        <v>4098</v>
      </c>
      <c r="DNZ3" s="133" t="s">
        <v>4098</v>
      </c>
      <c r="DOA3" s="133" t="s">
        <v>4098</v>
      </c>
      <c r="DOB3" s="133" t="s">
        <v>4098</v>
      </c>
      <c r="DOC3" s="133" t="s">
        <v>4098</v>
      </c>
      <c r="DOD3" s="133" t="s">
        <v>4098</v>
      </c>
      <c r="DOE3" s="133" t="s">
        <v>4098</v>
      </c>
      <c r="DOF3" s="133" t="s">
        <v>4098</v>
      </c>
      <c r="DOG3" s="133" t="s">
        <v>4098</v>
      </c>
      <c r="DOH3" s="133" t="s">
        <v>4098</v>
      </c>
      <c r="DOI3" s="133" t="s">
        <v>4098</v>
      </c>
      <c r="DOJ3" s="133" t="s">
        <v>4098</v>
      </c>
      <c r="DOK3" s="133" t="s">
        <v>4098</v>
      </c>
      <c r="DOL3" s="133" t="s">
        <v>4098</v>
      </c>
      <c r="DOM3" s="133" t="s">
        <v>4098</v>
      </c>
      <c r="DON3" s="133" t="s">
        <v>4098</v>
      </c>
      <c r="DOO3" s="133" t="s">
        <v>4098</v>
      </c>
      <c r="DOP3" s="133" t="s">
        <v>4098</v>
      </c>
      <c r="DOQ3" s="133" t="s">
        <v>4098</v>
      </c>
      <c r="DOR3" s="133" t="s">
        <v>4098</v>
      </c>
      <c r="DOS3" s="133" t="s">
        <v>4098</v>
      </c>
      <c r="DOT3" s="133" t="s">
        <v>4098</v>
      </c>
      <c r="DOU3" s="133" t="s">
        <v>4098</v>
      </c>
      <c r="DOV3" s="133" t="s">
        <v>4098</v>
      </c>
      <c r="DOW3" s="133" t="s">
        <v>4098</v>
      </c>
      <c r="DOX3" s="133" t="s">
        <v>4098</v>
      </c>
      <c r="DOY3" s="133" t="s">
        <v>4098</v>
      </c>
      <c r="DOZ3" s="133" t="s">
        <v>4098</v>
      </c>
      <c r="DPA3" s="133" t="s">
        <v>4098</v>
      </c>
      <c r="DPB3" s="133" t="s">
        <v>4098</v>
      </c>
      <c r="DPC3" s="133" t="s">
        <v>4098</v>
      </c>
      <c r="DPD3" s="133" t="s">
        <v>4098</v>
      </c>
      <c r="DPE3" s="133" t="s">
        <v>4098</v>
      </c>
      <c r="DPF3" s="133" t="s">
        <v>4098</v>
      </c>
      <c r="DPG3" s="133" t="s">
        <v>4098</v>
      </c>
      <c r="DPH3" s="133" t="s">
        <v>4098</v>
      </c>
      <c r="DPI3" s="133" t="s">
        <v>4098</v>
      </c>
      <c r="DPJ3" s="133" t="s">
        <v>4098</v>
      </c>
      <c r="DPK3" s="133" t="s">
        <v>4098</v>
      </c>
      <c r="DPL3" s="133" t="s">
        <v>4098</v>
      </c>
      <c r="DPM3" s="133" t="s">
        <v>4098</v>
      </c>
      <c r="DPN3" s="133" t="s">
        <v>4098</v>
      </c>
      <c r="DPO3" s="133" t="s">
        <v>4098</v>
      </c>
      <c r="DPP3" s="133" t="s">
        <v>4098</v>
      </c>
      <c r="DPQ3" s="133" t="s">
        <v>4098</v>
      </c>
      <c r="DPR3" s="133" t="s">
        <v>4098</v>
      </c>
      <c r="DPS3" s="133" t="s">
        <v>4098</v>
      </c>
      <c r="DPT3" s="133" t="s">
        <v>4098</v>
      </c>
      <c r="DPU3" s="133" t="s">
        <v>4098</v>
      </c>
      <c r="DPV3" s="133" t="s">
        <v>4098</v>
      </c>
      <c r="DPW3" s="133" t="s">
        <v>4098</v>
      </c>
      <c r="DPX3" s="133" t="s">
        <v>4098</v>
      </c>
      <c r="DPY3" s="133" t="s">
        <v>4098</v>
      </c>
      <c r="DPZ3" s="133" t="s">
        <v>4098</v>
      </c>
      <c r="DQA3" s="133" t="s">
        <v>4098</v>
      </c>
      <c r="DQB3" s="133" t="s">
        <v>4098</v>
      </c>
      <c r="DQC3" s="133" t="s">
        <v>4098</v>
      </c>
      <c r="DQD3" s="133" t="s">
        <v>4098</v>
      </c>
      <c r="DQE3" s="133" t="s">
        <v>4098</v>
      </c>
      <c r="DQF3" s="133" t="s">
        <v>4098</v>
      </c>
      <c r="DQG3" s="133" t="s">
        <v>4098</v>
      </c>
      <c r="DQH3" s="133" t="s">
        <v>4098</v>
      </c>
      <c r="DQI3" s="133" t="s">
        <v>4098</v>
      </c>
      <c r="DQJ3" s="133" t="s">
        <v>4098</v>
      </c>
      <c r="DQK3" s="133" t="s">
        <v>4098</v>
      </c>
      <c r="DQL3" s="133" t="s">
        <v>4098</v>
      </c>
      <c r="DQM3" s="133" t="s">
        <v>4098</v>
      </c>
      <c r="DQN3" s="133" t="s">
        <v>4098</v>
      </c>
      <c r="DQO3" s="133" t="s">
        <v>4098</v>
      </c>
      <c r="DQP3" s="133" t="s">
        <v>4098</v>
      </c>
      <c r="DQQ3" s="133" t="s">
        <v>4098</v>
      </c>
      <c r="DQR3" s="133" t="s">
        <v>4098</v>
      </c>
      <c r="DQS3" s="133" t="s">
        <v>4098</v>
      </c>
      <c r="DQT3" s="133" t="s">
        <v>4098</v>
      </c>
      <c r="DQU3" s="133" t="s">
        <v>4098</v>
      </c>
      <c r="DQV3" s="133" t="s">
        <v>4098</v>
      </c>
      <c r="DQW3" s="133" t="s">
        <v>4098</v>
      </c>
      <c r="DQX3" s="133" t="s">
        <v>4098</v>
      </c>
      <c r="DQY3" s="133" t="s">
        <v>4098</v>
      </c>
      <c r="DQZ3" s="133" t="s">
        <v>4098</v>
      </c>
      <c r="DRA3" s="133" t="s">
        <v>4098</v>
      </c>
      <c r="DRB3" s="133" t="s">
        <v>4098</v>
      </c>
      <c r="DRC3" s="133" t="s">
        <v>4098</v>
      </c>
      <c r="DRD3" s="133" t="s">
        <v>4098</v>
      </c>
      <c r="DRE3" s="133" t="s">
        <v>4098</v>
      </c>
      <c r="DRF3" s="133" t="s">
        <v>4098</v>
      </c>
      <c r="DRG3" s="133" t="s">
        <v>4098</v>
      </c>
      <c r="DRH3" s="133" t="s">
        <v>4098</v>
      </c>
      <c r="DRI3" s="133" t="s">
        <v>4098</v>
      </c>
      <c r="DRJ3" s="133" t="s">
        <v>4098</v>
      </c>
      <c r="DRK3" s="133" t="s">
        <v>4098</v>
      </c>
      <c r="DRL3" s="133" t="s">
        <v>4098</v>
      </c>
      <c r="DRM3" s="133" t="s">
        <v>4098</v>
      </c>
      <c r="DRN3" s="133" t="s">
        <v>4098</v>
      </c>
    </row>
    <row r="4" spans="1:3338" s="133" customFormat="1" ht="12.75" x14ac:dyDescent="0.2">
      <c r="XZ4" s="134"/>
      <c r="YA4" s="134"/>
      <c r="YB4" s="134"/>
      <c r="YC4" s="134"/>
      <c r="YD4" s="134"/>
      <c r="YE4" s="134"/>
      <c r="YF4" s="134"/>
      <c r="YG4" s="134"/>
      <c r="YH4" s="134"/>
      <c r="YI4" s="134"/>
      <c r="YJ4" s="134"/>
      <c r="YK4" s="134"/>
      <c r="YL4" s="134"/>
      <c r="YM4" s="134"/>
      <c r="YN4" s="134"/>
      <c r="YO4" s="134"/>
      <c r="ZM4" s="133" t="s">
        <v>4080</v>
      </c>
      <c r="ZN4" s="133" t="s">
        <v>4080</v>
      </c>
      <c r="ZO4" s="133" t="s">
        <v>4080</v>
      </c>
      <c r="ZP4" s="133" t="s">
        <v>4080</v>
      </c>
      <c r="ZQ4" s="133" t="s">
        <v>4080</v>
      </c>
      <c r="ZR4" s="133" t="s">
        <v>4080</v>
      </c>
      <c r="ZS4" s="133" t="s">
        <v>4080</v>
      </c>
      <c r="ZT4" s="133" t="s">
        <v>4080</v>
      </c>
      <c r="ZU4" s="133" t="s">
        <v>4080</v>
      </c>
      <c r="ZV4" s="133" t="s">
        <v>4080</v>
      </c>
      <c r="ZW4" s="133" t="s">
        <v>4080</v>
      </c>
      <c r="ZX4" s="133" t="s">
        <v>4081</v>
      </c>
      <c r="ZY4" s="133" t="s">
        <v>4081</v>
      </c>
      <c r="ZZ4" s="133" t="s">
        <v>4081</v>
      </c>
      <c r="AAA4" s="133" t="s">
        <v>4081</v>
      </c>
      <c r="AAB4" s="133" t="s">
        <v>4081</v>
      </c>
      <c r="AAC4" s="133" t="s">
        <v>4081</v>
      </c>
      <c r="AAD4" s="133" t="s">
        <v>4081</v>
      </c>
      <c r="AAE4" s="133" t="s">
        <v>4081</v>
      </c>
      <c r="AAF4" s="133" t="s">
        <v>4081</v>
      </c>
      <c r="AAG4" s="133" t="s">
        <v>4081</v>
      </c>
      <c r="AAH4" s="133" t="s">
        <v>4081</v>
      </c>
      <c r="AAI4" s="133" t="s">
        <v>4082</v>
      </c>
      <c r="AAJ4" s="133" t="s">
        <v>4082</v>
      </c>
      <c r="AAK4" s="133" t="s">
        <v>4082</v>
      </c>
      <c r="AAL4" s="133" t="s">
        <v>4082</v>
      </c>
      <c r="AAM4" s="133" t="s">
        <v>4082</v>
      </c>
      <c r="AAN4" s="133" t="s">
        <v>4082</v>
      </c>
      <c r="AAO4" s="133" t="s">
        <v>4082</v>
      </c>
      <c r="AAP4" s="133" t="s">
        <v>4082</v>
      </c>
      <c r="AAQ4" s="133" t="s">
        <v>4082</v>
      </c>
      <c r="AAR4" s="133" t="s">
        <v>4082</v>
      </c>
      <c r="AAS4" s="133" t="s">
        <v>4082</v>
      </c>
      <c r="AAT4" s="133" t="s">
        <v>4083</v>
      </c>
      <c r="AAU4" s="133" t="s">
        <v>4083</v>
      </c>
      <c r="AAV4" s="133" t="s">
        <v>4083</v>
      </c>
      <c r="AAW4" s="133" t="s">
        <v>4083</v>
      </c>
      <c r="AAX4" s="133" t="s">
        <v>4083</v>
      </c>
      <c r="AAY4" s="133" t="s">
        <v>4083</v>
      </c>
      <c r="AAZ4" s="133" t="s">
        <v>4083</v>
      </c>
      <c r="ABA4" s="133" t="s">
        <v>4083</v>
      </c>
      <c r="ABB4" s="133" t="s">
        <v>4083</v>
      </c>
      <c r="ABC4" s="133" t="s">
        <v>4083</v>
      </c>
      <c r="ABD4" s="133" t="s">
        <v>4083</v>
      </c>
      <c r="ABE4" s="133" t="s">
        <v>4084</v>
      </c>
      <c r="ABF4" s="133" t="s">
        <v>4084</v>
      </c>
      <c r="ABG4" s="133" t="s">
        <v>4084</v>
      </c>
      <c r="ABH4" s="133" t="s">
        <v>4084</v>
      </c>
      <c r="ABI4" s="133" t="s">
        <v>4084</v>
      </c>
      <c r="ABJ4" s="133" t="s">
        <v>4084</v>
      </c>
      <c r="ABK4" s="133" t="s">
        <v>4084</v>
      </c>
      <c r="ABL4" s="133" t="s">
        <v>4084</v>
      </c>
      <c r="ABM4" s="133" t="s">
        <v>4084</v>
      </c>
      <c r="ABN4" s="133" t="s">
        <v>4084</v>
      </c>
      <c r="ABO4" s="133" t="s">
        <v>4084</v>
      </c>
      <c r="ABP4" s="133" t="s">
        <v>4085</v>
      </c>
      <c r="ABQ4" s="133" t="s">
        <v>4085</v>
      </c>
      <c r="ABR4" s="133" t="s">
        <v>4085</v>
      </c>
      <c r="ABS4" s="133" t="s">
        <v>4085</v>
      </c>
      <c r="ABT4" s="133" t="s">
        <v>4085</v>
      </c>
      <c r="ABU4" s="133" t="s">
        <v>4085</v>
      </c>
      <c r="ABV4" s="133" t="s">
        <v>4085</v>
      </c>
      <c r="ABW4" s="133" t="s">
        <v>4085</v>
      </c>
      <c r="ABX4" s="133" t="s">
        <v>4085</v>
      </c>
      <c r="ABY4" s="133" t="s">
        <v>4085</v>
      </c>
      <c r="ABZ4" s="133" t="s">
        <v>4085</v>
      </c>
      <c r="ACA4" s="133" t="s">
        <v>4087</v>
      </c>
      <c r="ACB4" s="133" t="s">
        <v>4087</v>
      </c>
      <c r="ACC4" s="133" t="s">
        <v>4087</v>
      </c>
      <c r="ACD4" s="133" t="s">
        <v>4087</v>
      </c>
      <c r="ACE4" s="133" t="s">
        <v>4087</v>
      </c>
      <c r="ACF4" s="133" t="s">
        <v>4087</v>
      </c>
      <c r="ACG4" s="133" t="s">
        <v>4087</v>
      </c>
      <c r="ACH4" s="133" t="s">
        <v>4087</v>
      </c>
      <c r="ACI4" s="133" t="s">
        <v>4087</v>
      </c>
      <c r="ACJ4" s="133" t="s">
        <v>4087</v>
      </c>
      <c r="ACK4" s="133" t="s">
        <v>4087</v>
      </c>
      <c r="ACL4" s="133" t="s">
        <v>4086</v>
      </c>
      <c r="ACM4" s="133" t="s">
        <v>4086</v>
      </c>
      <c r="ACN4" s="133" t="s">
        <v>4086</v>
      </c>
      <c r="ACO4" s="133" t="s">
        <v>4086</v>
      </c>
      <c r="ACP4" s="133" t="s">
        <v>4086</v>
      </c>
      <c r="ACQ4" s="133" t="s">
        <v>4086</v>
      </c>
      <c r="ACR4" s="133" t="s">
        <v>4086</v>
      </c>
      <c r="ACS4" s="133" t="s">
        <v>4086</v>
      </c>
      <c r="ACT4" s="133" t="s">
        <v>4086</v>
      </c>
      <c r="ACU4" s="133" t="s">
        <v>4086</v>
      </c>
      <c r="ACV4" s="133" t="s">
        <v>4086</v>
      </c>
      <c r="ACW4" s="133" t="s">
        <v>4088</v>
      </c>
      <c r="ACX4" s="133" t="s">
        <v>4088</v>
      </c>
      <c r="ACY4" s="133" t="s">
        <v>4088</v>
      </c>
      <c r="ACZ4" s="133" t="s">
        <v>4088</v>
      </c>
      <c r="ADA4" s="133" t="s">
        <v>4088</v>
      </c>
      <c r="ADB4" s="133" t="s">
        <v>4088</v>
      </c>
      <c r="ADC4" s="133" t="s">
        <v>4088</v>
      </c>
      <c r="ADD4" s="133" t="s">
        <v>4088</v>
      </c>
      <c r="ADE4" s="133" t="s">
        <v>4088</v>
      </c>
      <c r="ADF4" s="133" t="s">
        <v>4088</v>
      </c>
      <c r="ADG4" s="133" t="s">
        <v>4088</v>
      </c>
      <c r="ADH4" s="133" t="s">
        <v>4089</v>
      </c>
      <c r="ADI4" s="133" t="s">
        <v>4089</v>
      </c>
      <c r="ADJ4" s="133" t="s">
        <v>4089</v>
      </c>
      <c r="ADK4" s="133" t="s">
        <v>4089</v>
      </c>
      <c r="ADL4" s="133" t="s">
        <v>4089</v>
      </c>
      <c r="ADM4" s="133" t="s">
        <v>4089</v>
      </c>
      <c r="ADN4" s="133" t="s">
        <v>4089</v>
      </c>
      <c r="ADO4" s="133" t="s">
        <v>4089</v>
      </c>
      <c r="ADP4" s="133" t="s">
        <v>4089</v>
      </c>
      <c r="ADQ4" s="133" t="s">
        <v>4089</v>
      </c>
      <c r="ADR4" s="133" t="s">
        <v>4089</v>
      </c>
      <c r="AEI4" s="133" t="s">
        <v>4080</v>
      </c>
      <c r="AEJ4" s="133" t="s">
        <v>4080</v>
      </c>
      <c r="AEK4" s="133" t="s">
        <v>4080</v>
      </c>
      <c r="AEL4" s="133" t="s">
        <v>4080</v>
      </c>
      <c r="AEM4" s="133" t="s">
        <v>4080</v>
      </c>
      <c r="AEN4" s="133" t="s">
        <v>4080</v>
      </c>
      <c r="AEO4" s="133" t="s">
        <v>4080</v>
      </c>
      <c r="AEP4" s="133" t="s">
        <v>4080</v>
      </c>
      <c r="AEQ4" s="133" t="s">
        <v>4080</v>
      </c>
      <c r="AER4" s="133" t="s">
        <v>4080</v>
      </c>
      <c r="AES4" s="133" t="s">
        <v>4080</v>
      </c>
      <c r="AET4" s="133" t="s">
        <v>4081</v>
      </c>
      <c r="AEU4" s="133" t="s">
        <v>4081</v>
      </c>
      <c r="AEV4" s="133" t="s">
        <v>4081</v>
      </c>
      <c r="AEW4" s="133" t="s">
        <v>4081</v>
      </c>
      <c r="AEX4" s="133" t="s">
        <v>4081</v>
      </c>
      <c r="AEY4" s="133" t="s">
        <v>4081</v>
      </c>
      <c r="AEZ4" s="133" t="s">
        <v>4081</v>
      </c>
      <c r="AFA4" s="133" t="s">
        <v>4081</v>
      </c>
      <c r="AFB4" s="133" t="s">
        <v>4081</v>
      </c>
      <c r="AFC4" s="133" t="s">
        <v>4081</v>
      </c>
      <c r="AFD4" s="133" t="s">
        <v>4081</v>
      </c>
      <c r="AFE4" s="133" t="s">
        <v>4082</v>
      </c>
      <c r="AFF4" s="133" t="s">
        <v>4082</v>
      </c>
      <c r="AFG4" s="133" t="s">
        <v>4082</v>
      </c>
      <c r="AFH4" s="133" t="s">
        <v>4082</v>
      </c>
      <c r="AFI4" s="133" t="s">
        <v>4082</v>
      </c>
      <c r="AFJ4" s="133" t="s">
        <v>4082</v>
      </c>
      <c r="AFK4" s="133" t="s">
        <v>4082</v>
      </c>
      <c r="AFL4" s="133" t="s">
        <v>4082</v>
      </c>
      <c r="AFM4" s="133" t="s">
        <v>4082</v>
      </c>
      <c r="AFN4" s="133" t="s">
        <v>4082</v>
      </c>
      <c r="AFO4" s="133" t="s">
        <v>4082</v>
      </c>
      <c r="AFP4" s="133" t="s">
        <v>4083</v>
      </c>
      <c r="AFQ4" s="133" t="s">
        <v>4083</v>
      </c>
      <c r="AFR4" s="133" t="s">
        <v>4083</v>
      </c>
      <c r="AFS4" s="133" t="s">
        <v>4083</v>
      </c>
      <c r="AFT4" s="133" t="s">
        <v>4083</v>
      </c>
      <c r="AFU4" s="133" t="s">
        <v>4083</v>
      </c>
      <c r="AFV4" s="133" t="s">
        <v>4083</v>
      </c>
      <c r="AFW4" s="133" t="s">
        <v>4083</v>
      </c>
      <c r="AFX4" s="133" t="s">
        <v>4083</v>
      </c>
      <c r="AFY4" s="133" t="s">
        <v>4083</v>
      </c>
      <c r="AFZ4" s="133" t="s">
        <v>4083</v>
      </c>
      <c r="AGA4" s="133" t="s">
        <v>4084</v>
      </c>
      <c r="AGB4" s="133" t="s">
        <v>4084</v>
      </c>
      <c r="AGC4" s="133" t="s">
        <v>4084</v>
      </c>
      <c r="AGD4" s="133" t="s">
        <v>4084</v>
      </c>
      <c r="AGE4" s="133" t="s">
        <v>4084</v>
      </c>
      <c r="AGF4" s="133" t="s">
        <v>4084</v>
      </c>
      <c r="AGG4" s="133" t="s">
        <v>4084</v>
      </c>
      <c r="AGH4" s="133" t="s">
        <v>4084</v>
      </c>
      <c r="AGI4" s="133" t="s">
        <v>4084</v>
      </c>
      <c r="AGJ4" s="133" t="s">
        <v>4084</v>
      </c>
      <c r="AGK4" s="133" t="s">
        <v>4084</v>
      </c>
      <c r="AGL4" s="133" t="s">
        <v>4085</v>
      </c>
      <c r="AGM4" s="133" t="s">
        <v>4085</v>
      </c>
      <c r="AGN4" s="133" t="s">
        <v>4085</v>
      </c>
      <c r="AGO4" s="133" t="s">
        <v>4085</v>
      </c>
      <c r="AGP4" s="133" t="s">
        <v>4085</v>
      </c>
      <c r="AGQ4" s="133" t="s">
        <v>4085</v>
      </c>
      <c r="AGR4" s="133" t="s">
        <v>4085</v>
      </c>
      <c r="AGS4" s="133" t="s">
        <v>4085</v>
      </c>
      <c r="AGT4" s="133" t="s">
        <v>4085</v>
      </c>
      <c r="AGU4" s="133" t="s">
        <v>4085</v>
      </c>
      <c r="AGV4" s="133" t="s">
        <v>4085</v>
      </c>
      <c r="AGW4" s="133" t="s">
        <v>4087</v>
      </c>
      <c r="AGX4" s="133" t="s">
        <v>4087</v>
      </c>
      <c r="AGY4" s="133" t="s">
        <v>4087</v>
      </c>
      <c r="AGZ4" s="133" t="s">
        <v>4087</v>
      </c>
      <c r="AHA4" s="133" t="s">
        <v>4087</v>
      </c>
      <c r="AHB4" s="133" t="s">
        <v>4087</v>
      </c>
      <c r="AHC4" s="133" t="s">
        <v>4087</v>
      </c>
      <c r="AHD4" s="133" t="s">
        <v>4087</v>
      </c>
      <c r="AHE4" s="133" t="s">
        <v>4087</v>
      </c>
      <c r="AHF4" s="133" t="s">
        <v>4087</v>
      </c>
      <c r="AHG4" s="133" t="s">
        <v>4087</v>
      </c>
      <c r="AHH4" s="133" t="s">
        <v>4086</v>
      </c>
      <c r="AHI4" s="133" t="s">
        <v>4086</v>
      </c>
      <c r="AHJ4" s="133" t="s">
        <v>4086</v>
      </c>
      <c r="AHK4" s="133" t="s">
        <v>4086</v>
      </c>
      <c r="AHL4" s="133" t="s">
        <v>4086</v>
      </c>
      <c r="AHM4" s="133" t="s">
        <v>4086</v>
      </c>
      <c r="AHN4" s="133" t="s">
        <v>4086</v>
      </c>
      <c r="AHO4" s="133" t="s">
        <v>4086</v>
      </c>
      <c r="AHP4" s="133" t="s">
        <v>4086</v>
      </c>
      <c r="AHQ4" s="133" t="s">
        <v>4086</v>
      </c>
      <c r="AHR4" s="133" t="s">
        <v>4086</v>
      </c>
      <c r="AHS4" s="133" t="s">
        <v>4088</v>
      </c>
      <c r="AHT4" s="133" t="s">
        <v>4088</v>
      </c>
      <c r="AHU4" s="133" t="s">
        <v>4088</v>
      </c>
      <c r="AHV4" s="133" t="s">
        <v>4088</v>
      </c>
      <c r="AHW4" s="133" t="s">
        <v>4088</v>
      </c>
      <c r="AHX4" s="133" t="s">
        <v>4088</v>
      </c>
      <c r="AHY4" s="133" t="s">
        <v>4088</v>
      </c>
      <c r="AHZ4" s="133" t="s">
        <v>4088</v>
      </c>
      <c r="AIA4" s="133" t="s">
        <v>4088</v>
      </c>
      <c r="AIB4" s="133" t="s">
        <v>4088</v>
      </c>
      <c r="AIC4" s="133" t="s">
        <v>4088</v>
      </c>
      <c r="AID4" s="133" t="s">
        <v>4089</v>
      </c>
      <c r="AIE4" s="133" t="s">
        <v>4089</v>
      </c>
      <c r="AIF4" s="133" t="s">
        <v>4089</v>
      </c>
      <c r="AIG4" s="133" t="s">
        <v>4089</v>
      </c>
      <c r="AIH4" s="133" t="s">
        <v>4089</v>
      </c>
      <c r="AII4" s="133" t="s">
        <v>4089</v>
      </c>
      <c r="AIJ4" s="133" t="s">
        <v>4089</v>
      </c>
      <c r="AIK4" s="133" t="s">
        <v>4089</v>
      </c>
      <c r="AIL4" s="133" t="s">
        <v>4089</v>
      </c>
      <c r="AIM4" s="133" t="s">
        <v>4089</v>
      </c>
      <c r="AIN4" s="133" t="s">
        <v>4089</v>
      </c>
      <c r="AJE4" s="133" t="s">
        <v>4080</v>
      </c>
      <c r="AJF4" s="133" t="s">
        <v>4080</v>
      </c>
      <c r="AJG4" s="133" t="s">
        <v>4080</v>
      </c>
      <c r="AJH4" s="133" t="s">
        <v>4080</v>
      </c>
      <c r="AJI4" s="133" t="s">
        <v>4080</v>
      </c>
      <c r="AJJ4" s="133" t="s">
        <v>4080</v>
      </c>
      <c r="AJK4" s="133" t="s">
        <v>4080</v>
      </c>
      <c r="AJL4" s="133" t="s">
        <v>4080</v>
      </c>
      <c r="AJM4" s="133" t="s">
        <v>4080</v>
      </c>
      <c r="AJN4" s="133" t="s">
        <v>4080</v>
      </c>
      <c r="AJO4" s="133" t="s">
        <v>4080</v>
      </c>
      <c r="AJP4" s="133" t="s">
        <v>4081</v>
      </c>
      <c r="AJQ4" s="133" t="s">
        <v>4081</v>
      </c>
      <c r="AJR4" s="133" t="s">
        <v>4081</v>
      </c>
      <c r="AJS4" s="133" t="s">
        <v>4081</v>
      </c>
      <c r="AJT4" s="133" t="s">
        <v>4081</v>
      </c>
      <c r="AJU4" s="133" t="s">
        <v>4081</v>
      </c>
      <c r="AJV4" s="133" t="s">
        <v>4081</v>
      </c>
      <c r="AJW4" s="133" t="s">
        <v>4081</v>
      </c>
      <c r="AJX4" s="133" t="s">
        <v>4081</v>
      </c>
      <c r="AJY4" s="133" t="s">
        <v>4081</v>
      </c>
      <c r="AJZ4" s="133" t="s">
        <v>4081</v>
      </c>
      <c r="AKA4" s="133" t="s">
        <v>4082</v>
      </c>
      <c r="AKB4" s="133" t="s">
        <v>4082</v>
      </c>
      <c r="AKC4" s="133" t="s">
        <v>4082</v>
      </c>
      <c r="AKD4" s="133" t="s">
        <v>4082</v>
      </c>
      <c r="AKE4" s="133" t="s">
        <v>4082</v>
      </c>
      <c r="AKF4" s="133" t="s">
        <v>4082</v>
      </c>
      <c r="AKG4" s="133" t="s">
        <v>4082</v>
      </c>
      <c r="AKH4" s="133" t="s">
        <v>4082</v>
      </c>
      <c r="AKI4" s="133" t="s">
        <v>4082</v>
      </c>
      <c r="AKJ4" s="133" t="s">
        <v>4082</v>
      </c>
      <c r="AKK4" s="133" t="s">
        <v>4082</v>
      </c>
      <c r="AKL4" s="133" t="s">
        <v>4083</v>
      </c>
      <c r="AKM4" s="133" t="s">
        <v>4083</v>
      </c>
      <c r="AKN4" s="133" t="s">
        <v>4083</v>
      </c>
      <c r="AKO4" s="133" t="s">
        <v>4083</v>
      </c>
      <c r="AKP4" s="133" t="s">
        <v>4083</v>
      </c>
      <c r="AKQ4" s="133" t="s">
        <v>4083</v>
      </c>
      <c r="AKR4" s="133" t="s">
        <v>4083</v>
      </c>
      <c r="AKS4" s="133" t="s">
        <v>4083</v>
      </c>
      <c r="AKT4" s="133" t="s">
        <v>4083</v>
      </c>
      <c r="AKU4" s="133" t="s">
        <v>4083</v>
      </c>
      <c r="AKV4" s="133" t="s">
        <v>4083</v>
      </c>
      <c r="AKW4" s="133" t="s">
        <v>4084</v>
      </c>
      <c r="AKX4" s="133" t="s">
        <v>4084</v>
      </c>
      <c r="AKY4" s="133" t="s">
        <v>4084</v>
      </c>
      <c r="AKZ4" s="133" t="s">
        <v>4084</v>
      </c>
      <c r="ALA4" s="133" t="s">
        <v>4084</v>
      </c>
      <c r="ALB4" s="133" t="s">
        <v>4084</v>
      </c>
      <c r="ALC4" s="133" t="s">
        <v>4084</v>
      </c>
      <c r="ALD4" s="133" t="s">
        <v>4084</v>
      </c>
      <c r="ALE4" s="133" t="s">
        <v>4084</v>
      </c>
      <c r="ALF4" s="133" t="s">
        <v>4084</v>
      </c>
      <c r="ALG4" s="133" t="s">
        <v>4084</v>
      </c>
      <c r="ALH4" s="133" t="s">
        <v>4085</v>
      </c>
      <c r="ALI4" s="133" t="s">
        <v>4085</v>
      </c>
      <c r="ALJ4" s="133" t="s">
        <v>4085</v>
      </c>
      <c r="ALK4" s="133" t="s">
        <v>4085</v>
      </c>
      <c r="ALL4" s="133" t="s">
        <v>4085</v>
      </c>
      <c r="ALM4" s="133" t="s">
        <v>4085</v>
      </c>
      <c r="ALN4" s="133" t="s">
        <v>4085</v>
      </c>
      <c r="ALO4" s="133" t="s">
        <v>4085</v>
      </c>
      <c r="ALP4" s="133" t="s">
        <v>4085</v>
      </c>
      <c r="ALQ4" s="133" t="s">
        <v>4085</v>
      </c>
      <c r="ALR4" s="133" t="s">
        <v>4085</v>
      </c>
      <c r="ALS4" s="133" t="s">
        <v>4087</v>
      </c>
      <c r="ALT4" s="133" t="s">
        <v>4087</v>
      </c>
      <c r="ALU4" s="133" t="s">
        <v>4087</v>
      </c>
      <c r="ALV4" s="133" t="s">
        <v>4087</v>
      </c>
      <c r="ALW4" s="133" t="s">
        <v>4087</v>
      </c>
      <c r="ALX4" s="133" t="s">
        <v>4087</v>
      </c>
      <c r="ALY4" s="133" t="s">
        <v>4087</v>
      </c>
      <c r="ALZ4" s="133" t="s">
        <v>4087</v>
      </c>
      <c r="AMA4" s="133" t="s">
        <v>4087</v>
      </c>
      <c r="AMB4" s="133" t="s">
        <v>4087</v>
      </c>
      <c r="AMC4" s="133" t="s">
        <v>4087</v>
      </c>
      <c r="AMD4" s="133" t="s">
        <v>4086</v>
      </c>
      <c r="AME4" s="133" t="s">
        <v>4086</v>
      </c>
      <c r="AMF4" s="133" t="s">
        <v>4086</v>
      </c>
      <c r="AMG4" s="133" t="s">
        <v>4086</v>
      </c>
      <c r="AMH4" s="133" t="s">
        <v>4086</v>
      </c>
      <c r="AMI4" s="133" t="s">
        <v>4086</v>
      </c>
      <c r="AMJ4" s="133" t="s">
        <v>4086</v>
      </c>
      <c r="AMK4" s="133" t="s">
        <v>4086</v>
      </c>
      <c r="AML4" s="133" t="s">
        <v>4086</v>
      </c>
      <c r="AMM4" s="133" t="s">
        <v>4086</v>
      </c>
      <c r="AMN4" s="133" t="s">
        <v>4086</v>
      </c>
      <c r="AMO4" s="133" t="s">
        <v>4088</v>
      </c>
      <c r="AMP4" s="133" t="s">
        <v>4088</v>
      </c>
      <c r="AMQ4" s="133" t="s">
        <v>4088</v>
      </c>
      <c r="AMR4" s="133" t="s">
        <v>4088</v>
      </c>
      <c r="AMS4" s="133" t="s">
        <v>4088</v>
      </c>
      <c r="AMT4" s="133" t="s">
        <v>4088</v>
      </c>
      <c r="AMU4" s="133" t="s">
        <v>4088</v>
      </c>
      <c r="AMV4" s="133" t="s">
        <v>4088</v>
      </c>
      <c r="AMW4" s="133" t="s">
        <v>4088</v>
      </c>
      <c r="AMX4" s="133" t="s">
        <v>4088</v>
      </c>
      <c r="AMY4" s="133" t="s">
        <v>4088</v>
      </c>
      <c r="AMZ4" s="133" t="s">
        <v>4089</v>
      </c>
      <c r="ANA4" s="133" t="s">
        <v>4089</v>
      </c>
      <c r="ANB4" s="133" t="s">
        <v>4089</v>
      </c>
      <c r="ANC4" s="133" t="s">
        <v>4089</v>
      </c>
      <c r="AND4" s="133" t="s">
        <v>4089</v>
      </c>
      <c r="ANE4" s="133" t="s">
        <v>4089</v>
      </c>
      <c r="ANF4" s="133" t="s">
        <v>4089</v>
      </c>
      <c r="ANG4" s="133" t="s">
        <v>4089</v>
      </c>
      <c r="ANH4" s="133" t="s">
        <v>4089</v>
      </c>
      <c r="ANI4" s="133" t="s">
        <v>4089</v>
      </c>
      <c r="ANJ4" s="133" t="s">
        <v>4089</v>
      </c>
      <c r="AOA4" s="133" t="s">
        <v>4080</v>
      </c>
      <c r="AOB4" s="133" t="s">
        <v>4080</v>
      </c>
      <c r="AOC4" s="133" t="s">
        <v>4080</v>
      </c>
      <c r="AOD4" s="133" t="s">
        <v>4080</v>
      </c>
      <c r="AOE4" s="133" t="s">
        <v>4080</v>
      </c>
      <c r="AOF4" s="133" t="s">
        <v>4080</v>
      </c>
      <c r="AOG4" s="133" t="s">
        <v>4080</v>
      </c>
      <c r="AOH4" s="133" t="s">
        <v>4080</v>
      </c>
      <c r="AOI4" s="133" t="s">
        <v>4080</v>
      </c>
      <c r="AOJ4" s="133" t="s">
        <v>4080</v>
      </c>
      <c r="AOK4" s="133" t="s">
        <v>4080</v>
      </c>
      <c r="AOL4" s="133" t="s">
        <v>4081</v>
      </c>
      <c r="AOM4" s="133" t="s">
        <v>4081</v>
      </c>
      <c r="AON4" s="133" t="s">
        <v>4081</v>
      </c>
      <c r="AOO4" s="133" t="s">
        <v>4081</v>
      </c>
      <c r="AOP4" s="133" t="s">
        <v>4081</v>
      </c>
      <c r="AOQ4" s="133" t="s">
        <v>4081</v>
      </c>
      <c r="AOR4" s="133" t="s">
        <v>4081</v>
      </c>
      <c r="AOS4" s="133" t="s">
        <v>4081</v>
      </c>
      <c r="AOT4" s="133" t="s">
        <v>4081</v>
      </c>
      <c r="AOU4" s="133" t="s">
        <v>4081</v>
      </c>
      <c r="AOV4" s="133" t="s">
        <v>4081</v>
      </c>
      <c r="AOW4" s="133" t="s">
        <v>4082</v>
      </c>
      <c r="AOX4" s="133" t="s">
        <v>4082</v>
      </c>
      <c r="AOY4" s="133" t="s">
        <v>4082</v>
      </c>
      <c r="AOZ4" s="133" t="s">
        <v>4082</v>
      </c>
      <c r="APA4" s="133" t="s">
        <v>4082</v>
      </c>
      <c r="APB4" s="133" t="s">
        <v>4082</v>
      </c>
      <c r="APC4" s="133" t="s">
        <v>4082</v>
      </c>
      <c r="APD4" s="133" t="s">
        <v>4082</v>
      </c>
      <c r="APE4" s="133" t="s">
        <v>4082</v>
      </c>
      <c r="APF4" s="133" t="s">
        <v>4082</v>
      </c>
      <c r="APG4" s="133" t="s">
        <v>4082</v>
      </c>
      <c r="APH4" s="133" t="s">
        <v>4083</v>
      </c>
      <c r="API4" s="133" t="s">
        <v>4083</v>
      </c>
      <c r="APJ4" s="133" t="s">
        <v>4083</v>
      </c>
      <c r="APK4" s="133" t="s">
        <v>4083</v>
      </c>
      <c r="APL4" s="133" t="s">
        <v>4083</v>
      </c>
      <c r="APM4" s="133" t="s">
        <v>4083</v>
      </c>
      <c r="APN4" s="133" t="s">
        <v>4083</v>
      </c>
      <c r="APO4" s="133" t="s">
        <v>4083</v>
      </c>
      <c r="APP4" s="133" t="s">
        <v>4083</v>
      </c>
      <c r="APQ4" s="133" t="s">
        <v>4083</v>
      </c>
      <c r="APR4" s="133" t="s">
        <v>4083</v>
      </c>
      <c r="APS4" s="133" t="s">
        <v>4084</v>
      </c>
      <c r="APT4" s="133" t="s">
        <v>4084</v>
      </c>
      <c r="APU4" s="133" t="s">
        <v>4084</v>
      </c>
      <c r="APV4" s="133" t="s">
        <v>4084</v>
      </c>
      <c r="APW4" s="133" t="s">
        <v>4084</v>
      </c>
      <c r="APX4" s="133" t="s">
        <v>4084</v>
      </c>
      <c r="APY4" s="133" t="s">
        <v>4084</v>
      </c>
      <c r="APZ4" s="133" t="s">
        <v>4084</v>
      </c>
      <c r="AQA4" s="133" t="s">
        <v>4084</v>
      </c>
      <c r="AQB4" s="133" t="s">
        <v>4084</v>
      </c>
      <c r="AQC4" s="133" t="s">
        <v>4084</v>
      </c>
      <c r="AQD4" s="133" t="s">
        <v>4085</v>
      </c>
      <c r="AQE4" s="133" t="s">
        <v>4085</v>
      </c>
      <c r="AQF4" s="133" t="s">
        <v>4085</v>
      </c>
      <c r="AQG4" s="133" t="s">
        <v>4085</v>
      </c>
      <c r="AQH4" s="133" t="s">
        <v>4085</v>
      </c>
      <c r="AQI4" s="133" t="s">
        <v>4085</v>
      </c>
      <c r="AQJ4" s="133" t="s">
        <v>4085</v>
      </c>
      <c r="AQK4" s="133" t="s">
        <v>4085</v>
      </c>
      <c r="AQL4" s="133" t="s">
        <v>4085</v>
      </c>
      <c r="AQM4" s="133" t="s">
        <v>4085</v>
      </c>
      <c r="AQN4" s="133" t="s">
        <v>4085</v>
      </c>
      <c r="AQO4" s="133" t="s">
        <v>4087</v>
      </c>
      <c r="AQP4" s="133" t="s">
        <v>4087</v>
      </c>
      <c r="AQQ4" s="133" t="s">
        <v>4087</v>
      </c>
      <c r="AQR4" s="133" t="s">
        <v>4087</v>
      </c>
      <c r="AQS4" s="133" t="s">
        <v>4087</v>
      </c>
      <c r="AQT4" s="133" t="s">
        <v>4087</v>
      </c>
      <c r="AQU4" s="133" t="s">
        <v>4087</v>
      </c>
      <c r="AQV4" s="133" t="s">
        <v>4087</v>
      </c>
      <c r="AQW4" s="133" t="s">
        <v>4087</v>
      </c>
      <c r="AQX4" s="133" t="s">
        <v>4087</v>
      </c>
      <c r="AQY4" s="133" t="s">
        <v>4087</v>
      </c>
      <c r="AQZ4" s="133" t="s">
        <v>4086</v>
      </c>
      <c r="ARA4" s="133" t="s">
        <v>4086</v>
      </c>
      <c r="ARB4" s="133" t="s">
        <v>4086</v>
      </c>
      <c r="ARC4" s="133" t="s">
        <v>4086</v>
      </c>
      <c r="ARD4" s="133" t="s">
        <v>4086</v>
      </c>
      <c r="ARE4" s="133" t="s">
        <v>4086</v>
      </c>
      <c r="ARF4" s="133" t="s">
        <v>4086</v>
      </c>
      <c r="ARG4" s="133" t="s">
        <v>4086</v>
      </c>
      <c r="ARH4" s="133" t="s">
        <v>4086</v>
      </c>
      <c r="ARI4" s="133" t="s">
        <v>4086</v>
      </c>
      <c r="ARJ4" s="133" t="s">
        <v>4086</v>
      </c>
      <c r="ARK4" s="133" t="s">
        <v>4088</v>
      </c>
      <c r="ARL4" s="133" t="s">
        <v>4088</v>
      </c>
      <c r="ARM4" s="133" t="s">
        <v>4088</v>
      </c>
      <c r="ARN4" s="133" t="s">
        <v>4088</v>
      </c>
      <c r="ARO4" s="133" t="s">
        <v>4088</v>
      </c>
      <c r="ARP4" s="133" t="s">
        <v>4088</v>
      </c>
      <c r="ARQ4" s="133" t="s">
        <v>4088</v>
      </c>
      <c r="ARR4" s="133" t="s">
        <v>4088</v>
      </c>
      <c r="ARS4" s="133" t="s">
        <v>4088</v>
      </c>
      <c r="ART4" s="133" t="s">
        <v>4088</v>
      </c>
      <c r="ARU4" s="133" t="s">
        <v>4088</v>
      </c>
      <c r="ARV4" s="133" t="s">
        <v>4089</v>
      </c>
      <c r="ARW4" s="133" t="s">
        <v>4089</v>
      </c>
      <c r="ARX4" s="133" t="s">
        <v>4089</v>
      </c>
      <c r="ARY4" s="133" t="s">
        <v>4089</v>
      </c>
      <c r="ARZ4" s="133" t="s">
        <v>4089</v>
      </c>
      <c r="ASA4" s="133" t="s">
        <v>4089</v>
      </c>
      <c r="ASB4" s="133" t="s">
        <v>4089</v>
      </c>
      <c r="ASC4" s="133" t="s">
        <v>4089</v>
      </c>
      <c r="ASD4" s="133" t="s">
        <v>4089</v>
      </c>
      <c r="ASE4" s="133" t="s">
        <v>4089</v>
      </c>
      <c r="ASF4" s="133" t="s">
        <v>4089</v>
      </c>
      <c r="ASW4" s="133" t="s">
        <v>4080</v>
      </c>
      <c r="ASX4" s="133" t="s">
        <v>4080</v>
      </c>
      <c r="ASY4" s="133" t="s">
        <v>4080</v>
      </c>
      <c r="ASZ4" s="133" t="s">
        <v>4080</v>
      </c>
      <c r="ATA4" s="133" t="s">
        <v>4080</v>
      </c>
      <c r="ATB4" s="133" t="s">
        <v>4080</v>
      </c>
      <c r="ATC4" s="133" t="s">
        <v>4080</v>
      </c>
      <c r="ATD4" s="133" t="s">
        <v>4080</v>
      </c>
      <c r="ATE4" s="133" t="s">
        <v>4080</v>
      </c>
      <c r="ATF4" s="133" t="s">
        <v>4080</v>
      </c>
      <c r="ATG4" s="133" t="s">
        <v>4080</v>
      </c>
      <c r="ATH4" s="133" t="s">
        <v>4081</v>
      </c>
      <c r="ATI4" s="133" t="s">
        <v>4081</v>
      </c>
      <c r="ATJ4" s="133" t="s">
        <v>4081</v>
      </c>
      <c r="ATK4" s="133" t="s">
        <v>4081</v>
      </c>
      <c r="ATL4" s="133" t="s">
        <v>4081</v>
      </c>
      <c r="ATM4" s="133" t="s">
        <v>4081</v>
      </c>
      <c r="ATN4" s="133" t="s">
        <v>4081</v>
      </c>
      <c r="ATO4" s="133" t="s">
        <v>4081</v>
      </c>
      <c r="ATP4" s="133" t="s">
        <v>4081</v>
      </c>
      <c r="ATQ4" s="133" t="s">
        <v>4081</v>
      </c>
      <c r="ATR4" s="133" t="s">
        <v>4081</v>
      </c>
      <c r="ATS4" s="133" t="s">
        <v>4082</v>
      </c>
      <c r="ATT4" s="133" t="s">
        <v>4082</v>
      </c>
      <c r="ATU4" s="133" t="s">
        <v>4082</v>
      </c>
      <c r="ATV4" s="133" t="s">
        <v>4082</v>
      </c>
      <c r="ATW4" s="133" t="s">
        <v>4082</v>
      </c>
      <c r="ATX4" s="133" t="s">
        <v>4082</v>
      </c>
      <c r="ATY4" s="133" t="s">
        <v>4082</v>
      </c>
      <c r="ATZ4" s="133" t="s">
        <v>4082</v>
      </c>
      <c r="AUA4" s="133" t="s">
        <v>4082</v>
      </c>
      <c r="AUB4" s="133" t="s">
        <v>4082</v>
      </c>
      <c r="AUC4" s="133" t="s">
        <v>4082</v>
      </c>
      <c r="AUD4" s="133" t="s">
        <v>4083</v>
      </c>
      <c r="AUE4" s="133" t="s">
        <v>4083</v>
      </c>
      <c r="AUF4" s="133" t="s">
        <v>4083</v>
      </c>
      <c r="AUG4" s="133" t="s">
        <v>4083</v>
      </c>
      <c r="AUH4" s="133" t="s">
        <v>4083</v>
      </c>
      <c r="AUI4" s="133" t="s">
        <v>4083</v>
      </c>
      <c r="AUJ4" s="133" t="s">
        <v>4083</v>
      </c>
      <c r="AUK4" s="133" t="s">
        <v>4083</v>
      </c>
      <c r="AUL4" s="133" t="s">
        <v>4083</v>
      </c>
      <c r="AUM4" s="133" t="s">
        <v>4083</v>
      </c>
      <c r="AUN4" s="133" t="s">
        <v>4083</v>
      </c>
      <c r="AUO4" s="133" t="s">
        <v>4084</v>
      </c>
      <c r="AUP4" s="133" t="s">
        <v>4084</v>
      </c>
      <c r="AUQ4" s="133" t="s">
        <v>4084</v>
      </c>
      <c r="AUR4" s="133" t="s">
        <v>4084</v>
      </c>
      <c r="AUS4" s="133" t="s">
        <v>4084</v>
      </c>
      <c r="AUT4" s="133" t="s">
        <v>4084</v>
      </c>
      <c r="AUU4" s="133" t="s">
        <v>4084</v>
      </c>
      <c r="AUV4" s="133" t="s">
        <v>4084</v>
      </c>
      <c r="AUW4" s="133" t="s">
        <v>4084</v>
      </c>
      <c r="AUX4" s="133" t="s">
        <v>4084</v>
      </c>
      <c r="AUY4" s="133" t="s">
        <v>4084</v>
      </c>
      <c r="AUZ4" s="133" t="s">
        <v>4085</v>
      </c>
      <c r="AVA4" s="133" t="s">
        <v>4085</v>
      </c>
      <c r="AVB4" s="133" t="s">
        <v>4085</v>
      </c>
      <c r="AVC4" s="133" t="s">
        <v>4085</v>
      </c>
      <c r="AVD4" s="133" t="s">
        <v>4085</v>
      </c>
      <c r="AVE4" s="133" t="s">
        <v>4085</v>
      </c>
      <c r="AVF4" s="133" t="s">
        <v>4085</v>
      </c>
      <c r="AVG4" s="133" t="s">
        <v>4085</v>
      </c>
      <c r="AVH4" s="133" t="s">
        <v>4085</v>
      </c>
      <c r="AVI4" s="133" t="s">
        <v>4085</v>
      </c>
      <c r="AVJ4" s="133" t="s">
        <v>4085</v>
      </c>
      <c r="AVK4" s="133" t="s">
        <v>4087</v>
      </c>
      <c r="AVL4" s="133" t="s">
        <v>4087</v>
      </c>
      <c r="AVM4" s="133" t="s">
        <v>4087</v>
      </c>
      <c r="AVN4" s="133" t="s">
        <v>4087</v>
      </c>
      <c r="AVO4" s="133" t="s">
        <v>4087</v>
      </c>
      <c r="AVP4" s="133" t="s">
        <v>4087</v>
      </c>
      <c r="AVQ4" s="133" t="s">
        <v>4087</v>
      </c>
      <c r="AVR4" s="133" t="s">
        <v>4087</v>
      </c>
      <c r="AVS4" s="133" t="s">
        <v>4087</v>
      </c>
      <c r="AVT4" s="133" t="s">
        <v>4087</v>
      </c>
      <c r="AVU4" s="133" t="s">
        <v>4087</v>
      </c>
      <c r="AVV4" s="133" t="s">
        <v>4086</v>
      </c>
      <c r="AVW4" s="133" t="s">
        <v>4086</v>
      </c>
      <c r="AVX4" s="133" t="s">
        <v>4086</v>
      </c>
      <c r="AVY4" s="133" t="s">
        <v>4086</v>
      </c>
      <c r="AVZ4" s="133" t="s">
        <v>4086</v>
      </c>
      <c r="AWA4" s="133" t="s">
        <v>4086</v>
      </c>
      <c r="AWB4" s="133" t="s">
        <v>4086</v>
      </c>
      <c r="AWC4" s="133" t="s">
        <v>4086</v>
      </c>
      <c r="AWD4" s="133" t="s">
        <v>4086</v>
      </c>
      <c r="AWE4" s="133" t="s">
        <v>4086</v>
      </c>
      <c r="AWF4" s="133" t="s">
        <v>4086</v>
      </c>
      <c r="AWG4" s="133" t="s">
        <v>4088</v>
      </c>
      <c r="AWH4" s="133" t="s">
        <v>4088</v>
      </c>
      <c r="AWI4" s="133" t="s">
        <v>4088</v>
      </c>
      <c r="AWJ4" s="133" t="s">
        <v>4088</v>
      </c>
      <c r="AWK4" s="133" t="s">
        <v>4088</v>
      </c>
      <c r="AWL4" s="133" t="s">
        <v>4088</v>
      </c>
      <c r="AWM4" s="133" t="s">
        <v>4088</v>
      </c>
      <c r="AWN4" s="133" t="s">
        <v>4088</v>
      </c>
      <c r="AWO4" s="133" t="s">
        <v>4088</v>
      </c>
      <c r="AWP4" s="133" t="s">
        <v>4088</v>
      </c>
      <c r="AWQ4" s="133" t="s">
        <v>4088</v>
      </c>
      <c r="AWR4" s="133" t="s">
        <v>4089</v>
      </c>
      <c r="AWS4" s="133" t="s">
        <v>4089</v>
      </c>
      <c r="AWT4" s="133" t="s">
        <v>4089</v>
      </c>
      <c r="AWU4" s="133" t="s">
        <v>4089</v>
      </c>
      <c r="AWV4" s="133" t="s">
        <v>4089</v>
      </c>
      <c r="AWW4" s="133" t="s">
        <v>4089</v>
      </c>
      <c r="AWX4" s="133" t="s">
        <v>4089</v>
      </c>
      <c r="AWY4" s="133" t="s">
        <v>4089</v>
      </c>
      <c r="AWZ4" s="133" t="s">
        <v>4089</v>
      </c>
      <c r="AXA4" s="133" t="s">
        <v>4089</v>
      </c>
      <c r="AXB4" s="133" t="s">
        <v>4089</v>
      </c>
      <c r="AXS4" s="133" t="s">
        <v>4080</v>
      </c>
      <c r="AXT4" s="133" t="s">
        <v>4080</v>
      </c>
      <c r="AXU4" s="133" t="s">
        <v>4080</v>
      </c>
      <c r="AXV4" s="133" t="s">
        <v>4080</v>
      </c>
      <c r="AXW4" s="133" t="s">
        <v>4080</v>
      </c>
      <c r="AXX4" s="133" t="s">
        <v>4080</v>
      </c>
      <c r="AXY4" s="133" t="s">
        <v>4080</v>
      </c>
      <c r="AXZ4" s="133" t="s">
        <v>4080</v>
      </c>
      <c r="AYA4" s="133" t="s">
        <v>4080</v>
      </c>
      <c r="AYB4" s="133" t="s">
        <v>4080</v>
      </c>
      <c r="AYC4" s="133" t="s">
        <v>4080</v>
      </c>
      <c r="AYD4" s="133" t="s">
        <v>4081</v>
      </c>
      <c r="AYE4" s="133" t="s">
        <v>4081</v>
      </c>
      <c r="AYF4" s="133" t="s">
        <v>4081</v>
      </c>
      <c r="AYG4" s="133" t="s">
        <v>4081</v>
      </c>
      <c r="AYH4" s="133" t="s">
        <v>4081</v>
      </c>
      <c r="AYI4" s="133" t="s">
        <v>4081</v>
      </c>
      <c r="AYJ4" s="133" t="s">
        <v>4081</v>
      </c>
      <c r="AYK4" s="133" t="s">
        <v>4081</v>
      </c>
      <c r="AYL4" s="133" t="s">
        <v>4081</v>
      </c>
      <c r="AYM4" s="133" t="s">
        <v>4081</v>
      </c>
      <c r="AYN4" s="133" t="s">
        <v>4081</v>
      </c>
      <c r="AYO4" s="133" t="s">
        <v>4082</v>
      </c>
      <c r="AYP4" s="133" t="s">
        <v>4082</v>
      </c>
      <c r="AYQ4" s="133" t="s">
        <v>4082</v>
      </c>
      <c r="AYR4" s="133" t="s">
        <v>4082</v>
      </c>
      <c r="AYS4" s="133" t="s">
        <v>4082</v>
      </c>
      <c r="AYT4" s="133" t="s">
        <v>4082</v>
      </c>
      <c r="AYU4" s="133" t="s">
        <v>4082</v>
      </c>
      <c r="AYV4" s="133" t="s">
        <v>4082</v>
      </c>
      <c r="AYW4" s="133" t="s">
        <v>4082</v>
      </c>
      <c r="AYX4" s="133" t="s">
        <v>4082</v>
      </c>
      <c r="AYY4" s="133" t="s">
        <v>4082</v>
      </c>
      <c r="AYZ4" s="133" t="s">
        <v>4083</v>
      </c>
      <c r="AZA4" s="133" t="s">
        <v>4083</v>
      </c>
      <c r="AZB4" s="133" t="s">
        <v>4083</v>
      </c>
      <c r="AZC4" s="133" t="s">
        <v>4083</v>
      </c>
      <c r="AZD4" s="133" t="s">
        <v>4083</v>
      </c>
      <c r="AZE4" s="133" t="s">
        <v>4083</v>
      </c>
      <c r="AZF4" s="133" t="s">
        <v>4083</v>
      </c>
      <c r="AZG4" s="133" t="s">
        <v>4083</v>
      </c>
      <c r="AZH4" s="133" t="s">
        <v>4083</v>
      </c>
      <c r="AZI4" s="133" t="s">
        <v>4083</v>
      </c>
      <c r="AZJ4" s="133" t="s">
        <v>4083</v>
      </c>
      <c r="AZK4" s="133" t="s">
        <v>4084</v>
      </c>
      <c r="AZL4" s="133" t="s">
        <v>4084</v>
      </c>
      <c r="AZM4" s="133" t="s">
        <v>4084</v>
      </c>
      <c r="AZN4" s="133" t="s">
        <v>4084</v>
      </c>
      <c r="AZO4" s="133" t="s">
        <v>4084</v>
      </c>
      <c r="AZP4" s="133" t="s">
        <v>4084</v>
      </c>
      <c r="AZQ4" s="133" t="s">
        <v>4084</v>
      </c>
      <c r="AZR4" s="133" t="s">
        <v>4084</v>
      </c>
      <c r="AZS4" s="133" t="s">
        <v>4084</v>
      </c>
      <c r="AZT4" s="133" t="s">
        <v>4084</v>
      </c>
      <c r="AZU4" s="133" t="s">
        <v>4084</v>
      </c>
      <c r="AZV4" s="133" t="s">
        <v>4085</v>
      </c>
      <c r="AZW4" s="133" t="s">
        <v>4085</v>
      </c>
      <c r="AZX4" s="133" t="s">
        <v>4085</v>
      </c>
      <c r="AZY4" s="133" t="s">
        <v>4085</v>
      </c>
      <c r="AZZ4" s="133" t="s">
        <v>4085</v>
      </c>
      <c r="BAA4" s="133" t="s">
        <v>4085</v>
      </c>
      <c r="BAB4" s="133" t="s">
        <v>4085</v>
      </c>
      <c r="BAC4" s="133" t="s">
        <v>4085</v>
      </c>
      <c r="BAD4" s="133" t="s">
        <v>4085</v>
      </c>
      <c r="BAE4" s="133" t="s">
        <v>4085</v>
      </c>
      <c r="BAF4" s="133" t="s">
        <v>4085</v>
      </c>
      <c r="BAG4" s="133" t="s">
        <v>4087</v>
      </c>
      <c r="BAH4" s="133" t="s">
        <v>4087</v>
      </c>
      <c r="BAI4" s="133" t="s">
        <v>4087</v>
      </c>
      <c r="BAJ4" s="133" t="s">
        <v>4087</v>
      </c>
      <c r="BAK4" s="133" t="s">
        <v>4087</v>
      </c>
      <c r="BAL4" s="133" t="s">
        <v>4087</v>
      </c>
      <c r="BAM4" s="133" t="s">
        <v>4087</v>
      </c>
      <c r="BAN4" s="133" t="s">
        <v>4087</v>
      </c>
      <c r="BAO4" s="133" t="s">
        <v>4087</v>
      </c>
      <c r="BAP4" s="133" t="s">
        <v>4087</v>
      </c>
      <c r="BAQ4" s="133" t="s">
        <v>4087</v>
      </c>
      <c r="BAR4" s="133" t="s">
        <v>4086</v>
      </c>
      <c r="BAS4" s="133" t="s">
        <v>4086</v>
      </c>
      <c r="BAT4" s="133" t="s">
        <v>4086</v>
      </c>
      <c r="BAU4" s="133" t="s">
        <v>4086</v>
      </c>
      <c r="BAV4" s="133" t="s">
        <v>4086</v>
      </c>
      <c r="BAW4" s="133" t="s">
        <v>4086</v>
      </c>
      <c r="BAX4" s="133" t="s">
        <v>4086</v>
      </c>
      <c r="BAY4" s="133" t="s">
        <v>4086</v>
      </c>
      <c r="BAZ4" s="133" t="s">
        <v>4086</v>
      </c>
      <c r="BBA4" s="133" t="s">
        <v>4086</v>
      </c>
      <c r="BBB4" s="133" t="s">
        <v>4086</v>
      </c>
      <c r="BBC4" s="133" t="s">
        <v>4088</v>
      </c>
      <c r="BBD4" s="133" t="s">
        <v>4088</v>
      </c>
      <c r="BBE4" s="133" t="s">
        <v>4088</v>
      </c>
      <c r="BBF4" s="133" t="s">
        <v>4088</v>
      </c>
      <c r="BBG4" s="133" t="s">
        <v>4088</v>
      </c>
      <c r="BBH4" s="133" t="s">
        <v>4088</v>
      </c>
      <c r="BBI4" s="133" t="s">
        <v>4088</v>
      </c>
      <c r="BBJ4" s="133" t="s">
        <v>4088</v>
      </c>
      <c r="BBK4" s="133" t="s">
        <v>4088</v>
      </c>
      <c r="BBL4" s="133" t="s">
        <v>4088</v>
      </c>
      <c r="BBM4" s="133" t="s">
        <v>4088</v>
      </c>
      <c r="BBN4" s="133" t="s">
        <v>4089</v>
      </c>
      <c r="BBO4" s="133" t="s">
        <v>4089</v>
      </c>
      <c r="BBP4" s="133" t="s">
        <v>4089</v>
      </c>
      <c r="BBQ4" s="133" t="s">
        <v>4089</v>
      </c>
      <c r="BBR4" s="133" t="s">
        <v>4089</v>
      </c>
      <c r="BBS4" s="133" t="s">
        <v>4089</v>
      </c>
      <c r="BBT4" s="133" t="s">
        <v>4089</v>
      </c>
      <c r="BBU4" s="133" t="s">
        <v>4089</v>
      </c>
      <c r="BBV4" s="133" t="s">
        <v>4089</v>
      </c>
      <c r="BBW4" s="133" t="s">
        <v>4089</v>
      </c>
      <c r="BBX4" s="133" t="s">
        <v>4089</v>
      </c>
      <c r="BCO4" s="133" t="s">
        <v>4080</v>
      </c>
      <c r="BCP4" s="133" t="s">
        <v>4080</v>
      </c>
      <c r="BCQ4" s="133" t="s">
        <v>4080</v>
      </c>
      <c r="BCR4" s="133" t="s">
        <v>4080</v>
      </c>
      <c r="BCS4" s="133" t="s">
        <v>4080</v>
      </c>
      <c r="BCT4" s="133" t="s">
        <v>4080</v>
      </c>
      <c r="BCU4" s="133" t="s">
        <v>4080</v>
      </c>
      <c r="BCV4" s="133" t="s">
        <v>4080</v>
      </c>
      <c r="BCW4" s="133" t="s">
        <v>4080</v>
      </c>
      <c r="BCX4" s="133" t="s">
        <v>4080</v>
      </c>
      <c r="BCY4" s="133" t="s">
        <v>4080</v>
      </c>
      <c r="BCZ4" s="133" t="s">
        <v>4081</v>
      </c>
      <c r="BDA4" s="133" t="s">
        <v>4081</v>
      </c>
      <c r="BDB4" s="133" t="s">
        <v>4081</v>
      </c>
      <c r="BDC4" s="133" t="s">
        <v>4081</v>
      </c>
      <c r="BDD4" s="133" t="s">
        <v>4081</v>
      </c>
      <c r="BDE4" s="133" t="s">
        <v>4081</v>
      </c>
      <c r="BDF4" s="133" t="s">
        <v>4081</v>
      </c>
      <c r="BDG4" s="133" t="s">
        <v>4081</v>
      </c>
      <c r="BDH4" s="133" t="s">
        <v>4081</v>
      </c>
      <c r="BDI4" s="133" t="s">
        <v>4081</v>
      </c>
      <c r="BDJ4" s="133" t="s">
        <v>4081</v>
      </c>
      <c r="BDK4" s="133" t="s">
        <v>4082</v>
      </c>
      <c r="BDL4" s="133" t="s">
        <v>4082</v>
      </c>
      <c r="BDM4" s="133" t="s">
        <v>4082</v>
      </c>
      <c r="BDN4" s="133" t="s">
        <v>4082</v>
      </c>
      <c r="BDO4" s="133" t="s">
        <v>4082</v>
      </c>
      <c r="BDP4" s="133" t="s">
        <v>4082</v>
      </c>
      <c r="BDQ4" s="133" t="s">
        <v>4082</v>
      </c>
      <c r="BDR4" s="133" t="s">
        <v>4082</v>
      </c>
      <c r="BDS4" s="133" t="s">
        <v>4082</v>
      </c>
      <c r="BDT4" s="133" t="s">
        <v>4082</v>
      </c>
      <c r="BDU4" s="133" t="s">
        <v>4082</v>
      </c>
      <c r="BDV4" s="133" t="s">
        <v>4083</v>
      </c>
      <c r="BDW4" s="133" t="s">
        <v>4083</v>
      </c>
      <c r="BDX4" s="133" t="s">
        <v>4083</v>
      </c>
      <c r="BDY4" s="133" t="s">
        <v>4083</v>
      </c>
      <c r="BDZ4" s="133" t="s">
        <v>4083</v>
      </c>
      <c r="BEA4" s="133" t="s">
        <v>4083</v>
      </c>
      <c r="BEB4" s="133" t="s">
        <v>4083</v>
      </c>
      <c r="BEC4" s="133" t="s">
        <v>4083</v>
      </c>
      <c r="BED4" s="133" t="s">
        <v>4083</v>
      </c>
      <c r="BEE4" s="133" t="s">
        <v>4083</v>
      </c>
      <c r="BEF4" s="133" t="s">
        <v>4083</v>
      </c>
      <c r="BEG4" s="133" t="s">
        <v>4084</v>
      </c>
      <c r="BEH4" s="133" t="s">
        <v>4084</v>
      </c>
      <c r="BEI4" s="133" t="s">
        <v>4084</v>
      </c>
      <c r="BEJ4" s="133" t="s">
        <v>4084</v>
      </c>
      <c r="BEK4" s="133" t="s">
        <v>4084</v>
      </c>
      <c r="BEL4" s="133" t="s">
        <v>4084</v>
      </c>
      <c r="BEM4" s="133" t="s">
        <v>4084</v>
      </c>
      <c r="BEN4" s="133" t="s">
        <v>4084</v>
      </c>
      <c r="BEO4" s="133" t="s">
        <v>4084</v>
      </c>
      <c r="BEP4" s="133" t="s">
        <v>4084</v>
      </c>
      <c r="BEQ4" s="133" t="s">
        <v>4084</v>
      </c>
      <c r="BER4" s="133" t="s">
        <v>4085</v>
      </c>
      <c r="BES4" s="133" t="s">
        <v>4085</v>
      </c>
      <c r="BET4" s="133" t="s">
        <v>4085</v>
      </c>
      <c r="BEU4" s="133" t="s">
        <v>4085</v>
      </c>
      <c r="BEV4" s="133" t="s">
        <v>4085</v>
      </c>
      <c r="BEW4" s="133" t="s">
        <v>4085</v>
      </c>
      <c r="BEX4" s="133" t="s">
        <v>4085</v>
      </c>
      <c r="BEY4" s="133" t="s">
        <v>4085</v>
      </c>
      <c r="BEZ4" s="133" t="s">
        <v>4085</v>
      </c>
      <c r="BFA4" s="133" t="s">
        <v>4085</v>
      </c>
      <c r="BFB4" s="133" t="s">
        <v>4085</v>
      </c>
      <c r="BFC4" s="133" t="s">
        <v>4087</v>
      </c>
      <c r="BFD4" s="133" t="s">
        <v>4087</v>
      </c>
      <c r="BFE4" s="133" t="s">
        <v>4087</v>
      </c>
      <c r="BFF4" s="133" t="s">
        <v>4087</v>
      </c>
      <c r="BFG4" s="133" t="s">
        <v>4087</v>
      </c>
      <c r="BFH4" s="133" t="s">
        <v>4087</v>
      </c>
      <c r="BFI4" s="133" t="s">
        <v>4087</v>
      </c>
      <c r="BFJ4" s="133" t="s">
        <v>4087</v>
      </c>
      <c r="BFK4" s="133" t="s">
        <v>4087</v>
      </c>
      <c r="BFL4" s="133" t="s">
        <v>4087</v>
      </c>
      <c r="BFM4" s="133" t="s">
        <v>4087</v>
      </c>
      <c r="BFN4" s="133" t="s">
        <v>4086</v>
      </c>
      <c r="BFO4" s="133" t="s">
        <v>4086</v>
      </c>
      <c r="BFP4" s="133" t="s">
        <v>4086</v>
      </c>
      <c r="BFQ4" s="133" t="s">
        <v>4086</v>
      </c>
      <c r="BFR4" s="133" t="s">
        <v>4086</v>
      </c>
      <c r="BFS4" s="133" t="s">
        <v>4086</v>
      </c>
      <c r="BFT4" s="133" t="s">
        <v>4086</v>
      </c>
      <c r="BFU4" s="133" t="s">
        <v>4086</v>
      </c>
      <c r="BFV4" s="133" t="s">
        <v>4086</v>
      </c>
      <c r="BFW4" s="133" t="s">
        <v>4086</v>
      </c>
      <c r="BFX4" s="133" t="s">
        <v>4086</v>
      </c>
      <c r="BFY4" s="133" t="s">
        <v>4088</v>
      </c>
      <c r="BFZ4" s="133" t="s">
        <v>4088</v>
      </c>
      <c r="BGA4" s="133" t="s">
        <v>4088</v>
      </c>
      <c r="BGB4" s="133" t="s">
        <v>4088</v>
      </c>
      <c r="BGC4" s="133" t="s">
        <v>4088</v>
      </c>
      <c r="BGD4" s="133" t="s">
        <v>4088</v>
      </c>
      <c r="BGE4" s="133" t="s">
        <v>4088</v>
      </c>
      <c r="BGF4" s="133" t="s">
        <v>4088</v>
      </c>
      <c r="BGG4" s="133" t="s">
        <v>4088</v>
      </c>
      <c r="BGH4" s="133" t="s">
        <v>4088</v>
      </c>
      <c r="BGI4" s="133" t="s">
        <v>4088</v>
      </c>
      <c r="BGJ4" s="133" t="s">
        <v>4089</v>
      </c>
      <c r="BGK4" s="133" t="s">
        <v>4089</v>
      </c>
      <c r="BGL4" s="133" t="s">
        <v>4089</v>
      </c>
      <c r="BGM4" s="133" t="s">
        <v>4089</v>
      </c>
      <c r="BGN4" s="133" t="s">
        <v>4089</v>
      </c>
      <c r="BGO4" s="133" t="s">
        <v>4089</v>
      </c>
      <c r="BGP4" s="133" t="s">
        <v>4089</v>
      </c>
      <c r="BGQ4" s="133" t="s">
        <v>4089</v>
      </c>
      <c r="BGR4" s="133" t="s">
        <v>4089</v>
      </c>
      <c r="BGS4" s="133" t="s">
        <v>4089</v>
      </c>
      <c r="BGT4" s="133" t="s">
        <v>4089</v>
      </c>
      <c r="BHK4" s="133" t="s">
        <v>4080</v>
      </c>
      <c r="BHL4" s="133" t="s">
        <v>4080</v>
      </c>
      <c r="BHM4" s="133" t="s">
        <v>4080</v>
      </c>
      <c r="BHN4" s="133" t="s">
        <v>4080</v>
      </c>
      <c r="BHO4" s="133" t="s">
        <v>4080</v>
      </c>
      <c r="BHP4" s="133" t="s">
        <v>4080</v>
      </c>
      <c r="BHQ4" s="133" t="s">
        <v>4080</v>
      </c>
      <c r="BHR4" s="133" t="s">
        <v>4080</v>
      </c>
      <c r="BHS4" s="133" t="s">
        <v>4080</v>
      </c>
      <c r="BHT4" s="133" t="s">
        <v>4080</v>
      </c>
      <c r="BHU4" s="133" t="s">
        <v>4080</v>
      </c>
      <c r="BHV4" s="133" t="s">
        <v>4081</v>
      </c>
      <c r="BHW4" s="133" t="s">
        <v>4081</v>
      </c>
      <c r="BHX4" s="133" t="s">
        <v>4081</v>
      </c>
      <c r="BHY4" s="133" t="s">
        <v>4081</v>
      </c>
      <c r="BHZ4" s="133" t="s">
        <v>4081</v>
      </c>
      <c r="BIA4" s="133" t="s">
        <v>4081</v>
      </c>
      <c r="BIB4" s="133" t="s">
        <v>4081</v>
      </c>
      <c r="BIC4" s="133" t="s">
        <v>4081</v>
      </c>
      <c r="BID4" s="133" t="s">
        <v>4081</v>
      </c>
      <c r="BIE4" s="133" t="s">
        <v>4081</v>
      </c>
      <c r="BIF4" s="133" t="s">
        <v>4081</v>
      </c>
      <c r="BIG4" s="133" t="s">
        <v>4082</v>
      </c>
      <c r="BIH4" s="133" t="s">
        <v>4082</v>
      </c>
      <c r="BII4" s="133" t="s">
        <v>4082</v>
      </c>
      <c r="BIJ4" s="133" t="s">
        <v>4082</v>
      </c>
      <c r="BIK4" s="133" t="s">
        <v>4082</v>
      </c>
      <c r="BIL4" s="133" t="s">
        <v>4082</v>
      </c>
      <c r="BIM4" s="133" t="s">
        <v>4082</v>
      </c>
      <c r="BIN4" s="133" t="s">
        <v>4082</v>
      </c>
      <c r="BIO4" s="133" t="s">
        <v>4082</v>
      </c>
      <c r="BIP4" s="133" t="s">
        <v>4082</v>
      </c>
      <c r="BIQ4" s="133" t="s">
        <v>4082</v>
      </c>
      <c r="BIR4" s="133" t="s">
        <v>4083</v>
      </c>
      <c r="BIS4" s="133" t="s">
        <v>4083</v>
      </c>
      <c r="BIT4" s="133" t="s">
        <v>4083</v>
      </c>
      <c r="BIU4" s="133" t="s">
        <v>4083</v>
      </c>
      <c r="BIV4" s="133" t="s">
        <v>4083</v>
      </c>
      <c r="BIW4" s="133" t="s">
        <v>4083</v>
      </c>
      <c r="BIX4" s="133" t="s">
        <v>4083</v>
      </c>
      <c r="BIY4" s="133" t="s">
        <v>4083</v>
      </c>
      <c r="BIZ4" s="133" t="s">
        <v>4083</v>
      </c>
      <c r="BJA4" s="133" t="s">
        <v>4083</v>
      </c>
      <c r="BJB4" s="133" t="s">
        <v>4083</v>
      </c>
      <c r="BJC4" s="133" t="s">
        <v>4084</v>
      </c>
      <c r="BJD4" s="133" t="s">
        <v>4084</v>
      </c>
      <c r="BJE4" s="133" t="s">
        <v>4084</v>
      </c>
      <c r="BJF4" s="133" t="s">
        <v>4084</v>
      </c>
      <c r="BJG4" s="133" t="s">
        <v>4084</v>
      </c>
      <c r="BJH4" s="133" t="s">
        <v>4084</v>
      </c>
      <c r="BJI4" s="133" t="s">
        <v>4084</v>
      </c>
      <c r="BJJ4" s="133" t="s">
        <v>4084</v>
      </c>
      <c r="BJK4" s="133" t="s">
        <v>4084</v>
      </c>
      <c r="BJL4" s="133" t="s">
        <v>4084</v>
      </c>
      <c r="BJM4" s="133" t="s">
        <v>4084</v>
      </c>
      <c r="BJN4" s="133" t="s">
        <v>4085</v>
      </c>
      <c r="BJO4" s="133" t="s">
        <v>4085</v>
      </c>
      <c r="BJP4" s="133" t="s">
        <v>4085</v>
      </c>
      <c r="BJQ4" s="133" t="s">
        <v>4085</v>
      </c>
      <c r="BJR4" s="133" t="s">
        <v>4085</v>
      </c>
      <c r="BJS4" s="133" t="s">
        <v>4085</v>
      </c>
      <c r="BJT4" s="133" t="s">
        <v>4085</v>
      </c>
      <c r="BJU4" s="133" t="s">
        <v>4085</v>
      </c>
      <c r="BJV4" s="133" t="s">
        <v>4085</v>
      </c>
      <c r="BJW4" s="133" t="s">
        <v>4085</v>
      </c>
      <c r="BJX4" s="133" t="s">
        <v>4085</v>
      </c>
      <c r="BJY4" s="133" t="s">
        <v>4087</v>
      </c>
      <c r="BJZ4" s="133" t="s">
        <v>4087</v>
      </c>
      <c r="BKA4" s="133" t="s">
        <v>4087</v>
      </c>
      <c r="BKB4" s="133" t="s">
        <v>4087</v>
      </c>
      <c r="BKC4" s="133" t="s">
        <v>4087</v>
      </c>
      <c r="BKD4" s="133" t="s">
        <v>4087</v>
      </c>
      <c r="BKE4" s="133" t="s">
        <v>4087</v>
      </c>
      <c r="BKF4" s="133" t="s">
        <v>4087</v>
      </c>
      <c r="BKG4" s="133" t="s">
        <v>4087</v>
      </c>
      <c r="BKH4" s="133" t="s">
        <v>4087</v>
      </c>
      <c r="BKI4" s="133" t="s">
        <v>4087</v>
      </c>
      <c r="BKJ4" s="133" t="s">
        <v>4086</v>
      </c>
      <c r="BKK4" s="133" t="s">
        <v>4086</v>
      </c>
      <c r="BKL4" s="133" t="s">
        <v>4086</v>
      </c>
      <c r="BKM4" s="133" t="s">
        <v>4086</v>
      </c>
      <c r="BKN4" s="133" t="s">
        <v>4086</v>
      </c>
      <c r="BKO4" s="133" t="s">
        <v>4086</v>
      </c>
      <c r="BKP4" s="133" t="s">
        <v>4086</v>
      </c>
      <c r="BKQ4" s="133" t="s">
        <v>4086</v>
      </c>
      <c r="BKR4" s="133" t="s">
        <v>4086</v>
      </c>
      <c r="BKS4" s="133" t="s">
        <v>4086</v>
      </c>
      <c r="BKT4" s="133" t="s">
        <v>4086</v>
      </c>
      <c r="BKU4" s="133" t="s">
        <v>4088</v>
      </c>
      <c r="BKV4" s="133" t="s">
        <v>4088</v>
      </c>
      <c r="BKW4" s="133" t="s">
        <v>4088</v>
      </c>
      <c r="BKX4" s="133" t="s">
        <v>4088</v>
      </c>
      <c r="BKY4" s="133" t="s">
        <v>4088</v>
      </c>
      <c r="BKZ4" s="133" t="s">
        <v>4088</v>
      </c>
      <c r="BLA4" s="133" t="s">
        <v>4088</v>
      </c>
      <c r="BLB4" s="133" t="s">
        <v>4088</v>
      </c>
      <c r="BLC4" s="133" t="s">
        <v>4088</v>
      </c>
      <c r="BLD4" s="133" t="s">
        <v>4088</v>
      </c>
      <c r="BLE4" s="133" t="s">
        <v>4088</v>
      </c>
      <c r="BLF4" s="133" t="s">
        <v>4089</v>
      </c>
      <c r="BLG4" s="133" t="s">
        <v>4089</v>
      </c>
      <c r="BLH4" s="133" t="s">
        <v>4089</v>
      </c>
      <c r="BLI4" s="133" t="s">
        <v>4089</v>
      </c>
      <c r="BLJ4" s="133" t="s">
        <v>4089</v>
      </c>
      <c r="BLK4" s="133" t="s">
        <v>4089</v>
      </c>
      <c r="BLL4" s="133" t="s">
        <v>4089</v>
      </c>
      <c r="BLM4" s="133" t="s">
        <v>4089</v>
      </c>
      <c r="BLN4" s="133" t="s">
        <v>4089</v>
      </c>
      <c r="BLO4" s="133" t="s">
        <v>4089</v>
      </c>
      <c r="BLP4" s="133" t="s">
        <v>4089</v>
      </c>
      <c r="BMG4" s="133" t="s">
        <v>4080</v>
      </c>
      <c r="BMH4" s="133" t="s">
        <v>4080</v>
      </c>
      <c r="BMI4" s="133" t="s">
        <v>4080</v>
      </c>
      <c r="BMJ4" s="133" t="s">
        <v>4080</v>
      </c>
      <c r="BMK4" s="133" t="s">
        <v>4080</v>
      </c>
      <c r="BML4" s="133" t="s">
        <v>4080</v>
      </c>
      <c r="BMM4" s="133" t="s">
        <v>4080</v>
      </c>
      <c r="BMN4" s="133" t="s">
        <v>4080</v>
      </c>
      <c r="BMO4" s="133" t="s">
        <v>4080</v>
      </c>
      <c r="BMP4" s="133" t="s">
        <v>4080</v>
      </c>
      <c r="BMQ4" s="133" t="s">
        <v>4080</v>
      </c>
      <c r="BMR4" s="133" t="s">
        <v>4081</v>
      </c>
      <c r="BMS4" s="133" t="s">
        <v>4081</v>
      </c>
      <c r="BMT4" s="133" t="s">
        <v>4081</v>
      </c>
      <c r="BMU4" s="133" t="s">
        <v>4081</v>
      </c>
      <c r="BMV4" s="133" t="s">
        <v>4081</v>
      </c>
      <c r="BMW4" s="133" t="s">
        <v>4081</v>
      </c>
      <c r="BMX4" s="133" t="s">
        <v>4081</v>
      </c>
      <c r="BMY4" s="133" t="s">
        <v>4081</v>
      </c>
      <c r="BMZ4" s="133" t="s">
        <v>4081</v>
      </c>
      <c r="BNA4" s="133" t="s">
        <v>4081</v>
      </c>
      <c r="BNB4" s="133" t="s">
        <v>4081</v>
      </c>
      <c r="BNC4" s="133" t="s">
        <v>4082</v>
      </c>
      <c r="BND4" s="133" t="s">
        <v>4082</v>
      </c>
      <c r="BNE4" s="133" t="s">
        <v>4082</v>
      </c>
      <c r="BNF4" s="133" t="s">
        <v>4082</v>
      </c>
      <c r="BNG4" s="133" t="s">
        <v>4082</v>
      </c>
      <c r="BNH4" s="133" t="s">
        <v>4082</v>
      </c>
      <c r="BNI4" s="133" t="s">
        <v>4082</v>
      </c>
      <c r="BNJ4" s="133" t="s">
        <v>4082</v>
      </c>
      <c r="BNK4" s="133" t="s">
        <v>4082</v>
      </c>
      <c r="BNL4" s="133" t="s">
        <v>4082</v>
      </c>
      <c r="BNM4" s="133" t="s">
        <v>4082</v>
      </c>
      <c r="BNN4" s="133" t="s">
        <v>4083</v>
      </c>
      <c r="BNO4" s="133" t="s">
        <v>4083</v>
      </c>
      <c r="BNP4" s="133" t="s">
        <v>4083</v>
      </c>
      <c r="BNQ4" s="133" t="s">
        <v>4083</v>
      </c>
      <c r="BNR4" s="133" t="s">
        <v>4083</v>
      </c>
      <c r="BNS4" s="133" t="s">
        <v>4083</v>
      </c>
      <c r="BNT4" s="133" t="s">
        <v>4083</v>
      </c>
      <c r="BNU4" s="133" t="s">
        <v>4083</v>
      </c>
      <c r="BNV4" s="133" t="s">
        <v>4083</v>
      </c>
      <c r="BNW4" s="133" t="s">
        <v>4083</v>
      </c>
      <c r="BNX4" s="133" t="s">
        <v>4083</v>
      </c>
      <c r="BNY4" s="133" t="s">
        <v>4084</v>
      </c>
      <c r="BNZ4" s="133" t="s">
        <v>4084</v>
      </c>
      <c r="BOA4" s="133" t="s">
        <v>4084</v>
      </c>
      <c r="BOB4" s="133" t="s">
        <v>4084</v>
      </c>
      <c r="BOC4" s="133" t="s">
        <v>4084</v>
      </c>
      <c r="BOD4" s="133" t="s">
        <v>4084</v>
      </c>
      <c r="BOE4" s="133" t="s">
        <v>4084</v>
      </c>
      <c r="BOF4" s="133" t="s">
        <v>4084</v>
      </c>
      <c r="BOG4" s="133" t="s">
        <v>4084</v>
      </c>
      <c r="BOH4" s="133" t="s">
        <v>4084</v>
      </c>
      <c r="BOI4" s="133" t="s">
        <v>4084</v>
      </c>
      <c r="BOJ4" s="133" t="s">
        <v>4085</v>
      </c>
      <c r="BOK4" s="133" t="s">
        <v>4085</v>
      </c>
      <c r="BOL4" s="133" t="s">
        <v>4085</v>
      </c>
      <c r="BOM4" s="133" t="s">
        <v>4085</v>
      </c>
      <c r="BON4" s="133" t="s">
        <v>4085</v>
      </c>
      <c r="BOO4" s="133" t="s">
        <v>4085</v>
      </c>
      <c r="BOP4" s="133" t="s">
        <v>4085</v>
      </c>
      <c r="BOQ4" s="133" t="s">
        <v>4085</v>
      </c>
      <c r="BOR4" s="133" t="s">
        <v>4085</v>
      </c>
      <c r="BOS4" s="133" t="s">
        <v>4085</v>
      </c>
      <c r="BOT4" s="133" t="s">
        <v>4085</v>
      </c>
      <c r="BOU4" s="133" t="s">
        <v>4087</v>
      </c>
      <c r="BOV4" s="133" t="s">
        <v>4087</v>
      </c>
      <c r="BOW4" s="133" t="s">
        <v>4087</v>
      </c>
      <c r="BOX4" s="133" t="s">
        <v>4087</v>
      </c>
      <c r="BOY4" s="133" t="s">
        <v>4087</v>
      </c>
      <c r="BOZ4" s="133" t="s">
        <v>4087</v>
      </c>
      <c r="BPA4" s="133" t="s">
        <v>4087</v>
      </c>
      <c r="BPB4" s="133" t="s">
        <v>4087</v>
      </c>
      <c r="BPC4" s="133" t="s">
        <v>4087</v>
      </c>
      <c r="BPD4" s="133" t="s">
        <v>4087</v>
      </c>
      <c r="BPE4" s="133" t="s">
        <v>4087</v>
      </c>
      <c r="BPF4" s="133" t="s">
        <v>4086</v>
      </c>
      <c r="BPG4" s="133" t="s">
        <v>4086</v>
      </c>
      <c r="BPH4" s="133" t="s">
        <v>4086</v>
      </c>
      <c r="BPI4" s="133" t="s">
        <v>4086</v>
      </c>
      <c r="BPJ4" s="133" t="s">
        <v>4086</v>
      </c>
      <c r="BPK4" s="133" t="s">
        <v>4086</v>
      </c>
      <c r="BPL4" s="133" t="s">
        <v>4086</v>
      </c>
      <c r="BPM4" s="133" t="s">
        <v>4086</v>
      </c>
      <c r="BPN4" s="133" t="s">
        <v>4086</v>
      </c>
      <c r="BPO4" s="133" t="s">
        <v>4086</v>
      </c>
      <c r="BPP4" s="133" t="s">
        <v>4086</v>
      </c>
      <c r="BPQ4" s="133" t="s">
        <v>4088</v>
      </c>
      <c r="BPR4" s="133" t="s">
        <v>4088</v>
      </c>
      <c r="BPS4" s="133" t="s">
        <v>4088</v>
      </c>
      <c r="BPT4" s="133" t="s">
        <v>4088</v>
      </c>
      <c r="BPU4" s="133" t="s">
        <v>4088</v>
      </c>
      <c r="BPV4" s="133" t="s">
        <v>4088</v>
      </c>
      <c r="BPW4" s="133" t="s">
        <v>4088</v>
      </c>
      <c r="BPX4" s="133" t="s">
        <v>4088</v>
      </c>
      <c r="BPY4" s="133" t="s">
        <v>4088</v>
      </c>
      <c r="BPZ4" s="133" t="s">
        <v>4088</v>
      </c>
      <c r="BQA4" s="133" t="s">
        <v>4088</v>
      </c>
      <c r="BQB4" s="133" t="s">
        <v>4089</v>
      </c>
      <c r="BQC4" s="133" t="s">
        <v>4089</v>
      </c>
      <c r="BQD4" s="133" t="s">
        <v>4089</v>
      </c>
      <c r="BQE4" s="133" t="s">
        <v>4089</v>
      </c>
      <c r="BQF4" s="133" t="s">
        <v>4089</v>
      </c>
      <c r="BQG4" s="133" t="s">
        <v>4089</v>
      </c>
      <c r="BQH4" s="133" t="s">
        <v>4089</v>
      </c>
      <c r="BQI4" s="133" t="s">
        <v>4089</v>
      </c>
      <c r="BQJ4" s="133" t="s">
        <v>4089</v>
      </c>
      <c r="BQK4" s="133" t="s">
        <v>4089</v>
      </c>
      <c r="BQL4" s="133" t="s">
        <v>4089</v>
      </c>
      <c r="BRC4" s="133" t="s">
        <v>4080</v>
      </c>
      <c r="BRD4" s="133" t="s">
        <v>4080</v>
      </c>
      <c r="BRE4" s="133" t="s">
        <v>4080</v>
      </c>
      <c r="BRF4" s="133" t="s">
        <v>4080</v>
      </c>
      <c r="BRG4" s="133" t="s">
        <v>4080</v>
      </c>
      <c r="BRH4" s="133" t="s">
        <v>4080</v>
      </c>
      <c r="BRI4" s="133" t="s">
        <v>4080</v>
      </c>
      <c r="BRJ4" s="133" t="s">
        <v>4080</v>
      </c>
      <c r="BRK4" s="133" t="s">
        <v>4080</v>
      </c>
      <c r="BRL4" s="133" t="s">
        <v>4080</v>
      </c>
      <c r="BRM4" s="133" t="s">
        <v>4080</v>
      </c>
      <c r="BRN4" s="133" t="s">
        <v>4081</v>
      </c>
      <c r="BRO4" s="133" t="s">
        <v>4081</v>
      </c>
      <c r="BRP4" s="133" t="s">
        <v>4081</v>
      </c>
      <c r="BRQ4" s="133" t="s">
        <v>4081</v>
      </c>
      <c r="BRR4" s="133" t="s">
        <v>4081</v>
      </c>
      <c r="BRS4" s="133" t="s">
        <v>4081</v>
      </c>
      <c r="BRT4" s="133" t="s">
        <v>4081</v>
      </c>
      <c r="BRU4" s="133" t="s">
        <v>4081</v>
      </c>
      <c r="BRV4" s="133" t="s">
        <v>4081</v>
      </c>
      <c r="BRW4" s="133" t="s">
        <v>4081</v>
      </c>
      <c r="BRX4" s="133" t="s">
        <v>4081</v>
      </c>
      <c r="BRY4" s="133" t="s">
        <v>4082</v>
      </c>
      <c r="BRZ4" s="133" t="s">
        <v>4082</v>
      </c>
      <c r="BSA4" s="133" t="s">
        <v>4082</v>
      </c>
      <c r="BSB4" s="133" t="s">
        <v>4082</v>
      </c>
      <c r="BSC4" s="133" t="s">
        <v>4082</v>
      </c>
      <c r="BSD4" s="133" t="s">
        <v>4082</v>
      </c>
      <c r="BSE4" s="133" t="s">
        <v>4082</v>
      </c>
      <c r="BSF4" s="133" t="s">
        <v>4082</v>
      </c>
      <c r="BSG4" s="133" t="s">
        <v>4082</v>
      </c>
      <c r="BSH4" s="133" t="s">
        <v>4082</v>
      </c>
      <c r="BSI4" s="133" t="s">
        <v>4082</v>
      </c>
      <c r="BSJ4" s="133" t="s">
        <v>4083</v>
      </c>
      <c r="BSK4" s="133" t="s">
        <v>4083</v>
      </c>
      <c r="BSL4" s="133" t="s">
        <v>4083</v>
      </c>
      <c r="BSM4" s="133" t="s">
        <v>4083</v>
      </c>
      <c r="BSN4" s="133" t="s">
        <v>4083</v>
      </c>
      <c r="BSO4" s="133" t="s">
        <v>4083</v>
      </c>
      <c r="BSP4" s="133" t="s">
        <v>4083</v>
      </c>
      <c r="BSQ4" s="133" t="s">
        <v>4083</v>
      </c>
      <c r="BSR4" s="133" t="s">
        <v>4083</v>
      </c>
      <c r="BSS4" s="133" t="s">
        <v>4083</v>
      </c>
      <c r="BST4" s="133" t="s">
        <v>4083</v>
      </c>
      <c r="BSU4" s="133" t="s">
        <v>4084</v>
      </c>
      <c r="BSV4" s="133" t="s">
        <v>4084</v>
      </c>
      <c r="BSW4" s="133" t="s">
        <v>4084</v>
      </c>
      <c r="BSX4" s="133" t="s">
        <v>4084</v>
      </c>
      <c r="BSY4" s="133" t="s">
        <v>4084</v>
      </c>
      <c r="BSZ4" s="133" t="s">
        <v>4084</v>
      </c>
      <c r="BTA4" s="133" t="s">
        <v>4084</v>
      </c>
      <c r="BTB4" s="133" t="s">
        <v>4084</v>
      </c>
      <c r="BTC4" s="133" t="s">
        <v>4084</v>
      </c>
      <c r="BTD4" s="133" t="s">
        <v>4084</v>
      </c>
      <c r="BTE4" s="133" t="s">
        <v>4084</v>
      </c>
      <c r="BTF4" s="133" t="s">
        <v>4085</v>
      </c>
      <c r="BTG4" s="133" t="s">
        <v>4085</v>
      </c>
      <c r="BTH4" s="133" t="s">
        <v>4085</v>
      </c>
      <c r="BTI4" s="133" t="s">
        <v>4085</v>
      </c>
      <c r="BTJ4" s="133" t="s">
        <v>4085</v>
      </c>
      <c r="BTK4" s="133" t="s">
        <v>4085</v>
      </c>
      <c r="BTL4" s="133" t="s">
        <v>4085</v>
      </c>
      <c r="BTM4" s="133" t="s">
        <v>4085</v>
      </c>
      <c r="BTN4" s="133" t="s">
        <v>4085</v>
      </c>
      <c r="BTO4" s="133" t="s">
        <v>4085</v>
      </c>
      <c r="BTP4" s="133" t="s">
        <v>4085</v>
      </c>
      <c r="BTQ4" s="133" t="s">
        <v>4087</v>
      </c>
      <c r="BTR4" s="133" t="s">
        <v>4087</v>
      </c>
      <c r="BTS4" s="133" t="s">
        <v>4087</v>
      </c>
      <c r="BTT4" s="133" t="s">
        <v>4087</v>
      </c>
      <c r="BTU4" s="133" t="s">
        <v>4087</v>
      </c>
      <c r="BTV4" s="133" t="s">
        <v>4087</v>
      </c>
      <c r="BTW4" s="133" t="s">
        <v>4087</v>
      </c>
      <c r="BTX4" s="133" t="s">
        <v>4087</v>
      </c>
      <c r="BTY4" s="133" t="s">
        <v>4087</v>
      </c>
      <c r="BTZ4" s="133" t="s">
        <v>4087</v>
      </c>
      <c r="BUA4" s="133" t="s">
        <v>4087</v>
      </c>
      <c r="BUB4" s="133" t="s">
        <v>4086</v>
      </c>
      <c r="BUC4" s="133" t="s">
        <v>4086</v>
      </c>
      <c r="BUD4" s="133" t="s">
        <v>4086</v>
      </c>
      <c r="BUE4" s="133" t="s">
        <v>4086</v>
      </c>
      <c r="BUF4" s="133" t="s">
        <v>4086</v>
      </c>
      <c r="BUG4" s="133" t="s">
        <v>4086</v>
      </c>
      <c r="BUH4" s="133" t="s">
        <v>4086</v>
      </c>
      <c r="BUI4" s="133" t="s">
        <v>4086</v>
      </c>
      <c r="BUJ4" s="133" t="s">
        <v>4086</v>
      </c>
      <c r="BUK4" s="133" t="s">
        <v>4086</v>
      </c>
      <c r="BUL4" s="133" t="s">
        <v>4086</v>
      </c>
      <c r="BUM4" s="133" t="s">
        <v>4088</v>
      </c>
      <c r="BUN4" s="133" t="s">
        <v>4088</v>
      </c>
      <c r="BUO4" s="133" t="s">
        <v>4088</v>
      </c>
      <c r="BUP4" s="133" t="s">
        <v>4088</v>
      </c>
      <c r="BUQ4" s="133" t="s">
        <v>4088</v>
      </c>
      <c r="BUR4" s="133" t="s">
        <v>4088</v>
      </c>
      <c r="BUS4" s="133" t="s">
        <v>4088</v>
      </c>
      <c r="BUT4" s="133" t="s">
        <v>4088</v>
      </c>
      <c r="BUU4" s="133" t="s">
        <v>4088</v>
      </c>
      <c r="BUV4" s="133" t="s">
        <v>4088</v>
      </c>
      <c r="BUW4" s="133" t="s">
        <v>4088</v>
      </c>
      <c r="BUX4" s="133" t="s">
        <v>4089</v>
      </c>
      <c r="BUY4" s="133" t="s">
        <v>4089</v>
      </c>
      <c r="BUZ4" s="133" t="s">
        <v>4089</v>
      </c>
      <c r="BVA4" s="133" t="s">
        <v>4089</v>
      </c>
      <c r="BVB4" s="133" t="s">
        <v>4089</v>
      </c>
      <c r="BVC4" s="133" t="s">
        <v>4089</v>
      </c>
      <c r="BVD4" s="133" t="s">
        <v>4089</v>
      </c>
      <c r="BVE4" s="133" t="s">
        <v>4089</v>
      </c>
      <c r="BVF4" s="133" t="s">
        <v>4089</v>
      </c>
      <c r="BVG4" s="133" t="s">
        <v>4089</v>
      </c>
      <c r="BVH4" s="133" t="s">
        <v>4089</v>
      </c>
      <c r="BWB4" s="133" t="s">
        <v>4080</v>
      </c>
      <c r="BWC4" s="133" t="s">
        <v>4080</v>
      </c>
      <c r="BWD4" s="133" t="s">
        <v>4080</v>
      </c>
      <c r="BWE4" s="133" t="s">
        <v>4080</v>
      </c>
      <c r="BWF4" s="133" t="s">
        <v>4080</v>
      </c>
      <c r="BWG4" s="133" t="s">
        <v>4080</v>
      </c>
      <c r="BWH4" s="133" t="s">
        <v>4080</v>
      </c>
      <c r="BWI4" s="133" t="s">
        <v>4080</v>
      </c>
      <c r="BWJ4" s="133" t="s">
        <v>4080</v>
      </c>
      <c r="BWK4" s="133" t="s">
        <v>4080</v>
      </c>
      <c r="BWL4" s="133" t="s">
        <v>4080</v>
      </c>
      <c r="BWM4" s="133" t="s">
        <v>4081</v>
      </c>
      <c r="BWN4" s="133" t="s">
        <v>4081</v>
      </c>
      <c r="BWO4" s="133" t="s">
        <v>4081</v>
      </c>
      <c r="BWP4" s="133" t="s">
        <v>4081</v>
      </c>
      <c r="BWQ4" s="133" t="s">
        <v>4081</v>
      </c>
      <c r="BWR4" s="133" t="s">
        <v>4081</v>
      </c>
      <c r="BWS4" s="133" t="s">
        <v>4081</v>
      </c>
      <c r="BWT4" s="133" t="s">
        <v>4081</v>
      </c>
      <c r="BWU4" s="133" t="s">
        <v>4081</v>
      </c>
      <c r="BWV4" s="133" t="s">
        <v>4081</v>
      </c>
      <c r="BWW4" s="133" t="s">
        <v>4081</v>
      </c>
      <c r="BWX4" s="133" t="s">
        <v>4082</v>
      </c>
      <c r="BWY4" s="133" t="s">
        <v>4082</v>
      </c>
      <c r="BWZ4" s="133" t="s">
        <v>4082</v>
      </c>
      <c r="BXA4" s="133" t="s">
        <v>4082</v>
      </c>
      <c r="BXB4" s="133" t="s">
        <v>4082</v>
      </c>
      <c r="BXC4" s="133" t="s">
        <v>4082</v>
      </c>
      <c r="BXD4" s="133" t="s">
        <v>4082</v>
      </c>
      <c r="BXE4" s="133" t="s">
        <v>4082</v>
      </c>
      <c r="BXF4" s="133" t="s">
        <v>4082</v>
      </c>
      <c r="BXG4" s="133" t="s">
        <v>4082</v>
      </c>
      <c r="BXH4" s="133" t="s">
        <v>4082</v>
      </c>
      <c r="BXI4" s="133" t="s">
        <v>4083</v>
      </c>
      <c r="BXJ4" s="133" t="s">
        <v>4083</v>
      </c>
      <c r="BXK4" s="133" t="s">
        <v>4083</v>
      </c>
      <c r="BXL4" s="133" t="s">
        <v>4083</v>
      </c>
      <c r="BXM4" s="133" t="s">
        <v>4083</v>
      </c>
      <c r="BXN4" s="133" t="s">
        <v>4083</v>
      </c>
      <c r="BXO4" s="133" t="s">
        <v>4083</v>
      </c>
      <c r="BXP4" s="133" t="s">
        <v>4083</v>
      </c>
      <c r="BXQ4" s="133" t="s">
        <v>4083</v>
      </c>
      <c r="BXR4" s="133" t="s">
        <v>4083</v>
      </c>
      <c r="BXS4" s="133" t="s">
        <v>4083</v>
      </c>
      <c r="BXT4" s="133" t="s">
        <v>4084</v>
      </c>
      <c r="BXU4" s="133" t="s">
        <v>4084</v>
      </c>
      <c r="BXV4" s="133" t="s">
        <v>4084</v>
      </c>
      <c r="BXW4" s="133" t="s">
        <v>4084</v>
      </c>
      <c r="BXX4" s="133" t="s">
        <v>4084</v>
      </c>
      <c r="BXY4" s="133" t="s">
        <v>4084</v>
      </c>
      <c r="BXZ4" s="133" t="s">
        <v>4084</v>
      </c>
      <c r="BYA4" s="133" t="s">
        <v>4084</v>
      </c>
      <c r="BYB4" s="133" t="s">
        <v>4084</v>
      </c>
      <c r="BYC4" s="133" t="s">
        <v>4084</v>
      </c>
      <c r="BYD4" s="133" t="s">
        <v>4084</v>
      </c>
      <c r="BYE4" s="133" t="s">
        <v>4085</v>
      </c>
      <c r="BYF4" s="133" t="s">
        <v>4085</v>
      </c>
      <c r="BYG4" s="133" t="s">
        <v>4085</v>
      </c>
      <c r="BYH4" s="133" t="s">
        <v>4085</v>
      </c>
      <c r="BYI4" s="133" t="s">
        <v>4085</v>
      </c>
      <c r="BYJ4" s="133" t="s">
        <v>4085</v>
      </c>
      <c r="BYK4" s="133" t="s">
        <v>4085</v>
      </c>
      <c r="BYL4" s="133" t="s">
        <v>4085</v>
      </c>
      <c r="BYM4" s="133" t="s">
        <v>4085</v>
      </c>
      <c r="BYN4" s="133" t="s">
        <v>4085</v>
      </c>
      <c r="BYO4" s="133" t="s">
        <v>4085</v>
      </c>
      <c r="BYP4" s="133" t="s">
        <v>4087</v>
      </c>
      <c r="BYQ4" s="133" t="s">
        <v>4087</v>
      </c>
      <c r="BYR4" s="133" t="s">
        <v>4087</v>
      </c>
      <c r="BYS4" s="133" t="s">
        <v>4087</v>
      </c>
      <c r="BYT4" s="133" t="s">
        <v>4087</v>
      </c>
      <c r="BYU4" s="133" t="s">
        <v>4087</v>
      </c>
      <c r="BYV4" s="133" t="s">
        <v>4087</v>
      </c>
      <c r="BYW4" s="133" t="s">
        <v>4087</v>
      </c>
      <c r="BYX4" s="133" t="s">
        <v>4087</v>
      </c>
      <c r="BYY4" s="133" t="s">
        <v>4087</v>
      </c>
      <c r="BYZ4" s="133" t="s">
        <v>4087</v>
      </c>
      <c r="BZA4" s="133" t="s">
        <v>4086</v>
      </c>
      <c r="BZB4" s="133" t="s">
        <v>4086</v>
      </c>
      <c r="BZC4" s="133" t="s">
        <v>4086</v>
      </c>
      <c r="BZD4" s="133" t="s">
        <v>4086</v>
      </c>
      <c r="BZE4" s="133" t="s">
        <v>4086</v>
      </c>
      <c r="BZF4" s="133" t="s">
        <v>4086</v>
      </c>
      <c r="BZG4" s="133" t="s">
        <v>4086</v>
      </c>
      <c r="BZH4" s="133" t="s">
        <v>4086</v>
      </c>
      <c r="BZI4" s="133" t="s">
        <v>4086</v>
      </c>
      <c r="BZJ4" s="133" t="s">
        <v>4086</v>
      </c>
      <c r="BZK4" s="133" t="s">
        <v>4086</v>
      </c>
      <c r="BZL4" s="133" t="s">
        <v>4088</v>
      </c>
      <c r="BZM4" s="133" t="s">
        <v>4088</v>
      </c>
      <c r="BZN4" s="133" t="s">
        <v>4088</v>
      </c>
      <c r="BZO4" s="133" t="s">
        <v>4088</v>
      </c>
      <c r="BZP4" s="133" t="s">
        <v>4088</v>
      </c>
      <c r="BZQ4" s="133" t="s">
        <v>4088</v>
      </c>
      <c r="BZR4" s="133" t="s">
        <v>4088</v>
      </c>
      <c r="BZS4" s="133" t="s">
        <v>4088</v>
      </c>
      <c r="BZT4" s="133" t="s">
        <v>4088</v>
      </c>
      <c r="BZU4" s="133" t="s">
        <v>4088</v>
      </c>
      <c r="BZV4" s="133" t="s">
        <v>4088</v>
      </c>
      <c r="BZW4" s="133" t="s">
        <v>4089</v>
      </c>
      <c r="BZX4" s="133" t="s">
        <v>4089</v>
      </c>
      <c r="BZY4" s="133" t="s">
        <v>4089</v>
      </c>
      <c r="BZZ4" s="133" t="s">
        <v>4089</v>
      </c>
      <c r="CAA4" s="133" t="s">
        <v>4089</v>
      </c>
      <c r="CAB4" s="133" t="s">
        <v>4089</v>
      </c>
      <c r="CAC4" s="133" t="s">
        <v>4089</v>
      </c>
      <c r="CAD4" s="133" t="s">
        <v>4089</v>
      </c>
      <c r="CAE4" s="133" t="s">
        <v>4089</v>
      </c>
      <c r="CAF4" s="133" t="s">
        <v>4089</v>
      </c>
      <c r="CAG4" s="133" t="s">
        <v>4089</v>
      </c>
      <c r="CAW4" s="133" t="s">
        <v>4080</v>
      </c>
      <c r="CAX4" s="133" t="s">
        <v>4080</v>
      </c>
      <c r="CAY4" s="133" t="s">
        <v>4080</v>
      </c>
      <c r="CAZ4" s="133" t="s">
        <v>4080</v>
      </c>
      <c r="CBA4" s="133" t="s">
        <v>4080</v>
      </c>
      <c r="CBB4" s="133" t="s">
        <v>4080</v>
      </c>
      <c r="CBC4" s="133" t="s">
        <v>4080</v>
      </c>
      <c r="CBD4" s="133" t="s">
        <v>4080</v>
      </c>
      <c r="CBE4" s="133" t="s">
        <v>4080</v>
      </c>
      <c r="CBF4" s="133" t="s">
        <v>4080</v>
      </c>
      <c r="CBG4" s="133" t="s">
        <v>4080</v>
      </c>
      <c r="CBH4" s="133" t="s">
        <v>4081</v>
      </c>
      <c r="CBI4" s="133" t="s">
        <v>4081</v>
      </c>
      <c r="CBJ4" s="133" t="s">
        <v>4081</v>
      </c>
      <c r="CBK4" s="133" t="s">
        <v>4081</v>
      </c>
      <c r="CBL4" s="133" t="s">
        <v>4081</v>
      </c>
      <c r="CBM4" s="133" t="s">
        <v>4081</v>
      </c>
      <c r="CBN4" s="133" t="s">
        <v>4081</v>
      </c>
      <c r="CBO4" s="133" t="s">
        <v>4081</v>
      </c>
      <c r="CBP4" s="133" t="s">
        <v>4081</v>
      </c>
      <c r="CBQ4" s="133" t="s">
        <v>4081</v>
      </c>
      <c r="CBR4" s="133" t="s">
        <v>4081</v>
      </c>
      <c r="CBS4" s="133" t="s">
        <v>4082</v>
      </c>
      <c r="CBT4" s="133" t="s">
        <v>4082</v>
      </c>
      <c r="CBU4" s="133" t="s">
        <v>4082</v>
      </c>
      <c r="CBV4" s="133" t="s">
        <v>4082</v>
      </c>
      <c r="CBW4" s="133" t="s">
        <v>4082</v>
      </c>
      <c r="CBX4" s="133" t="s">
        <v>4082</v>
      </c>
      <c r="CBY4" s="133" t="s">
        <v>4082</v>
      </c>
      <c r="CBZ4" s="133" t="s">
        <v>4082</v>
      </c>
      <c r="CCA4" s="133" t="s">
        <v>4082</v>
      </c>
      <c r="CCB4" s="133" t="s">
        <v>4082</v>
      </c>
      <c r="CCC4" s="133" t="s">
        <v>4082</v>
      </c>
      <c r="CCD4" s="133" t="s">
        <v>4083</v>
      </c>
      <c r="CCE4" s="133" t="s">
        <v>4083</v>
      </c>
      <c r="CCF4" s="133" t="s">
        <v>4083</v>
      </c>
      <c r="CCG4" s="133" t="s">
        <v>4083</v>
      </c>
      <c r="CCH4" s="133" t="s">
        <v>4083</v>
      </c>
      <c r="CCI4" s="133" t="s">
        <v>4083</v>
      </c>
      <c r="CCJ4" s="133" t="s">
        <v>4083</v>
      </c>
      <c r="CCK4" s="133" t="s">
        <v>4083</v>
      </c>
      <c r="CCL4" s="133" t="s">
        <v>4083</v>
      </c>
      <c r="CCM4" s="133" t="s">
        <v>4083</v>
      </c>
      <c r="CCN4" s="133" t="s">
        <v>4083</v>
      </c>
      <c r="CCO4" s="133" t="s">
        <v>4084</v>
      </c>
      <c r="CCP4" s="133" t="s">
        <v>4084</v>
      </c>
      <c r="CCQ4" s="133" t="s">
        <v>4084</v>
      </c>
      <c r="CCR4" s="133" t="s">
        <v>4084</v>
      </c>
      <c r="CCS4" s="133" t="s">
        <v>4084</v>
      </c>
      <c r="CCT4" s="133" t="s">
        <v>4084</v>
      </c>
      <c r="CCU4" s="133" t="s">
        <v>4084</v>
      </c>
      <c r="CCV4" s="133" t="s">
        <v>4084</v>
      </c>
      <c r="CCW4" s="133" t="s">
        <v>4084</v>
      </c>
      <c r="CCX4" s="133" t="s">
        <v>4084</v>
      </c>
      <c r="CCY4" s="133" t="s">
        <v>4084</v>
      </c>
      <c r="CCZ4" s="133" t="s">
        <v>4085</v>
      </c>
      <c r="CDA4" s="133" t="s">
        <v>4085</v>
      </c>
      <c r="CDB4" s="133" t="s">
        <v>4085</v>
      </c>
      <c r="CDC4" s="133" t="s">
        <v>4085</v>
      </c>
      <c r="CDD4" s="133" t="s">
        <v>4085</v>
      </c>
      <c r="CDE4" s="133" t="s">
        <v>4085</v>
      </c>
      <c r="CDF4" s="133" t="s">
        <v>4085</v>
      </c>
      <c r="CDG4" s="133" t="s">
        <v>4085</v>
      </c>
      <c r="CDH4" s="133" t="s">
        <v>4085</v>
      </c>
      <c r="CDI4" s="133" t="s">
        <v>4085</v>
      </c>
      <c r="CDJ4" s="133" t="s">
        <v>4085</v>
      </c>
      <c r="CDK4" s="133" t="s">
        <v>4087</v>
      </c>
      <c r="CDL4" s="133" t="s">
        <v>4087</v>
      </c>
      <c r="CDM4" s="133" t="s">
        <v>4087</v>
      </c>
      <c r="CDN4" s="133" t="s">
        <v>4087</v>
      </c>
      <c r="CDO4" s="133" t="s">
        <v>4087</v>
      </c>
      <c r="CDP4" s="133" t="s">
        <v>4087</v>
      </c>
      <c r="CDQ4" s="133" t="s">
        <v>4087</v>
      </c>
      <c r="CDR4" s="133" t="s">
        <v>4087</v>
      </c>
      <c r="CDS4" s="133" t="s">
        <v>4087</v>
      </c>
      <c r="CDT4" s="133" t="s">
        <v>4087</v>
      </c>
      <c r="CDU4" s="133" t="s">
        <v>4087</v>
      </c>
      <c r="CDV4" s="133" t="s">
        <v>4086</v>
      </c>
      <c r="CDW4" s="133" t="s">
        <v>4086</v>
      </c>
      <c r="CDX4" s="133" t="s">
        <v>4086</v>
      </c>
      <c r="CDY4" s="133" t="s">
        <v>4086</v>
      </c>
      <c r="CDZ4" s="133" t="s">
        <v>4086</v>
      </c>
      <c r="CEA4" s="133" t="s">
        <v>4086</v>
      </c>
      <c r="CEB4" s="133" t="s">
        <v>4086</v>
      </c>
      <c r="CEC4" s="133" t="s">
        <v>4086</v>
      </c>
      <c r="CED4" s="133" t="s">
        <v>4086</v>
      </c>
      <c r="CEE4" s="133" t="s">
        <v>4086</v>
      </c>
      <c r="CEF4" s="133" t="s">
        <v>4086</v>
      </c>
      <c r="CEG4" s="133" t="s">
        <v>4088</v>
      </c>
      <c r="CEH4" s="133" t="s">
        <v>4088</v>
      </c>
      <c r="CEI4" s="133" t="s">
        <v>4088</v>
      </c>
      <c r="CEJ4" s="133" t="s">
        <v>4088</v>
      </c>
      <c r="CEK4" s="133" t="s">
        <v>4088</v>
      </c>
      <c r="CEL4" s="133" t="s">
        <v>4088</v>
      </c>
      <c r="CEM4" s="133" t="s">
        <v>4088</v>
      </c>
      <c r="CEN4" s="133" t="s">
        <v>4088</v>
      </c>
      <c r="CEO4" s="133" t="s">
        <v>4088</v>
      </c>
      <c r="CEP4" s="133" t="s">
        <v>4088</v>
      </c>
      <c r="CEQ4" s="133" t="s">
        <v>4088</v>
      </c>
      <c r="CER4" s="133" t="s">
        <v>4089</v>
      </c>
      <c r="CES4" s="133" t="s">
        <v>4089</v>
      </c>
      <c r="CET4" s="133" t="s">
        <v>4089</v>
      </c>
      <c r="CEU4" s="133" t="s">
        <v>4089</v>
      </c>
      <c r="CEV4" s="133" t="s">
        <v>4089</v>
      </c>
      <c r="CEW4" s="133" t="s">
        <v>4089</v>
      </c>
      <c r="CEX4" s="133" t="s">
        <v>4089</v>
      </c>
      <c r="CEY4" s="133" t="s">
        <v>4089</v>
      </c>
      <c r="CEZ4" s="133" t="s">
        <v>4089</v>
      </c>
      <c r="CFA4" s="133" t="s">
        <v>4089</v>
      </c>
      <c r="CFB4" s="133" t="s">
        <v>4089</v>
      </c>
      <c r="CFR4" s="133" t="s">
        <v>4080</v>
      </c>
      <c r="CFS4" s="133" t="s">
        <v>4080</v>
      </c>
      <c r="CFT4" s="133" t="s">
        <v>4080</v>
      </c>
      <c r="CFU4" s="133" t="s">
        <v>4080</v>
      </c>
      <c r="CFV4" s="133" t="s">
        <v>4080</v>
      </c>
      <c r="CFW4" s="133" t="s">
        <v>4080</v>
      </c>
      <c r="CFX4" s="133" t="s">
        <v>4080</v>
      </c>
      <c r="CFY4" s="133" t="s">
        <v>4080</v>
      </c>
      <c r="CFZ4" s="133" t="s">
        <v>4080</v>
      </c>
      <c r="CGA4" s="133" t="s">
        <v>4080</v>
      </c>
      <c r="CGB4" s="133" t="s">
        <v>4080</v>
      </c>
      <c r="CGC4" s="133" t="s">
        <v>4081</v>
      </c>
      <c r="CGD4" s="133" t="s">
        <v>4081</v>
      </c>
      <c r="CGE4" s="133" t="s">
        <v>4081</v>
      </c>
      <c r="CGF4" s="133" t="s">
        <v>4081</v>
      </c>
      <c r="CGG4" s="133" t="s">
        <v>4081</v>
      </c>
      <c r="CGH4" s="133" t="s">
        <v>4081</v>
      </c>
      <c r="CGI4" s="133" t="s">
        <v>4081</v>
      </c>
      <c r="CGJ4" s="133" t="s">
        <v>4081</v>
      </c>
      <c r="CGK4" s="133" t="s">
        <v>4081</v>
      </c>
      <c r="CGL4" s="133" t="s">
        <v>4081</v>
      </c>
      <c r="CGM4" s="133" t="s">
        <v>4081</v>
      </c>
      <c r="CGN4" s="133" t="s">
        <v>4082</v>
      </c>
      <c r="CGO4" s="133" t="s">
        <v>4082</v>
      </c>
      <c r="CGP4" s="133" t="s">
        <v>4082</v>
      </c>
      <c r="CGQ4" s="133" t="s">
        <v>4082</v>
      </c>
      <c r="CGR4" s="133" t="s">
        <v>4082</v>
      </c>
      <c r="CGS4" s="133" t="s">
        <v>4082</v>
      </c>
      <c r="CGT4" s="133" t="s">
        <v>4082</v>
      </c>
      <c r="CGU4" s="133" t="s">
        <v>4082</v>
      </c>
      <c r="CGV4" s="133" t="s">
        <v>4082</v>
      </c>
      <c r="CGW4" s="133" t="s">
        <v>4082</v>
      </c>
      <c r="CGX4" s="133" t="s">
        <v>4082</v>
      </c>
      <c r="CGY4" s="133" t="s">
        <v>4083</v>
      </c>
      <c r="CGZ4" s="133" t="s">
        <v>4083</v>
      </c>
      <c r="CHA4" s="133" t="s">
        <v>4083</v>
      </c>
      <c r="CHB4" s="133" t="s">
        <v>4083</v>
      </c>
      <c r="CHC4" s="133" t="s">
        <v>4083</v>
      </c>
      <c r="CHD4" s="133" t="s">
        <v>4083</v>
      </c>
      <c r="CHE4" s="133" t="s">
        <v>4083</v>
      </c>
      <c r="CHF4" s="133" t="s">
        <v>4083</v>
      </c>
      <c r="CHG4" s="133" t="s">
        <v>4083</v>
      </c>
      <c r="CHH4" s="133" t="s">
        <v>4083</v>
      </c>
      <c r="CHI4" s="133" t="s">
        <v>4083</v>
      </c>
      <c r="CHJ4" s="133" t="s">
        <v>4084</v>
      </c>
      <c r="CHK4" s="133" t="s">
        <v>4084</v>
      </c>
      <c r="CHL4" s="133" t="s">
        <v>4084</v>
      </c>
      <c r="CHM4" s="133" t="s">
        <v>4084</v>
      </c>
      <c r="CHN4" s="133" t="s">
        <v>4084</v>
      </c>
      <c r="CHO4" s="133" t="s">
        <v>4084</v>
      </c>
      <c r="CHP4" s="133" t="s">
        <v>4084</v>
      </c>
      <c r="CHQ4" s="133" t="s">
        <v>4084</v>
      </c>
      <c r="CHR4" s="133" t="s">
        <v>4084</v>
      </c>
      <c r="CHS4" s="133" t="s">
        <v>4084</v>
      </c>
      <c r="CHT4" s="133" t="s">
        <v>4084</v>
      </c>
      <c r="CHU4" s="133" t="s">
        <v>4085</v>
      </c>
      <c r="CHV4" s="133" t="s">
        <v>4085</v>
      </c>
      <c r="CHW4" s="133" t="s">
        <v>4085</v>
      </c>
      <c r="CHX4" s="133" t="s">
        <v>4085</v>
      </c>
      <c r="CHY4" s="133" t="s">
        <v>4085</v>
      </c>
      <c r="CHZ4" s="133" t="s">
        <v>4085</v>
      </c>
      <c r="CIA4" s="133" t="s">
        <v>4085</v>
      </c>
      <c r="CIB4" s="133" t="s">
        <v>4085</v>
      </c>
      <c r="CIC4" s="133" t="s">
        <v>4085</v>
      </c>
      <c r="CID4" s="133" t="s">
        <v>4085</v>
      </c>
      <c r="CIE4" s="133" t="s">
        <v>4085</v>
      </c>
      <c r="CIF4" s="133" t="s">
        <v>4087</v>
      </c>
      <c r="CIG4" s="133" t="s">
        <v>4087</v>
      </c>
      <c r="CIH4" s="133" t="s">
        <v>4087</v>
      </c>
      <c r="CII4" s="133" t="s">
        <v>4087</v>
      </c>
      <c r="CIJ4" s="133" t="s">
        <v>4087</v>
      </c>
      <c r="CIK4" s="133" t="s">
        <v>4087</v>
      </c>
      <c r="CIL4" s="133" t="s">
        <v>4087</v>
      </c>
      <c r="CIM4" s="133" t="s">
        <v>4087</v>
      </c>
      <c r="CIN4" s="133" t="s">
        <v>4087</v>
      </c>
      <c r="CIO4" s="133" t="s">
        <v>4087</v>
      </c>
      <c r="CIP4" s="133" t="s">
        <v>4087</v>
      </c>
      <c r="CIQ4" s="133" t="s">
        <v>4086</v>
      </c>
      <c r="CIR4" s="133" t="s">
        <v>4086</v>
      </c>
      <c r="CIS4" s="133" t="s">
        <v>4086</v>
      </c>
      <c r="CIT4" s="133" t="s">
        <v>4086</v>
      </c>
      <c r="CIU4" s="133" t="s">
        <v>4086</v>
      </c>
      <c r="CIV4" s="133" t="s">
        <v>4086</v>
      </c>
      <c r="CIW4" s="133" t="s">
        <v>4086</v>
      </c>
      <c r="CIX4" s="133" t="s">
        <v>4086</v>
      </c>
      <c r="CIY4" s="133" t="s">
        <v>4086</v>
      </c>
      <c r="CIZ4" s="133" t="s">
        <v>4086</v>
      </c>
      <c r="CJA4" s="133" t="s">
        <v>4086</v>
      </c>
      <c r="CJB4" s="133" t="s">
        <v>4088</v>
      </c>
      <c r="CJC4" s="133" t="s">
        <v>4088</v>
      </c>
      <c r="CJD4" s="133" t="s">
        <v>4088</v>
      </c>
      <c r="CJE4" s="133" t="s">
        <v>4088</v>
      </c>
      <c r="CJF4" s="133" t="s">
        <v>4088</v>
      </c>
      <c r="CJG4" s="133" t="s">
        <v>4088</v>
      </c>
      <c r="CJH4" s="133" t="s">
        <v>4088</v>
      </c>
      <c r="CJI4" s="133" t="s">
        <v>4088</v>
      </c>
      <c r="CJJ4" s="133" t="s">
        <v>4088</v>
      </c>
      <c r="CJK4" s="133" t="s">
        <v>4088</v>
      </c>
      <c r="CJL4" s="133" t="s">
        <v>4088</v>
      </c>
      <c r="CJM4" s="133" t="s">
        <v>4089</v>
      </c>
      <c r="CJN4" s="133" t="s">
        <v>4089</v>
      </c>
      <c r="CJO4" s="133" t="s">
        <v>4089</v>
      </c>
      <c r="CJP4" s="133" t="s">
        <v>4089</v>
      </c>
      <c r="CJQ4" s="133" t="s">
        <v>4089</v>
      </c>
      <c r="CJR4" s="133" t="s">
        <v>4089</v>
      </c>
      <c r="CJS4" s="133" t="s">
        <v>4089</v>
      </c>
      <c r="CJT4" s="133" t="s">
        <v>4089</v>
      </c>
      <c r="CJU4" s="133" t="s">
        <v>4089</v>
      </c>
      <c r="CJV4" s="133" t="s">
        <v>4089</v>
      </c>
      <c r="CJW4" s="133" t="s">
        <v>4089</v>
      </c>
      <c r="CKM4" s="133" t="s">
        <v>4080</v>
      </c>
      <c r="CKN4" s="133" t="s">
        <v>4080</v>
      </c>
      <c r="CKO4" s="133" t="s">
        <v>4080</v>
      </c>
      <c r="CKP4" s="133" t="s">
        <v>4080</v>
      </c>
      <c r="CKQ4" s="133" t="s">
        <v>4080</v>
      </c>
      <c r="CKR4" s="133" t="s">
        <v>4080</v>
      </c>
      <c r="CKS4" s="133" t="s">
        <v>4080</v>
      </c>
      <c r="CKT4" s="133" t="s">
        <v>4080</v>
      </c>
      <c r="CKU4" s="133" t="s">
        <v>4080</v>
      </c>
      <c r="CKV4" s="133" t="s">
        <v>4080</v>
      </c>
      <c r="CKW4" s="133" t="s">
        <v>4080</v>
      </c>
      <c r="CKX4" s="133" t="s">
        <v>4081</v>
      </c>
      <c r="CKY4" s="133" t="s">
        <v>4081</v>
      </c>
      <c r="CKZ4" s="133" t="s">
        <v>4081</v>
      </c>
      <c r="CLA4" s="133" t="s">
        <v>4081</v>
      </c>
      <c r="CLB4" s="133" t="s">
        <v>4081</v>
      </c>
      <c r="CLC4" s="133" t="s">
        <v>4081</v>
      </c>
      <c r="CLD4" s="133" t="s">
        <v>4081</v>
      </c>
      <c r="CLE4" s="133" t="s">
        <v>4081</v>
      </c>
      <c r="CLF4" s="133" t="s">
        <v>4081</v>
      </c>
      <c r="CLG4" s="133" t="s">
        <v>4081</v>
      </c>
      <c r="CLH4" s="133" t="s">
        <v>4081</v>
      </c>
      <c r="CLI4" s="133" t="s">
        <v>4082</v>
      </c>
      <c r="CLJ4" s="133" t="s">
        <v>4082</v>
      </c>
      <c r="CLK4" s="133" t="s">
        <v>4082</v>
      </c>
      <c r="CLL4" s="133" t="s">
        <v>4082</v>
      </c>
      <c r="CLM4" s="133" t="s">
        <v>4082</v>
      </c>
      <c r="CLN4" s="133" t="s">
        <v>4082</v>
      </c>
      <c r="CLO4" s="133" t="s">
        <v>4082</v>
      </c>
      <c r="CLP4" s="133" t="s">
        <v>4082</v>
      </c>
      <c r="CLQ4" s="133" t="s">
        <v>4082</v>
      </c>
      <c r="CLR4" s="133" t="s">
        <v>4082</v>
      </c>
      <c r="CLS4" s="133" t="s">
        <v>4082</v>
      </c>
      <c r="CLT4" s="133" t="s">
        <v>4083</v>
      </c>
      <c r="CLU4" s="133" t="s">
        <v>4083</v>
      </c>
      <c r="CLV4" s="133" t="s">
        <v>4083</v>
      </c>
      <c r="CLW4" s="133" t="s">
        <v>4083</v>
      </c>
      <c r="CLX4" s="133" t="s">
        <v>4083</v>
      </c>
      <c r="CLY4" s="133" t="s">
        <v>4083</v>
      </c>
      <c r="CLZ4" s="133" t="s">
        <v>4083</v>
      </c>
      <c r="CMA4" s="133" t="s">
        <v>4083</v>
      </c>
      <c r="CMB4" s="133" t="s">
        <v>4083</v>
      </c>
      <c r="CMC4" s="133" t="s">
        <v>4083</v>
      </c>
      <c r="CMD4" s="133" t="s">
        <v>4083</v>
      </c>
      <c r="CME4" s="133" t="s">
        <v>4084</v>
      </c>
      <c r="CMF4" s="133" t="s">
        <v>4084</v>
      </c>
      <c r="CMG4" s="133" t="s">
        <v>4084</v>
      </c>
      <c r="CMH4" s="133" t="s">
        <v>4084</v>
      </c>
      <c r="CMI4" s="133" t="s">
        <v>4084</v>
      </c>
      <c r="CMJ4" s="133" t="s">
        <v>4084</v>
      </c>
      <c r="CMK4" s="133" t="s">
        <v>4084</v>
      </c>
      <c r="CML4" s="133" t="s">
        <v>4084</v>
      </c>
      <c r="CMM4" s="133" t="s">
        <v>4084</v>
      </c>
      <c r="CMN4" s="133" t="s">
        <v>4084</v>
      </c>
      <c r="CMO4" s="133" t="s">
        <v>4084</v>
      </c>
      <c r="CMP4" s="133" t="s">
        <v>4085</v>
      </c>
      <c r="CMQ4" s="133" t="s">
        <v>4085</v>
      </c>
      <c r="CMR4" s="133" t="s">
        <v>4085</v>
      </c>
      <c r="CMS4" s="133" t="s">
        <v>4085</v>
      </c>
      <c r="CMT4" s="133" t="s">
        <v>4085</v>
      </c>
      <c r="CMU4" s="133" t="s">
        <v>4085</v>
      </c>
      <c r="CMV4" s="133" t="s">
        <v>4085</v>
      </c>
      <c r="CMW4" s="133" t="s">
        <v>4085</v>
      </c>
      <c r="CMX4" s="133" t="s">
        <v>4085</v>
      </c>
      <c r="CMY4" s="133" t="s">
        <v>4085</v>
      </c>
      <c r="CMZ4" s="133" t="s">
        <v>4085</v>
      </c>
      <c r="CNA4" s="133" t="s">
        <v>4087</v>
      </c>
      <c r="CNB4" s="133" t="s">
        <v>4087</v>
      </c>
      <c r="CNC4" s="133" t="s">
        <v>4087</v>
      </c>
      <c r="CND4" s="133" t="s">
        <v>4087</v>
      </c>
      <c r="CNE4" s="133" t="s">
        <v>4087</v>
      </c>
      <c r="CNF4" s="133" t="s">
        <v>4087</v>
      </c>
      <c r="CNG4" s="133" t="s">
        <v>4087</v>
      </c>
      <c r="CNH4" s="133" t="s">
        <v>4087</v>
      </c>
      <c r="CNI4" s="133" t="s">
        <v>4087</v>
      </c>
      <c r="CNJ4" s="133" t="s">
        <v>4087</v>
      </c>
      <c r="CNK4" s="133" t="s">
        <v>4087</v>
      </c>
      <c r="CNL4" s="133" t="s">
        <v>4086</v>
      </c>
      <c r="CNM4" s="133" t="s">
        <v>4086</v>
      </c>
      <c r="CNN4" s="133" t="s">
        <v>4086</v>
      </c>
      <c r="CNO4" s="133" t="s">
        <v>4086</v>
      </c>
      <c r="CNP4" s="133" t="s">
        <v>4086</v>
      </c>
      <c r="CNQ4" s="133" t="s">
        <v>4086</v>
      </c>
      <c r="CNR4" s="133" t="s">
        <v>4086</v>
      </c>
      <c r="CNS4" s="133" t="s">
        <v>4086</v>
      </c>
      <c r="CNT4" s="133" t="s">
        <v>4086</v>
      </c>
      <c r="CNU4" s="133" t="s">
        <v>4086</v>
      </c>
      <c r="CNV4" s="133" t="s">
        <v>4086</v>
      </c>
      <c r="CNW4" s="133" t="s">
        <v>4088</v>
      </c>
      <c r="CNX4" s="133" t="s">
        <v>4088</v>
      </c>
      <c r="CNY4" s="133" t="s">
        <v>4088</v>
      </c>
      <c r="CNZ4" s="133" t="s">
        <v>4088</v>
      </c>
      <c r="COA4" s="133" t="s">
        <v>4088</v>
      </c>
      <c r="COB4" s="133" t="s">
        <v>4088</v>
      </c>
      <c r="COC4" s="133" t="s">
        <v>4088</v>
      </c>
      <c r="COD4" s="133" t="s">
        <v>4088</v>
      </c>
      <c r="COE4" s="133" t="s">
        <v>4088</v>
      </c>
      <c r="COF4" s="133" t="s">
        <v>4088</v>
      </c>
      <c r="COG4" s="133" t="s">
        <v>4088</v>
      </c>
      <c r="COH4" s="133" t="s">
        <v>4089</v>
      </c>
      <c r="COI4" s="133" t="s">
        <v>4089</v>
      </c>
      <c r="COJ4" s="133" t="s">
        <v>4089</v>
      </c>
      <c r="COK4" s="133" t="s">
        <v>4089</v>
      </c>
      <c r="COL4" s="133" t="s">
        <v>4089</v>
      </c>
      <c r="COM4" s="133" t="s">
        <v>4089</v>
      </c>
      <c r="CON4" s="133" t="s">
        <v>4089</v>
      </c>
      <c r="COO4" s="133" t="s">
        <v>4089</v>
      </c>
      <c r="COP4" s="133" t="s">
        <v>4089</v>
      </c>
      <c r="COQ4" s="133" t="s">
        <v>4089</v>
      </c>
      <c r="COR4" s="133" t="s">
        <v>4089</v>
      </c>
      <c r="CPH4" s="133" t="s">
        <v>4080</v>
      </c>
      <c r="CPI4" s="133" t="s">
        <v>4080</v>
      </c>
      <c r="CPJ4" s="133" t="s">
        <v>4080</v>
      </c>
      <c r="CPK4" s="133" t="s">
        <v>4080</v>
      </c>
      <c r="CPL4" s="133" t="s">
        <v>4080</v>
      </c>
      <c r="CPM4" s="133" t="s">
        <v>4080</v>
      </c>
      <c r="CPN4" s="133" t="s">
        <v>4080</v>
      </c>
      <c r="CPO4" s="133" t="s">
        <v>4080</v>
      </c>
      <c r="CPP4" s="133" t="s">
        <v>4080</v>
      </c>
      <c r="CPQ4" s="133" t="s">
        <v>4080</v>
      </c>
      <c r="CPR4" s="133" t="s">
        <v>4080</v>
      </c>
      <c r="CPS4" s="133" t="s">
        <v>4081</v>
      </c>
      <c r="CPT4" s="133" t="s">
        <v>4081</v>
      </c>
      <c r="CPU4" s="133" t="s">
        <v>4081</v>
      </c>
      <c r="CPV4" s="133" t="s">
        <v>4081</v>
      </c>
      <c r="CPW4" s="133" t="s">
        <v>4081</v>
      </c>
      <c r="CPX4" s="133" t="s">
        <v>4081</v>
      </c>
      <c r="CPY4" s="133" t="s">
        <v>4081</v>
      </c>
      <c r="CPZ4" s="133" t="s">
        <v>4081</v>
      </c>
      <c r="CQA4" s="133" t="s">
        <v>4081</v>
      </c>
      <c r="CQB4" s="133" t="s">
        <v>4081</v>
      </c>
      <c r="CQC4" s="133" t="s">
        <v>4081</v>
      </c>
      <c r="CQD4" s="133" t="s">
        <v>4082</v>
      </c>
      <c r="CQE4" s="133" t="s">
        <v>4082</v>
      </c>
      <c r="CQF4" s="133" t="s">
        <v>4082</v>
      </c>
      <c r="CQG4" s="133" t="s">
        <v>4082</v>
      </c>
      <c r="CQH4" s="133" t="s">
        <v>4082</v>
      </c>
      <c r="CQI4" s="133" t="s">
        <v>4082</v>
      </c>
      <c r="CQJ4" s="133" t="s">
        <v>4082</v>
      </c>
      <c r="CQK4" s="133" t="s">
        <v>4082</v>
      </c>
      <c r="CQL4" s="133" t="s">
        <v>4082</v>
      </c>
      <c r="CQM4" s="133" t="s">
        <v>4082</v>
      </c>
      <c r="CQN4" s="133" t="s">
        <v>4082</v>
      </c>
      <c r="CQO4" s="133" t="s">
        <v>4083</v>
      </c>
      <c r="CQP4" s="133" t="s">
        <v>4083</v>
      </c>
      <c r="CQQ4" s="133" t="s">
        <v>4083</v>
      </c>
      <c r="CQR4" s="133" t="s">
        <v>4083</v>
      </c>
      <c r="CQS4" s="133" t="s">
        <v>4083</v>
      </c>
      <c r="CQT4" s="133" t="s">
        <v>4083</v>
      </c>
      <c r="CQU4" s="133" t="s">
        <v>4083</v>
      </c>
      <c r="CQV4" s="133" t="s">
        <v>4083</v>
      </c>
      <c r="CQW4" s="133" t="s">
        <v>4083</v>
      </c>
      <c r="CQX4" s="133" t="s">
        <v>4083</v>
      </c>
      <c r="CQY4" s="133" t="s">
        <v>4083</v>
      </c>
      <c r="CQZ4" s="133" t="s">
        <v>4084</v>
      </c>
      <c r="CRA4" s="133" t="s">
        <v>4084</v>
      </c>
      <c r="CRB4" s="133" t="s">
        <v>4084</v>
      </c>
      <c r="CRC4" s="133" t="s">
        <v>4084</v>
      </c>
      <c r="CRD4" s="133" t="s">
        <v>4084</v>
      </c>
      <c r="CRE4" s="133" t="s">
        <v>4084</v>
      </c>
      <c r="CRF4" s="133" t="s">
        <v>4084</v>
      </c>
      <c r="CRG4" s="133" t="s">
        <v>4084</v>
      </c>
      <c r="CRH4" s="133" t="s">
        <v>4084</v>
      </c>
      <c r="CRI4" s="133" t="s">
        <v>4084</v>
      </c>
      <c r="CRJ4" s="133" t="s">
        <v>4084</v>
      </c>
      <c r="CRK4" s="133" t="s">
        <v>4085</v>
      </c>
      <c r="CRL4" s="133" t="s">
        <v>4085</v>
      </c>
      <c r="CRM4" s="133" t="s">
        <v>4085</v>
      </c>
      <c r="CRN4" s="133" t="s">
        <v>4085</v>
      </c>
      <c r="CRO4" s="133" t="s">
        <v>4085</v>
      </c>
      <c r="CRP4" s="133" t="s">
        <v>4085</v>
      </c>
      <c r="CRQ4" s="133" t="s">
        <v>4085</v>
      </c>
      <c r="CRR4" s="133" t="s">
        <v>4085</v>
      </c>
      <c r="CRS4" s="133" t="s">
        <v>4085</v>
      </c>
      <c r="CRT4" s="133" t="s">
        <v>4085</v>
      </c>
      <c r="CRU4" s="133" t="s">
        <v>4085</v>
      </c>
      <c r="CRV4" s="133" t="s">
        <v>4087</v>
      </c>
      <c r="CRW4" s="133" t="s">
        <v>4087</v>
      </c>
      <c r="CRX4" s="133" t="s">
        <v>4087</v>
      </c>
      <c r="CRY4" s="133" t="s">
        <v>4087</v>
      </c>
      <c r="CRZ4" s="133" t="s">
        <v>4087</v>
      </c>
      <c r="CSA4" s="133" t="s">
        <v>4087</v>
      </c>
      <c r="CSB4" s="133" t="s">
        <v>4087</v>
      </c>
      <c r="CSC4" s="133" t="s">
        <v>4087</v>
      </c>
      <c r="CSD4" s="133" t="s">
        <v>4087</v>
      </c>
      <c r="CSE4" s="133" t="s">
        <v>4087</v>
      </c>
      <c r="CSF4" s="133" t="s">
        <v>4087</v>
      </c>
      <c r="CSG4" s="133" t="s">
        <v>4086</v>
      </c>
      <c r="CSH4" s="133" t="s">
        <v>4086</v>
      </c>
      <c r="CSI4" s="133" t="s">
        <v>4086</v>
      </c>
      <c r="CSJ4" s="133" t="s">
        <v>4086</v>
      </c>
      <c r="CSK4" s="133" t="s">
        <v>4086</v>
      </c>
      <c r="CSL4" s="133" t="s">
        <v>4086</v>
      </c>
      <c r="CSM4" s="133" t="s">
        <v>4086</v>
      </c>
      <c r="CSN4" s="133" t="s">
        <v>4086</v>
      </c>
      <c r="CSO4" s="133" t="s">
        <v>4086</v>
      </c>
      <c r="CSP4" s="133" t="s">
        <v>4086</v>
      </c>
      <c r="CSQ4" s="133" t="s">
        <v>4086</v>
      </c>
      <c r="CSR4" s="133" t="s">
        <v>4088</v>
      </c>
      <c r="CSS4" s="133" t="s">
        <v>4088</v>
      </c>
      <c r="CST4" s="133" t="s">
        <v>4088</v>
      </c>
      <c r="CSU4" s="133" t="s">
        <v>4088</v>
      </c>
      <c r="CSV4" s="133" t="s">
        <v>4088</v>
      </c>
      <c r="CSW4" s="133" t="s">
        <v>4088</v>
      </c>
      <c r="CSX4" s="133" t="s">
        <v>4088</v>
      </c>
      <c r="CSY4" s="133" t="s">
        <v>4088</v>
      </c>
      <c r="CSZ4" s="133" t="s">
        <v>4088</v>
      </c>
      <c r="CTA4" s="133" t="s">
        <v>4088</v>
      </c>
      <c r="CTB4" s="133" t="s">
        <v>4088</v>
      </c>
      <c r="CTC4" s="133" t="s">
        <v>4089</v>
      </c>
      <c r="CTD4" s="133" t="s">
        <v>4089</v>
      </c>
      <c r="CTE4" s="133" t="s">
        <v>4089</v>
      </c>
      <c r="CTF4" s="133" t="s">
        <v>4089</v>
      </c>
      <c r="CTG4" s="133" t="s">
        <v>4089</v>
      </c>
      <c r="CTH4" s="133" t="s">
        <v>4089</v>
      </c>
      <c r="CTI4" s="133" t="s">
        <v>4089</v>
      </c>
      <c r="CTJ4" s="133" t="s">
        <v>4089</v>
      </c>
      <c r="CTK4" s="133" t="s">
        <v>4089</v>
      </c>
      <c r="CTL4" s="133" t="s">
        <v>4089</v>
      </c>
      <c r="CTM4" s="133" t="s">
        <v>4089</v>
      </c>
      <c r="CUC4" s="133" t="s">
        <v>4080</v>
      </c>
      <c r="CUD4" s="133" t="s">
        <v>4080</v>
      </c>
      <c r="CUE4" s="133" t="s">
        <v>4080</v>
      </c>
      <c r="CUF4" s="133" t="s">
        <v>4080</v>
      </c>
      <c r="CUG4" s="133" t="s">
        <v>4080</v>
      </c>
      <c r="CUH4" s="133" t="s">
        <v>4080</v>
      </c>
      <c r="CUI4" s="133" t="s">
        <v>4080</v>
      </c>
      <c r="CUJ4" s="133" t="s">
        <v>4080</v>
      </c>
      <c r="CUK4" s="133" t="s">
        <v>4080</v>
      </c>
      <c r="CUL4" s="133" t="s">
        <v>4080</v>
      </c>
      <c r="CUM4" s="133" t="s">
        <v>4080</v>
      </c>
      <c r="CUN4" s="133" t="s">
        <v>4081</v>
      </c>
      <c r="CUO4" s="133" t="s">
        <v>4081</v>
      </c>
      <c r="CUP4" s="133" t="s">
        <v>4081</v>
      </c>
      <c r="CUQ4" s="133" t="s">
        <v>4081</v>
      </c>
      <c r="CUR4" s="133" t="s">
        <v>4081</v>
      </c>
      <c r="CUS4" s="133" t="s">
        <v>4081</v>
      </c>
      <c r="CUT4" s="133" t="s">
        <v>4081</v>
      </c>
      <c r="CUU4" s="133" t="s">
        <v>4081</v>
      </c>
      <c r="CUV4" s="133" t="s">
        <v>4081</v>
      </c>
      <c r="CUW4" s="133" t="s">
        <v>4081</v>
      </c>
      <c r="CUX4" s="133" t="s">
        <v>4081</v>
      </c>
      <c r="CUY4" s="133" t="s">
        <v>4082</v>
      </c>
      <c r="CUZ4" s="133" t="s">
        <v>4082</v>
      </c>
      <c r="CVA4" s="133" t="s">
        <v>4082</v>
      </c>
      <c r="CVB4" s="133" t="s">
        <v>4082</v>
      </c>
      <c r="CVC4" s="133" t="s">
        <v>4082</v>
      </c>
      <c r="CVD4" s="133" t="s">
        <v>4082</v>
      </c>
      <c r="CVE4" s="133" t="s">
        <v>4082</v>
      </c>
      <c r="CVF4" s="133" t="s">
        <v>4082</v>
      </c>
      <c r="CVG4" s="133" t="s">
        <v>4082</v>
      </c>
      <c r="CVH4" s="133" t="s">
        <v>4082</v>
      </c>
      <c r="CVI4" s="133" t="s">
        <v>4082</v>
      </c>
      <c r="CVJ4" s="133" t="s">
        <v>4083</v>
      </c>
      <c r="CVK4" s="133" t="s">
        <v>4083</v>
      </c>
      <c r="CVL4" s="133" t="s">
        <v>4083</v>
      </c>
      <c r="CVM4" s="133" t="s">
        <v>4083</v>
      </c>
      <c r="CVN4" s="133" t="s">
        <v>4083</v>
      </c>
      <c r="CVO4" s="133" t="s">
        <v>4083</v>
      </c>
      <c r="CVP4" s="133" t="s">
        <v>4083</v>
      </c>
      <c r="CVQ4" s="133" t="s">
        <v>4083</v>
      </c>
      <c r="CVR4" s="133" t="s">
        <v>4083</v>
      </c>
      <c r="CVS4" s="133" t="s">
        <v>4083</v>
      </c>
      <c r="CVT4" s="133" t="s">
        <v>4083</v>
      </c>
      <c r="CVU4" s="133" t="s">
        <v>4084</v>
      </c>
      <c r="CVV4" s="133" t="s">
        <v>4084</v>
      </c>
      <c r="CVW4" s="133" t="s">
        <v>4084</v>
      </c>
      <c r="CVX4" s="133" t="s">
        <v>4084</v>
      </c>
      <c r="CVY4" s="133" t="s">
        <v>4084</v>
      </c>
      <c r="CVZ4" s="133" t="s">
        <v>4084</v>
      </c>
      <c r="CWA4" s="133" t="s">
        <v>4084</v>
      </c>
      <c r="CWB4" s="133" t="s">
        <v>4084</v>
      </c>
      <c r="CWC4" s="133" t="s">
        <v>4084</v>
      </c>
      <c r="CWD4" s="133" t="s">
        <v>4084</v>
      </c>
      <c r="CWE4" s="133" t="s">
        <v>4084</v>
      </c>
      <c r="CWF4" s="133" t="s">
        <v>4085</v>
      </c>
      <c r="CWG4" s="133" t="s">
        <v>4085</v>
      </c>
      <c r="CWH4" s="133" t="s">
        <v>4085</v>
      </c>
      <c r="CWI4" s="133" t="s">
        <v>4085</v>
      </c>
      <c r="CWJ4" s="133" t="s">
        <v>4085</v>
      </c>
      <c r="CWK4" s="133" t="s">
        <v>4085</v>
      </c>
      <c r="CWL4" s="133" t="s">
        <v>4085</v>
      </c>
      <c r="CWM4" s="133" t="s">
        <v>4085</v>
      </c>
      <c r="CWN4" s="133" t="s">
        <v>4085</v>
      </c>
      <c r="CWO4" s="133" t="s">
        <v>4085</v>
      </c>
      <c r="CWP4" s="133" t="s">
        <v>4085</v>
      </c>
      <c r="CWQ4" s="133" t="s">
        <v>4087</v>
      </c>
      <c r="CWR4" s="133" t="s">
        <v>4087</v>
      </c>
      <c r="CWS4" s="133" t="s">
        <v>4087</v>
      </c>
      <c r="CWT4" s="133" t="s">
        <v>4087</v>
      </c>
      <c r="CWU4" s="133" t="s">
        <v>4087</v>
      </c>
      <c r="CWV4" s="133" t="s">
        <v>4087</v>
      </c>
      <c r="CWW4" s="133" t="s">
        <v>4087</v>
      </c>
      <c r="CWX4" s="133" t="s">
        <v>4087</v>
      </c>
      <c r="CWY4" s="133" t="s">
        <v>4087</v>
      </c>
      <c r="CWZ4" s="133" t="s">
        <v>4087</v>
      </c>
      <c r="CXA4" s="133" t="s">
        <v>4087</v>
      </c>
      <c r="CXB4" s="133" t="s">
        <v>4086</v>
      </c>
      <c r="CXC4" s="133" t="s">
        <v>4086</v>
      </c>
      <c r="CXD4" s="133" t="s">
        <v>4086</v>
      </c>
      <c r="CXE4" s="133" t="s">
        <v>4086</v>
      </c>
      <c r="CXF4" s="133" t="s">
        <v>4086</v>
      </c>
      <c r="CXG4" s="133" t="s">
        <v>4086</v>
      </c>
      <c r="CXH4" s="133" t="s">
        <v>4086</v>
      </c>
      <c r="CXI4" s="133" t="s">
        <v>4086</v>
      </c>
      <c r="CXJ4" s="133" t="s">
        <v>4086</v>
      </c>
      <c r="CXK4" s="133" t="s">
        <v>4086</v>
      </c>
      <c r="CXL4" s="133" t="s">
        <v>4086</v>
      </c>
      <c r="CXM4" s="133" t="s">
        <v>4088</v>
      </c>
      <c r="CXN4" s="133" t="s">
        <v>4088</v>
      </c>
      <c r="CXO4" s="133" t="s">
        <v>4088</v>
      </c>
      <c r="CXP4" s="133" t="s">
        <v>4088</v>
      </c>
      <c r="CXQ4" s="133" t="s">
        <v>4088</v>
      </c>
      <c r="CXR4" s="133" t="s">
        <v>4088</v>
      </c>
      <c r="CXS4" s="133" t="s">
        <v>4088</v>
      </c>
      <c r="CXT4" s="133" t="s">
        <v>4088</v>
      </c>
      <c r="CXU4" s="133" t="s">
        <v>4088</v>
      </c>
      <c r="CXV4" s="133" t="s">
        <v>4088</v>
      </c>
      <c r="CXW4" s="133" t="s">
        <v>4088</v>
      </c>
      <c r="CXX4" s="133" t="s">
        <v>4089</v>
      </c>
      <c r="CXY4" s="133" t="s">
        <v>4089</v>
      </c>
      <c r="CXZ4" s="133" t="s">
        <v>4089</v>
      </c>
      <c r="CYA4" s="133" t="s">
        <v>4089</v>
      </c>
      <c r="CYB4" s="133" t="s">
        <v>4089</v>
      </c>
      <c r="CYC4" s="133" t="s">
        <v>4089</v>
      </c>
      <c r="CYD4" s="133" t="s">
        <v>4089</v>
      </c>
      <c r="CYE4" s="133" t="s">
        <v>4089</v>
      </c>
      <c r="CYF4" s="133" t="s">
        <v>4089</v>
      </c>
      <c r="CYG4" s="133" t="s">
        <v>4089</v>
      </c>
      <c r="CYH4" s="133" t="s">
        <v>4089</v>
      </c>
      <c r="CYX4" s="133" t="s">
        <v>4080</v>
      </c>
      <c r="CYY4" s="133" t="s">
        <v>4080</v>
      </c>
      <c r="CYZ4" s="133" t="s">
        <v>4080</v>
      </c>
      <c r="CZA4" s="133" t="s">
        <v>4080</v>
      </c>
      <c r="CZB4" s="133" t="s">
        <v>4080</v>
      </c>
      <c r="CZC4" s="133" t="s">
        <v>4080</v>
      </c>
      <c r="CZD4" s="133" t="s">
        <v>4080</v>
      </c>
      <c r="CZE4" s="133" t="s">
        <v>4080</v>
      </c>
      <c r="CZF4" s="133" t="s">
        <v>4080</v>
      </c>
      <c r="CZG4" s="133" t="s">
        <v>4080</v>
      </c>
      <c r="CZH4" s="133" t="s">
        <v>4080</v>
      </c>
      <c r="CZI4" s="133" t="s">
        <v>4081</v>
      </c>
      <c r="CZJ4" s="133" t="s">
        <v>4081</v>
      </c>
      <c r="CZK4" s="133" t="s">
        <v>4081</v>
      </c>
      <c r="CZL4" s="133" t="s">
        <v>4081</v>
      </c>
      <c r="CZM4" s="133" t="s">
        <v>4081</v>
      </c>
      <c r="CZN4" s="133" t="s">
        <v>4081</v>
      </c>
      <c r="CZO4" s="133" t="s">
        <v>4081</v>
      </c>
      <c r="CZP4" s="133" t="s">
        <v>4081</v>
      </c>
      <c r="CZQ4" s="133" t="s">
        <v>4081</v>
      </c>
      <c r="CZR4" s="133" t="s">
        <v>4081</v>
      </c>
      <c r="CZS4" s="133" t="s">
        <v>4081</v>
      </c>
      <c r="CZT4" s="133" t="s">
        <v>4082</v>
      </c>
      <c r="CZU4" s="133" t="s">
        <v>4082</v>
      </c>
      <c r="CZV4" s="133" t="s">
        <v>4082</v>
      </c>
      <c r="CZW4" s="133" t="s">
        <v>4082</v>
      </c>
      <c r="CZX4" s="133" t="s">
        <v>4082</v>
      </c>
      <c r="CZY4" s="133" t="s">
        <v>4082</v>
      </c>
      <c r="CZZ4" s="133" t="s">
        <v>4082</v>
      </c>
      <c r="DAA4" s="133" t="s">
        <v>4082</v>
      </c>
      <c r="DAB4" s="133" t="s">
        <v>4082</v>
      </c>
      <c r="DAC4" s="133" t="s">
        <v>4082</v>
      </c>
      <c r="DAD4" s="133" t="s">
        <v>4082</v>
      </c>
      <c r="DAE4" s="133" t="s">
        <v>4083</v>
      </c>
      <c r="DAF4" s="133" t="s">
        <v>4083</v>
      </c>
      <c r="DAG4" s="133" t="s">
        <v>4083</v>
      </c>
      <c r="DAH4" s="133" t="s">
        <v>4083</v>
      </c>
      <c r="DAI4" s="133" t="s">
        <v>4083</v>
      </c>
      <c r="DAJ4" s="133" t="s">
        <v>4083</v>
      </c>
      <c r="DAK4" s="133" t="s">
        <v>4083</v>
      </c>
      <c r="DAL4" s="133" t="s">
        <v>4083</v>
      </c>
      <c r="DAM4" s="133" t="s">
        <v>4083</v>
      </c>
      <c r="DAN4" s="133" t="s">
        <v>4083</v>
      </c>
      <c r="DAO4" s="133" t="s">
        <v>4083</v>
      </c>
      <c r="DAP4" s="133" t="s">
        <v>4084</v>
      </c>
      <c r="DAQ4" s="133" t="s">
        <v>4084</v>
      </c>
      <c r="DAR4" s="133" t="s">
        <v>4084</v>
      </c>
      <c r="DAS4" s="133" t="s">
        <v>4084</v>
      </c>
      <c r="DAT4" s="133" t="s">
        <v>4084</v>
      </c>
      <c r="DAU4" s="133" t="s">
        <v>4084</v>
      </c>
      <c r="DAV4" s="133" t="s">
        <v>4084</v>
      </c>
      <c r="DAW4" s="133" t="s">
        <v>4084</v>
      </c>
      <c r="DAX4" s="133" t="s">
        <v>4084</v>
      </c>
      <c r="DAY4" s="133" t="s">
        <v>4084</v>
      </c>
      <c r="DAZ4" s="133" t="s">
        <v>4084</v>
      </c>
      <c r="DBA4" s="133" t="s">
        <v>4085</v>
      </c>
      <c r="DBB4" s="133" t="s">
        <v>4085</v>
      </c>
      <c r="DBC4" s="133" t="s">
        <v>4085</v>
      </c>
      <c r="DBD4" s="133" t="s">
        <v>4085</v>
      </c>
      <c r="DBE4" s="133" t="s">
        <v>4085</v>
      </c>
      <c r="DBF4" s="133" t="s">
        <v>4085</v>
      </c>
      <c r="DBG4" s="133" t="s">
        <v>4085</v>
      </c>
      <c r="DBH4" s="133" t="s">
        <v>4085</v>
      </c>
      <c r="DBI4" s="133" t="s">
        <v>4085</v>
      </c>
      <c r="DBJ4" s="133" t="s">
        <v>4085</v>
      </c>
      <c r="DBK4" s="133" t="s">
        <v>4085</v>
      </c>
      <c r="DBL4" s="133" t="s">
        <v>4087</v>
      </c>
      <c r="DBM4" s="133" t="s">
        <v>4087</v>
      </c>
      <c r="DBN4" s="133" t="s">
        <v>4087</v>
      </c>
      <c r="DBO4" s="133" t="s">
        <v>4087</v>
      </c>
      <c r="DBP4" s="133" t="s">
        <v>4087</v>
      </c>
      <c r="DBQ4" s="133" t="s">
        <v>4087</v>
      </c>
      <c r="DBR4" s="133" t="s">
        <v>4087</v>
      </c>
      <c r="DBS4" s="133" t="s">
        <v>4087</v>
      </c>
      <c r="DBT4" s="133" t="s">
        <v>4087</v>
      </c>
      <c r="DBU4" s="133" t="s">
        <v>4087</v>
      </c>
      <c r="DBV4" s="133" t="s">
        <v>4087</v>
      </c>
      <c r="DBW4" s="133" t="s">
        <v>4086</v>
      </c>
      <c r="DBX4" s="133" t="s">
        <v>4086</v>
      </c>
      <c r="DBY4" s="133" t="s">
        <v>4086</v>
      </c>
      <c r="DBZ4" s="133" t="s">
        <v>4086</v>
      </c>
      <c r="DCA4" s="133" t="s">
        <v>4086</v>
      </c>
      <c r="DCB4" s="133" t="s">
        <v>4086</v>
      </c>
      <c r="DCC4" s="133" t="s">
        <v>4086</v>
      </c>
      <c r="DCD4" s="133" t="s">
        <v>4086</v>
      </c>
      <c r="DCE4" s="133" t="s">
        <v>4086</v>
      </c>
      <c r="DCF4" s="133" t="s">
        <v>4086</v>
      </c>
      <c r="DCG4" s="133" t="s">
        <v>4086</v>
      </c>
      <c r="DCH4" s="133" t="s">
        <v>4088</v>
      </c>
      <c r="DCI4" s="133" t="s">
        <v>4088</v>
      </c>
      <c r="DCJ4" s="133" t="s">
        <v>4088</v>
      </c>
      <c r="DCK4" s="133" t="s">
        <v>4088</v>
      </c>
      <c r="DCL4" s="133" t="s">
        <v>4088</v>
      </c>
      <c r="DCM4" s="133" t="s">
        <v>4088</v>
      </c>
      <c r="DCN4" s="133" t="s">
        <v>4088</v>
      </c>
      <c r="DCO4" s="133" t="s">
        <v>4088</v>
      </c>
      <c r="DCP4" s="133" t="s">
        <v>4088</v>
      </c>
      <c r="DCQ4" s="133" t="s">
        <v>4088</v>
      </c>
      <c r="DCR4" s="133" t="s">
        <v>4088</v>
      </c>
      <c r="DCS4" s="133" t="s">
        <v>4089</v>
      </c>
      <c r="DCT4" s="133" t="s">
        <v>4089</v>
      </c>
      <c r="DCU4" s="133" t="s">
        <v>4089</v>
      </c>
      <c r="DCV4" s="133" t="s">
        <v>4089</v>
      </c>
      <c r="DCW4" s="133" t="s">
        <v>4089</v>
      </c>
      <c r="DCX4" s="133" t="s">
        <v>4089</v>
      </c>
      <c r="DCY4" s="133" t="s">
        <v>4089</v>
      </c>
      <c r="DCZ4" s="133" t="s">
        <v>4089</v>
      </c>
      <c r="DDA4" s="133" t="s">
        <v>4089</v>
      </c>
      <c r="DDB4" s="133" t="s">
        <v>4089</v>
      </c>
      <c r="DDC4" s="133" t="s">
        <v>4089</v>
      </c>
      <c r="DDS4" s="133" t="s">
        <v>4080</v>
      </c>
      <c r="DDT4" s="133" t="s">
        <v>4080</v>
      </c>
      <c r="DDU4" s="133" t="s">
        <v>4080</v>
      </c>
      <c r="DDV4" s="133" t="s">
        <v>4080</v>
      </c>
      <c r="DDW4" s="133" t="s">
        <v>4080</v>
      </c>
      <c r="DDX4" s="133" t="s">
        <v>4080</v>
      </c>
      <c r="DDY4" s="133" t="s">
        <v>4080</v>
      </c>
      <c r="DDZ4" s="133" t="s">
        <v>4080</v>
      </c>
      <c r="DEA4" s="133" t="s">
        <v>4080</v>
      </c>
      <c r="DEB4" s="133" t="s">
        <v>4080</v>
      </c>
      <c r="DEC4" s="133" t="s">
        <v>4080</v>
      </c>
      <c r="DED4" s="133" t="s">
        <v>4081</v>
      </c>
      <c r="DEE4" s="133" t="s">
        <v>4081</v>
      </c>
      <c r="DEF4" s="133" t="s">
        <v>4081</v>
      </c>
      <c r="DEG4" s="133" t="s">
        <v>4081</v>
      </c>
      <c r="DEH4" s="133" t="s">
        <v>4081</v>
      </c>
      <c r="DEI4" s="133" t="s">
        <v>4081</v>
      </c>
      <c r="DEJ4" s="133" t="s">
        <v>4081</v>
      </c>
      <c r="DEK4" s="133" t="s">
        <v>4081</v>
      </c>
      <c r="DEL4" s="133" t="s">
        <v>4081</v>
      </c>
      <c r="DEM4" s="133" t="s">
        <v>4081</v>
      </c>
      <c r="DEN4" s="133" t="s">
        <v>4081</v>
      </c>
      <c r="DEO4" s="133" t="s">
        <v>4082</v>
      </c>
      <c r="DEP4" s="133" t="s">
        <v>4082</v>
      </c>
      <c r="DEQ4" s="133" t="s">
        <v>4082</v>
      </c>
      <c r="DER4" s="133" t="s">
        <v>4082</v>
      </c>
      <c r="DES4" s="133" t="s">
        <v>4082</v>
      </c>
      <c r="DET4" s="133" t="s">
        <v>4082</v>
      </c>
      <c r="DEU4" s="133" t="s">
        <v>4082</v>
      </c>
      <c r="DEV4" s="133" t="s">
        <v>4082</v>
      </c>
      <c r="DEW4" s="133" t="s">
        <v>4082</v>
      </c>
      <c r="DEX4" s="133" t="s">
        <v>4082</v>
      </c>
      <c r="DEY4" s="133" t="s">
        <v>4082</v>
      </c>
      <c r="DEZ4" s="133" t="s">
        <v>4083</v>
      </c>
      <c r="DFA4" s="133" t="s">
        <v>4083</v>
      </c>
      <c r="DFB4" s="133" t="s">
        <v>4083</v>
      </c>
      <c r="DFC4" s="133" t="s">
        <v>4083</v>
      </c>
      <c r="DFD4" s="133" t="s">
        <v>4083</v>
      </c>
      <c r="DFE4" s="133" t="s">
        <v>4083</v>
      </c>
      <c r="DFF4" s="133" t="s">
        <v>4083</v>
      </c>
      <c r="DFG4" s="133" t="s">
        <v>4083</v>
      </c>
      <c r="DFH4" s="133" t="s">
        <v>4083</v>
      </c>
      <c r="DFI4" s="133" t="s">
        <v>4083</v>
      </c>
      <c r="DFJ4" s="133" t="s">
        <v>4083</v>
      </c>
      <c r="DFK4" s="133" t="s">
        <v>4084</v>
      </c>
      <c r="DFL4" s="133" t="s">
        <v>4084</v>
      </c>
      <c r="DFM4" s="133" t="s">
        <v>4084</v>
      </c>
      <c r="DFN4" s="133" t="s">
        <v>4084</v>
      </c>
      <c r="DFO4" s="133" t="s">
        <v>4084</v>
      </c>
      <c r="DFP4" s="133" t="s">
        <v>4084</v>
      </c>
      <c r="DFQ4" s="133" t="s">
        <v>4084</v>
      </c>
      <c r="DFR4" s="133" t="s">
        <v>4084</v>
      </c>
      <c r="DFS4" s="133" t="s">
        <v>4084</v>
      </c>
      <c r="DFT4" s="133" t="s">
        <v>4084</v>
      </c>
      <c r="DFU4" s="133" t="s">
        <v>4084</v>
      </c>
      <c r="DFV4" s="133" t="s">
        <v>4085</v>
      </c>
      <c r="DFW4" s="133" t="s">
        <v>4085</v>
      </c>
      <c r="DFX4" s="133" t="s">
        <v>4085</v>
      </c>
      <c r="DFY4" s="133" t="s">
        <v>4085</v>
      </c>
      <c r="DFZ4" s="133" t="s">
        <v>4085</v>
      </c>
      <c r="DGA4" s="133" t="s">
        <v>4085</v>
      </c>
      <c r="DGB4" s="133" t="s">
        <v>4085</v>
      </c>
      <c r="DGC4" s="133" t="s">
        <v>4085</v>
      </c>
      <c r="DGD4" s="133" t="s">
        <v>4085</v>
      </c>
      <c r="DGE4" s="133" t="s">
        <v>4085</v>
      </c>
      <c r="DGF4" s="133" t="s">
        <v>4085</v>
      </c>
      <c r="DGG4" s="133" t="s">
        <v>4087</v>
      </c>
      <c r="DGH4" s="133" t="s">
        <v>4087</v>
      </c>
      <c r="DGI4" s="133" t="s">
        <v>4087</v>
      </c>
      <c r="DGJ4" s="133" t="s">
        <v>4087</v>
      </c>
      <c r="DGK4" s="133" t="s">
        <v>4087</v>
      </c>
      <c r="DGL4" s="133" t="s">
        <v>4087</v>
      </c>
      <c r="DGM4" s="133" t="s">
        <v>4087</v>
      </c>
      <c r="DGN4" s="133" t="s">
        <v>4087</v>
      </c>
      <c r="DGO4" s="133" t="s">
        <v>4087</v>
      </c>
      <c r="DGP4" s="133" t="s">
        <v>4087</v>
      </c>
      <c r="DGQ4" s="133" t="s">
        <v>4087</v>
      </c>
      <c r="DGR4" s="133" t="s">
        <v>4086</v>
      </c>
      <c r="DGS4" s="133" t="s">
        <v>4086</v>
      </c>
      <c r="DGT4" s="133" t="s">
        <v>4086</v>
      </c>
      <c r="DGU4" s="133" t="s">
        <v>4086</v>
      </c>
      <c r="DGV4" s="133" t="s">
        <v>4086</v>
      </c>
      <c r="DGW4" s="133" t="s">
        <v>4086</v>
      </c>
      <c r="DGX4" s="133" t="s">
        <v>4086</v>
      </c>
      <c r="DGY4" s="133" t="s">
        <v>4086</v>
      </c>
      <c r="DGZ4" s="133" t="s">
        <v>4086</v>
      </c>
      <c r="DHA4" s="133" t="s">
        <v>4086</v>
      </c>
      <c r="DHB4" s="133" t="s">
        <v>4086</v>
      </c>
      <c r="DHC4" s="133" t="s">
        <v>4088</v>
      </c>
      <c r="DHD4" s="133" t="s">
        <v>4088</v>
      </c>
      <c r="DHE4" s="133" t="s">
        <v>4088</v>
      </c>
      <c r="DHF4" s="133" t="s">
        <v>4088</v>
      </c>
      <c r="DHG4" s="133" t="s">
        <v>4088</v>
      </c>
      <c r="DHH4" s="133" t="s">
        <v>4088</v>
      </c>
      <c r="DHI4" s="133" t="s">
        <v>4088</v>
      </c>
      <c r="DHJ4" s="133" t="s">
        <v>4088</v>
      </c>
      <c r="DHK4" s="133" t="s">
        <v>4088</v>
      </c>
      <c r="DHL4" s="133" t="s">
        <v>4088</v>
      </c>
      <c r="DHM4" s="133" t="s">
        <v>4088</v>
      </c>
      <c r="DHN4" s="133" t="s">
        <v>4089</v>
      </c>
      <c r="DHO4" s="133" t="s">
        <v>4089</v>
      </c>
      <c r="DHP4" s="133" t="s">
        <v>4089</v>
      </c>
      <c r="DHQ4" s="133" t="s">
        <v>4089</v>
      </c>
      <c r="DHR4" s="133" t="s">
        <v>4089</v>
      </c>
      <c r="DHS4" s="133" t="s">
        <v>4089</v>
      </c>
      <c r="DHT4" s="133" t="s">
        <v>4089</v>
      </c>
      <c r="DHU4" s="133" t="s">
        <v>4089</v>
      </c>
      <c r="DHV4" s="133" t="s">
        <v>4089</v>
      </c>
      <c r="DHW4" s="133" t="s">
        <v>4089</v>
      </c>
      <c r="DHX4" s="133" t="s">
        <v>4089</v>
      </c>
      <c r="DIN4" s="133" t="s">
        <v>4080</v>
      </c>
      <c r="DIO4" s="133" t="s">
        <v>4080</v>
      </c>
      <c r="DIP4" s="133" t="s">
        <v>4080</v>
      </c>
      <c r="DIQ4" s="133" t="s">
        <v>4080</v>
      </c>
      <c r="DIR4" s="133" t="s">
        <v>4080</v>
      </c>
      <c r="DIS4" s="133" t="s">
        <v>4080</v>
      </c>
      <c r="DIT4" s="133" t="s">
        <v>4080</v>
      </c>
      <c r="DIU4" s="133" t="s">
        <v>4080</v>
      </c>
      <c r="DIV4" s="133" t="s">
        <v>4080</v>
      </c>
      <c r="DIW4" s="133" t="s">
        <v>4080</v>
      </c>
      <c r="DIX4" s="133" t="s">
        <v>4080</v>
      </c>
      <c r="DIY4" s="133" t="s">
        <v>4081</v>
      </c>
      <c r="DIZ4" s="133" t="s">
        <v>4081</v>
      </c>
      <c r="DJA4" s="133" t="s">
        <v>4081</v>
      </c>
      <c r="DJB4" s="133" t="s">
        <v>4081</v>
      </c>
      <c r="DJC4" s="133" t="s">
        <v>4081</v>
      </c>
      <c r="DJD4" s="133" t="s">
        <v>4081</v>
      </c>
      <c r="DJE4" s="133" t="s">
        <v>4081</v>
      </c>
      <c r="DJF4" s="133" t="s">
        <v>4081</v>
      </c>
      <c r="DJG4" s="133" t="s">
        <v>4081</v>
      </c>
      <c r="DJH4" s="133" t="s">
        <v>4081</v>
      </c>
      <c r="DJI4" s="133" t="s">
        <v>4081</v>
      </c>
      <c r="DJJ4" s="133" t="s">
        <v>4082</v>
      </c>
      <c r="DJK4" s="133" t="s">
        <v>4082</v>
      </c>
      <c r="DJL4" s="133" t="s">
        <v>4082</v>
      </c>
      <c r="DJM4" s="133" t="s">
        <v>4082</v>
      </c>
      <c r="DJN4" s="133" t="s">
        <v>4082</v>
      </c>
      <c r="DJO4" s="133" t="s">
        <v>4082</v>
      </c>
      <c r="DJP4" s="133" t="s">
        <v>4082</v>
      </c>
      <c r="DJQ4" s="133" t="s">
        <v>4082</v>
      </c>
      <c r="DJR4" s="133" t="s">
        <v>4082</v>
      </c>
      <c r="DJS4" s="133" t="s">
        <v>4082</v>
      </c>
      <c r="DJT4" s="133" t="s">
        <v>4082</v>
      </c>
      <c r="DJU4" s="133" t="s">
        <v>4083</v>
      </c>
      <c r="DJV4" s="133" t="s">
        <v>4083</v>
      </c>
      <c r="DJW4" s="133" t="s">
        <v>4083</v>
      </c>
      <c r="DJX4" s="133" t="s">
        <v>4083</v>
      </c>
      <c r="DJY4" s="133" t="s">
        <v>4083</v>
      </c>
      <c r="DJZ4" s="133" t="s">
        <v>4083</v>
      </c>
      <c r="DKA4" s="133" t="s">
        <v>4083</v>
      </c>
      <c r="DKB4" s="133" t="s">
        <v>4083</v>
      </c>
      <c r="DKC4" s="133" t="s">
        <v>4083</v>
      </c>
      <c r="DKD4" s="133" t="s">
        <v>4083</v>
      </c>
      <c r="DKE4" s="133" t="s">
        <v>4083</v>
      </c>
      <c r="DKF4" s="133" t="s">
        <v>4084</v>
      </c>
      <c r="DKG4" s="133" t="s">
        <v>4084</v>
      </c>
      <c r="DKH4" s="133" t="s">
        <v>4084</v>
      </c>
      <c r="DKI4" s="133" t="s">
        <v>4084</v>
      </c>
      <c r="DKJ4" s="133" t="s">
        <v>4084</v>
      </c>
      <c r="DKK4" s="133" t="s">
        <v>4084</v>
      </c>
      <c r="DKL4" s="133" t="s">
        <v>4084</v>
      </c>
      <c r="DKM4" s="133" t="s">
        <v>4084</v>
      </c>
      <c r="DKN4" s="133" t="s">
        <v>4084</v>
      </c>
      <c r="DKO4" s="133" t="s">
        <v>4084</v>
      </c>
      <c r="DKP4" s="133" t="s">
        <v>4084</v>
      </c>
      <c r="DKQ4" s="133" t="s">
        <v>4085</v>
      </c>
      <c r="DKR4" s="133" t="s">
        <v>4085</v>
      </c>
      <c r="DKS4" s="133" t="s">
        <v>4085</v>
      </c>
      <c r="DKT4" s="133" t="s">
        <v>4085</v>
      </c>
      <c r="DKU4" s="133" t="s">
        <v>4085</v>
      </c>
      <c r="DKV4" s="133" t="s">
        <v>4085</v>
      </c>
      <c r="DKW4" s="133" t="s">
        <v>4085</v>
      </c>
      <c r="DKX4" s="133" t="s">
        <v>4085</v>
      </c>
      <c r="DKY4" s="133" t="s">
        <v>4085</v>
      </c>
      <c r="DKZ4" s="133" t="s">
        <v>4085</v>
      </c>
      <c r="DLA4" s="133" t="s">
        <v>4085</v>
      </c>
      <c r="DLB4" s="133" t="s">
        <v>4087</v>
      </c>
      <c r="DLC4" s="133" t="s">
        <v>4087</v>
      </c>
      <c r="DLD4" s="133" t="s">
        <v>4087</v>
      </c>
      <c r="DLE4" s="133" t="s">
        <v>4087</v>
      </c>
      <c r="DLF4" s="133" t="s">
        <v>4087</v>
      </c>
      <c r="DLG4" s="133" t="s">
        <v>4087</v>
      </c>
      <c r="DLH4" s="133" t="s">
        <v>4087</v>
      </c>
      <c r="DLI4" s="133" t="s">
        <v>4087</v>
      </c>
      <c r="DLJ4" s="133" t="s">
        <v>4087</v>
      </c>
      <c r="DLK4" s="133" t="s">
        <v>4087</v>
      </c>
      <c r="DLL4" s="133" t="s">
        <v>4087</v>
      </c>
      <c r="DLM4" s="133" t="s">
        <v>4086</v>
      </c>
      <c r="DLN4" s="133" t="s">
        <v>4086</v>
      </c>
      <c r="DLO4" s="133" t="s">
        <v>4086</v>
      </c>
      <c r="DLP4" s="133" t="s">
        <v>4086</v>
      </c>
      <c r="DLQ4" s="133" t="s">
        <v>4086</v>
      </c>
      <c r="DLR4" s="133" t="s">
        <v>4086</v>
      </c>
      <c r="DLS4" s="133" t="s">
        <v>4086</v>
      </c>
      <c r="DLT4" s="133" t="s">
        <v>4086</v>
      </c>
      <c r="DLU4" s="133" t="s">
        <v>4086</v>
      </c>
      <c r="DLV4" s="133" t="s">
        <v>4086</v>
      </c>
      <c r="DLW4" s="133" t="s">
        <v>4086</v>
      </c>
      <c r="DLX4" s="133" t="s">
        <v>4088</v>
      </c>
      <c r="DLY4" s="133" t="s">
        <v>4088</v>
      </c>
      <c r="DLZ4" s="133" t="s">
        <v>4088</v>
      </c>
      <c r="DMA4" s="133" t="s">
        <v>4088</v>
      </c>
      <c r="DMB4" s="133" t="s">
        <v>4088</v>
      </c>
      <c r="DMC4" s="133" t="s">
        <v>4088</v>
      </c>
      <c r="DMD4" s="133" t="s">
        <v>4088</v>
      </c>
      <c r="DME4" s="133" t="s">
        <v>4088</v>
      </c>
      <c r="DMF4" s="133" t="s">
        <v>4088</v>
      </c>
      <c r="DMG4" s="133" t="s">
        <v>4088</v>
      </c>
      <c r="DMH4" s="133" t="s">
        <v>4088</v>
      </c>
      <c r="DMI4" s="133" t="s">
        <v>4089</v>
      </c>
      <c r="DMJ4" s="133" t="s">
        <v>4089</v>
      </c>
      <c r="DMK4" s="133" t="s">
        <v>4089</v>
      </c>
      <c r="DML4" s="133" t="s">
        <v>4089</v>
      </c>
      <c r="DMM4" s="133" t="s">
        <v>4089</v>
      </c>
      <c r="DMN4" s="133" t="s">
        <v>4089</v>
      </c>
      <c r="DMO4" s="133" t="s">
        <v>4089</v>
      </c>
      <c r="DMP4" s="133" t="s">
        <v>4089</v>
      </c>
      <c r="DMQ4" s="133" t="s">
        <v>4089</v>
      </c>
      <c r="DMR4" s="133" t="s">
        <v>4089</v>
      </c>
      <c r="DMS4" s="133" t="s">
        <v>4089</v>
      </c>
      <c r="DNI4" s="133" t="s">
        <v>4080</v>
      </c>
      <c r="DNJ4" s="133" t="s">
        <v>4080</v>
      </c>
      <c r="DNK4" s="133" t="s">
        <v>4080</v>
      </c>
      <c r="DNL4" s="133" t="s">
        <v>4080</v>
      </c>
      <c r="DNM4" s="133" t="s">
        <v>4080</v>
      </c>
      <c r="DNN4" s="133" t="s">
        <v>4080</v>
      </c>
      <c r="DNO4" s="133" t="s">
        <v>4080</v>
      </c>
      <c r="DNP4" s="133" t="s">
        <v>4080</v>
      </c>
      <c r="DNQ4" s="133" t="s">
        <v>4080</v>
      </c>
      <c r="DNR4" s="133" t="s">
        <v>4080</v>
      </c>
      <c r="DNS4" s="133" t="s">
        <v>4080</v>
      </c>
      <c r="DNT4" s="133" t="s">
        <v>4081</v>
      </c>
      <c r="DNU4" s="133" t="s">
        <v>4081</v>
      </c>
      <c r="DNV4" s="133" t="s">
        <v>4081</v>
      </c>
      <c r="DNW4" s="133" t="s">
        <v>4081</v>
      </c>
      <c r="DNX4" s="133" t="s">
        <v>4081</v>
      </c>
      <c r="DNY4" s="133" t="s">
        <v>4081</v>
      </c>
      <c r="DNZ4" s="133" t="s">
        <v>4081</v>
      </c>
      <c r="DOA4" s="133" t="s">
        <v>4081</v>
      </c>
      <c r="DOB4" s="133" t="s">
        <v>4081</v>
      </c>
      <c r="DOC4" s="133" t="s">
        <v>4081</v>
      </c>
      <c r="DOD4" s="133" t="s">
        <v>4081</v>
      </c>
      <c r="DOE4" s="133" t="s">
        <v>4082</v>
      </c>
      <c r="DOF4" s="133" t="s">
        <v>4082</v>
      </c>
      <c r="DOG4" s="133" t="s">
        <v>4082</v>
      </c>
      <c r="DOH4" s="133" t="s">
        <v>4082</v>
      </c>
      <c r="DOI4" s="133" t="s">
        <v>4082</v>
      </c>
      <c r="DOJ4" s="133" t="s">
        <v>4082</v>
      </c>
      <c r="DOK4" s="133" t="s">
        <v>4082</v>
      </c>
      <c r="DOL4" s="133" t="s">
        <v>4082</v>
      </c>
      <c r="DOM4" s="133" t="s">
        <v>4082</v>
      </c>
      <c r="DON4" s="133" t="s">
        <v>4082</v>
      </c>
      <c r="DOO4" s="133" t="s">
        <v>4082</v>
      </c>
      <c r="DOP4" s="133" t="s">
        <v>4083</v>
      </c>
      <c r="DOQ4" s="133" t="s">
        <v>4083</v>
      </c>
      <c r="DOR4" s="133" t="s">
        <v>4083</v>
      </c>
      <c r="DOS4" s="133" t="s">
        <v>4083</v>
      </c>
      <c r="DOT4" s="133" t="s">
        <v>4083</v>
      </c>
      <c r="DOU4" s="133" t="s">
        <v>4083</v>
      </c>
      <c r="DOV4" s="133" t="s">
        <v>4083</v>
      </c>
      <c r="DOW4" s="133" t="s">
        <v>4083</v>
      </c>
      <c r="DOX4" s="133" t="s">
        <v>4083</v>
      </c>
      <c r="DOY4" s="133" t="s">
        <v>4083</v>
      </c>
      <c r="DOZ4" s="133" t="s">
        <v>4083</v>
      </c>
      <c r="DPA4" s="133" t="s">
        <v>4084</v>
      </c>
      <c r="DPB4" s="133" t="s">
        <v>4084</v>
      </c>
      <c r="DPC4" s="133" t="s">
        <v>4084</v>
      </c>
      <c r="DPD4" s="133" t="s">
        <v>4084</v>
      </c>
      <c r="DPE4" s="133" t="s">
        <v>4084</v>
      </c>
      <c r="DPF4" s="133" t="s">
        <v>4084</v>
      </c>
      <c r="DPG4" s="133" t="s">
        <v>4084</v>
      </c>
      <c r="DPH4" s="133" t="s">
        <v>4084</v>
      </c>
      <c r="DPI4" s="133" t="s">
        <v>4084</v>
      </c>
      <c r="DPJ4" s="133" t="s">
        <v>4084</v>
      </c>
      <c r="DPK4" s="133" t="s">
        <v>4084</v>
      </c>
      <c r="DPL4" s="133" t="s">
        <v>4085</v>
      </c>
      <c r="DPM4" s="133" t="s">
        <v>4085</v>
      </c>
      <c r="DPN4" s="133" t="s">
        <v>4085</v>
      </c>
      <c r="DPO4" s="133" t="s">
        <v>4085</v>
      </c>
      <c r="DPP4" s="133" t="s">
        <v>4085</v>
      </c>
      <c r="DPQ4" s="133" t="s">
        <v>4085</v>
      </c>
      <c r="DPR4" s="133" t="s">
        <v>4085</v>
      </c>
      <c r="DPS4" s="133" t="s">
        <v>4085</v>
      </c>
      <c r="DPT4" s="133" t="s">
        <v>4085</v>
      </c>
      <c r="DPU4" s="133" t="s">
        <v>4085</v>
      </c>
      <c r="DPV4" s="133" t="s">
        <v>4085</v>
      </c>
      <c r="DPW4" s="133" t="s">
        <v>4087</v>
      </c>
      <c r="DPX4" s="133" t="s">
        <v>4087</v>
      </c>
      <c r="DPY4" s="133" t="s">
        <v>4087</v>
      </c>
      <c r="DPZ4" s="133" t="s">
        <v>4087</v>
      </c>
      <c r="DQA4" s="133" t="s">
        <v>4087</v>
      </c>
      <c r="DQB4" s="133" t="s">
        <v>4087</v>
      </c>
      <c r="DQC4" s="133" t="s">
        <v>4087</v>
      </c>
      <c r="DQD4" s="133" t="s">
        <v>4087</v>
      </c>
      <c r="DQE4" s="133" t="s">
        <v>4087</v>
      </c>
      <c r="DQF4" s="133" t="s">
        <v>4087</v>
      </c>
      <c r="DQG4" s="133" t="s">
        <v>4087</v>
      </c>
      <c r="DQH4" s="133" t="s">
        <v>4086</v>
      </c>
      <c r="DQI4" s="133" t="s">
        <v>4086</v>
      </c>
      <c r="DQJ4" s="133" t="s">
        <v>4086</v>
      </c>
      <c r="DQK4" s="133" t="s">
        <v>4086</v>
      </c>
      <c r="DQL4" s="133" t="s">
        <v>4086</v>
      </c>
      <c r="DQM4" s="133" t="s">
        <v>4086</v>
      </c>
      <c r="DQN4" s="133" t="s">
        <v>4086</v>
      </c>
      <c r="DQO4" s="133" t="s">
        <v>4086</v>
      </c>
      <c r="DQP4" s="133" t="s">
        <v>4086</v>
      </c>
      <c r="DQQ4" s="133" t="s">
        <v>4086</v>
      </c>
      <c r="DQR4" s="133" t="s">
        <v>4086</v>
      </c>
      <c r="DQS4" s="133" t="s">
        <v>4088</v>
      </c>
      <c r="DQT4" s="133" t="s">
        <v>4088</v>
      </c>
      <c r="DQU4" s="133" t="s">
        <v>4088</v>
      </c>
      <c r="DQV4" s="133" t="s">
        <v>4088</v>
      </c>
      <c r="DQW4" s="133" t="s">
        <v>4088</v>
      </c>
      <c r="DQX4" s="133" t="s">
        <v>4088</v>
      </c>
      <c r="DQY4" s="133" t="s">
        <v>4088</v>
      </c>
      <c r="DQZ4" s="133" t="s">
        <v>4088</v>
      </c>
      <c r="DRA4" s="133" t="s">
        <v>4088</v>
      </c>
      <c r="DRB4" s="133" t="s">
        <v>4088</v>
      </c>
      <c r="DRC4" s="133" t="s">
        <v>4088</v>
      </c>
      <c r="DRD4" s="133" t="s">
        <v>4089</v>
      </c>
      <c r="DRE4" s="133" t="s">
        <v>4089</v>
      </c>
      <c r="DRF4" s="133" t="s">
        <v>4089</v>
      </c>
      <c r="DRG4" s="133" t="s">
        <v>4089</v>
      </c>
      <c r="DRH4" s="133" t="s">
        <v>4089</v>
      </c>
      <c r="DRI4" s="133" t="s">
        <v>4089</v>
      </c>
      <c r="DRJ4" s="133" t="s">
        <v>4089</v>
      </c>
      <c r="DRK4" s="133" t="s">
        <v>4089</v>
      </c>
      <c r="DRL4" s="133" t="s">
        <v>4089</v>
      </c>
      <c r="DRM4" s="133" t="s">
        <v>4089</v>
      </c>
      <c r="DRN4" s="133" t="s">
        <v>4089</v>
      </c>
    </row>
    <row r="5" spans="1:3338" s="133" customFormat="1" ht="12.75" x14ac:dyDescent="0.2">
      <c r="XZ5" s="134"/>
      <c r="YA5" s="134"/>
      <c r="YB5" s="134"/>
      <c r="YC5" s="134"/>
      <c r="YD5" s="134"/>
      <c r="YE5" s="134"/>
      <c r="YF5" s="134"/>
      <c r="YG5" s="134"/>
      <c r="YH5" s="134"/>
      <c r="YI5" s="134"/>
      <c r="YJ5" s="134"/>
      <c r="YK5" s="134"/>
      <c r="YL5" s="134"/>
      <c r="YM5" s="134"/>
      <c r="YN5" s="134"/>
      <c r="YO5" s="134"/>
      <c r="ZH5" s="133" t="s">
        <v>4104</v>
      </c>
      <c r="ZI5" s="133" t="s">
        <v>4104</v>
      </c>
      <c r="ZJ5" s="133" t="s">
        <v>4104</v>
      </c>
      <c r="ZK5" s="133" t="s">
        <v>4104</v>
      </c>
      <c r="ZL5" s="133" t="s">
        <v>4104</v>
      </c>
      <c r="ZS5" s="133" t="s">
        <v>4104</v>
      </c>
      <c r="ZT5" s="133" t="s">
        <v>4104</v>
      </c>
      <c r="ZU5" s="133" t="s">
        <v>4104</v>
      </c>
      <c r="ZV5" s="133" t="s">
        <v>4104</v>
      </c>
      <c r="ZW5" s="133" t="s">
        <v>4104</v>
      </c>
      <c r="AAD5" s="133" t="s">
        <v>4104</v>
      </c>
      <c r="AAE5" s="133" t="s">
        <v>4104</v>
      </c>
      <c r="AAF5" s="133" t="s">
        <v>4104</v>
      </c>
      <c r="AAG5" s="133" t="s">
        <v>4104</v>
      </c>
      <c r="AAH5" s="133" t="s">
        <v>4104</v>
      </c>
      <c r="AAO5" s="133" t="s">
        <v>4104</v>
      </c>
      <c r="AAP5" s="133" t="s">
        <v>4104</v>
      </c>
      <c r="AAQ5" s="133" t="s">
        <v>4104</v>
      </c>
      <c r="AAR5" s="133" t="s">
        <v>4104</v>
      </c>
      <c r="AAS5" s="133" t="s">
        <v>4104</v>
      </c>
      <c r="AAZ5" s="133" t="s">
        <v>4104</v>
      </c>
      <c r="ABA5" s="133" t="s">
        <v>4104</v>
      </c>
      <c r="ABB5" s="133" t="s">
        <v>4104</v>
      </c>
      <c r="ABC5" s="133" t="s">
        <v>4104</v>
      </c>
      <c r="ABD5" s="133" t="s">
        <v>4104</v>
      </c>
      <c r="ABK5" s="133" t="s">
        <v>4104</v>
      </c>
      <c r="ABL5" s="133" t="s">
        <v>4104</v>
      </c>
      <c r="ABM5" s="133" t="s">
        <v>4104</v>
      </c>
      <c r="ABN5" s="133" t="s">
        <v>4104</v>
      </c>
      <c r="ABO5" s="133" t="s">
        <v>4104</v>
      </c>
      <c r="ABV5" s="133" t="s">
        <v>4104</v>
      </c>
      <c r="ABW5" s="133" t="s">
        <v>4104</v>
      </c>
      <c r="ABX5" s="133" t="s">
        <v>4104</v>
      </c>
      <c r="ABY5" s="133" t="s">
        <v>4104</v>
      </c>
      <c r="ABZ5" s="133" t="s">
        <v>4104</v>
      </c>
      <c r="ACG5" s="133" t="s">
        <v>4104</v>
      </c>
      <c r="ACH5" s="133" t="s">
        <v>4104</v>
      </c>
      <c r="ACI5" s="133" t="s">
        <v>4104</v>
      </c>
      <c r="ACJ5" s="133" t="s">
        <v>4104</v>
      </c>
      <c r="ACK5" s="133" t="s">
        <v>4104</v>
      </c>
      <c r="ACR5" s="133" t="s">
        <v>4104</v>
      </c>
      <c r="ACS5" s="133" t="s">
        <v>4104</v>
      </c>
      <c r="ACT5" s="133" t="s">
        <v>4104</v>
      </c>
      <c r="ACU5" s="133" t="s">
        <v>4104</v>
      </c>
      <c r="ACV5" s="133" t="s">
        <v>4104</v>
      </c>
      <c r="ADC5" s="133" t="s">
        <v>4104</v>
      </c>
      <c r="ADD5" s="133" t="s">
        <v>4104</v>
      </c>
      <c r="ADE5" s="133" t="s">
        <v>4104</v>
      </c>
      <c r="ADF5" s="133" t="s">
        <v>4104</v>
      </c>
      <c r="ADG5" s="133" t="s">
        <v>4104</v>
      </c>
      <c r="ADN5" s="133" t="s">
        <v>4104</v>
      </c>
      <c r="ADO5" s="133" t="s">
        <v>4104</v>
      </c>
      <c r="ADP5" s="133" t="s">
        <v>4104</v>
      </c>
      <c r="ADQ5" s="133" t="s">
        <v>4104</v>
      </c>
      <c r="ADR5" s="133" t="s">
        <v>4104</v>
      </c>
      <c r="AED5" s="133" t="s">
        <v>4104</v>
      </c>
      <c r="AEE5" s="133" t="s">
        <v>4104</v>
      </c>
      <c r="AEF5" s="133" t="s">
        <v>4104</v>
      </c>
      <c r="AEG5" s="133" t="s">
        <v>4104</v>
      </c>
      <c r="AEH5" s="133" t="s">
        <v>4104</v>
      </c>
      <c r="AEO5" s="133" t="s">
        <v>4104</v>
      </c>
      <c r="AEP5" s="133" t="s">
        <v>4104</v>
      </c>
      <c r="AEQ5" s="133" t="s">
        <v>4104</v>
      </c>
      <c r="AER5" s="133" t="s">
        <v>4104</v>
      </c>
      <c r="AES5" s="133" t="s">
        <v>4104</v>
      </c>
      <c r="AEZ5" s="133" t="s">
        <v>4104</v>
      </c>
      <c r="AFA5" s="133" t="s">
        <v>4104</v>
      </c>
      <c r="AFB5" s="133" t="s">
        <v>4104</v>
      </c>
      <c r="AFC5" s="133" t="s">
        <v>4104</v>
      </c>
      <c r="AFD5" s="133" t="s">
        <v>4104</v>
      </c>
      <c r="AFK5" s="133" t="s">
        <v>4104</v>
      </c>
      <c r="AFL5" s="133" t="s">
        <v>4104</v>
      </c>
      <c r="AFM5" s="133" t="s">
        <v>4104</v>
      </c>
      <c r="AFN5" s="133" t="s">
        <v>4104</v>
      </c>
      <c r="AFO5" s="133" t="s">
        <v>4104</v>
      </c>
      <c r="AFV5" s="133" t="s">
        <v>4104</v>
      </c>
      <c r="AFW5" s="133" t="s">
        <v>4104</v>
      </c>
      <c r="AFX5" s="133" t="s">
        <v>4104</v>
      </c>
      <c r="AFY5" s="133" t="s">
        <v>4104</v>
      </c>
      <c r="AFZ5" s="133" t="s">
        <v>4104</v>
      </c>
      <c r="AGG5" s="133" t="s">
        <v>4104</v>
      </c>
      <c r="AGH5" s="133" t="s">
        <v>4104</v>
      </c>
      <c r="AGI5" s="133" t="s">
        <v>4104</v>
      </c>
      <c r="AGJ5" s="133" t="s">
        <v>4104</v>
      </c>
      <c r="AGK5" s="133" t="s">
        <v>4104</v>
      </c>
      <c r="AGR5" s="133" t="s">
        <v>4104</v>
      </c>
      <c r="AGS5" s="133" t="s">
        <v>4104</v>
      </c>
      <c r="AGT5" s="133" t="s">
        <v>4104</v>
      </c>
      <c r="AGU5" s="133" t="s">
        <v>4104</v>
      </c>
      <c r="AGV5" s="133" t="s">
        <v>4104</v>
      </c>
      <c r="AHC5" s="133" t="s">
        <v>4104</v>
      </c>
      <c r="AHD5" s="133" t="s">
        <v>4104</v>
      </c>
      <c r="AHE5" s="133" t="s">
        <v>4104</v>
      </c>
      <c r="AHF5" s="133" t="s">
        <v>4104</v>
      </c>
      <c r="AHG5" s="133" t="s">
        <v>4104</v>
      </c>
      <c r="AHN5" s="133" t="s">
        <v>4104</v>
      </c>
      <c r="AHO5" s="133" t="s">
        <v>4104</v>
      </c>
      <c r="AHP5" s="133" t="s">
        <v>4104</v>
      </c>
      <c r="AHQ5" s="133" t="s">
        <v>4104</v>
      </c>
      <c r="AHR5" s="133" t="s">
        <v>4104</v>
      </c>
      <c r="AHY5" s="133" t="s">
        <v>4104</v>
      </c>
      <c r="AHZ5" s="133" t="s">
        <v>4104</v>
      </c>
      <c r="AIA5" s="133" t="s">
        <v>4104</v>
      </c>
      <c r="AIB5" s="133" t="s">
        <v>4104</v>
      </c>
      <c r="AIC5" s="133" t="s">
        <v>4104</v>
      </c>
      <c r="AIJ5" s="133" t="s">
        <v>4104</v>
      </c>
      <c r="AIK5" s="133" t="s">
        <v>4104</v>
      </c>
      <c r="AIL5" s="133" t="s">
        <v>4104</v>
      </c>
      <c r="AIM5" s="133" t="s">
        <v>4104</v>
      </c>
      <c r="AIN5" s="133" t="s">
        <v>4104</v>
      </c>
      <c r="AIZ5" s="133" t="s">
        <v>4104</v>
      </c>
      <c r="AJA5" s="133" t="s">
        <v>4104</v>
      </c>
      <c r="AJB5" s="133" t="s">
        <v>4104</v>
      </c>
      <c r="AJC5" s="133" t="s">
        <v>4104</v>
      </c>
      <c r="AJD5" s="133" t="s">
        <v>4104</v>
      </c>
      <c r="AJK5" s="133" t="s">
        <v>4104</v>
      </c>
      <c r="AJL5" s="133" t="s">
        <v>4104</v>
      </c>
      <c r="AJM5" s="133" t="s">
        <v>4104</v>
      </c>
      <c r="AJN5" s="133" t="s">
        <v>4104</v>
      </c>
      <c r="AJO5" s="133" t="s">
        <v>4104</v>
      </c>
      <c r="AJV5" s="133" t="s">
        <v>4104</v>
      </c>
      <c r="AJW5" s="133" t="s">
        <v>4104</v>
      </c>
      <c r="AJX5" s="133" t="s">
        <v>4104</v>
      </c>
      <c r="AJY5" s="133" t="s">
        <v>4104</v>
      </c>
      <c r="AJZ5" s="133" t="s">
        <v>4104</v>
      </c>
      <c r="AKG5" s="133" t="s">
        <v>4104</v>
      </c>
      <c r="AKH5" s="133" t="s">
        <v>4104</v>
      </c>
      <c r="AKI5" s="133" t="s">
        <v>4104</v>
      </c>
      <c r="AKJ5" s="133" t="s">
        <v>4104</v>
      </c>
      <c r="AKK5" s="133" t="s">
        <v>4104</v>
      </c>
      <c r="AKR5" s="133" t="s">
        <v>4104</v>
      </c>
      <c r="AKS5" s="133" t="s">
        <v>4104</v>
      </c>
      <c r="AKT5" s="133" t="s">
        <v>4104</v>
      </c>
      <c r="AKU5" s="133" t="s">
        <v>4104</v>
      </c>
      <c r="AKV5" s="133" t="s">
        <v>4104</v>
      </c>
      <c r="ALC5" s="133" t="s">
        <v>4104</v>
      </c>
      <c r="ALD5" s="133" t="s">
        <v>4104</v>
      </c>
      <c r="ALE5" s="133" t="s">
        <v>4104</v>
      </c>
      <c r="ALF5" s="133" t="s">
        <v>4104</v>
      </c>
      <c r="ALG5" s="133" t="s">
        <v>4104</v>
      </c>
      <c r="ALN5" s="133" t="s">
        <v>4104</v>
      </c>
      <c r="ALO5" s="133" t="s">
        <v>4104</v>
      </c>
      <c r="ALP5" s="133" t="s">
        <v>4104</v>
      </c>
      <c r="ALQ5" s="133" t="s">
        <v>4104</v>
      </c>
      <c r="ALR5" s="133" t="s">
        <v>4104</v>
      </c>
      <c r="ALY5" s="133" t="s">
        <v>4104</v>
      </c>
      <c r="ALZ5" s="133" t="s">
        <v>4104</v>
      </c>
      <c r="AMA5" s="133" t="s">
        <v>4104</v>
      </c>
      <c r="AMB5" s="133" t="s">
        <v>4104</v>
      </c>
      <c r="AMC5" s="133" t="s">
        <v>4104</v>
      </c>
      <c r="AMJ5" s="133" t="s">
        <v>4104</v>
      </c>
      <c r="AMK5" s="133" t="s">
        <v>4104</v>
      </c>
      <c r="AML5" s="133" t="s">
        <v>4104</v>
      </c>
      <c r="AMM5" s="133" t="s">
        <v>4104</v>
      </c>
      <c r="AMN5" s="133" t="s">
        <v>4104</v>
      </c>
      <c r="AMU5" s="133" t="s">
        <v>4104</v>
      </c>
      <c r="AMV5" s="133" t="s">
        <v>4104</v>
      </c>
      <c r="AMW5" s="133" t="s">
        <v>4104</v>
      </c>
      <c r="AMX5" s="133" t="s">
        <v>4104</v>
      </c>
      <c r="AMY5" s="133" t="s">
        <v>4104</v>
      </c>
      <c r="ANF5" s="133" t="s">
        <v>4104</v>
      </c>
      <c r="ANG5" s="133" t="s">
        <v>4104</v>
      </c>
      <c r="ANH5" s="133" t="s">
        <v>4104</v>
      </c>
      <c r="ANI5" s="133" t="s">
        <v>4104</v>
      </c>
      <c r="ANJ5" s="133" t="s">
        <v>4104</v>
      </c>
      <c r="ANV5" s="133" t="s">
        <v>4104</v>
      </c>
      <c r="ANW5" s="133" t="s">
        <v>4104</v>
      </c>
      <c r="ANX5" s="133" t="s">
        <v>4104</v>
      </c>
      <c r="ANY5" s="133" t="s">
        <v>4104</v>
      </c>
      <c r="ANZ5" s="133" t="s">
        <v>4104</v>
      </c>
      <c r="AOG5" s="133" t="s">
        <v>4104</v>
      </c>
      <c r="AOH5" s="133" t="s">
        <v>4104</v>
      </c>
      <c r="AOI5" s="133" t="s">
        <v>4104</v>
      </c>
      <c r="AOJ5" s="133" t="s">
        <v>4104</v>
      </c>
      <c r="AOK5" s="133" t="s">
        <v>4104</v>
      </c>
      <c r="AOR5" s="133" t="s">
        <v>4104</v>
      </c>
      <c r="AOS5" s="133" t="s">
        <v>4104</v>
      </c>
      <c r="AOT5" s="133" t="s">
        <v>4104</v>
      </c>
      <c r="AOU5" s="133" t="s">
        <v>4104</v>
      </c>
      <c r="AOV5" s="133" t="s">
        <v>4104</v>
      </c>
      <c r="APC5" s="133" t="s">
        <v>4104</v>
      </c>
      <c r="APD5" s="133" t="s">
        <v>4104</v>
      </c>
      <c r="APE5" s="133" t="s">
        <v>4104</v>
      </c>
      <c r="APF5" s="133" t="s">
        <v>4104</v>
      </c>
      <c r="APG5" s="133" t="s">
        <v>4104</v>
      </c>
      <c r="APN5" s="133" t="s">
        <v>4104</v>
      </c>
      <c r="APO5" s="133" t="s">
        <v>4104</v>
      </c>
      <c r="APP5" s="133" t="s">
        <v>4104</v>
      </c>
      <c r="APQ5" s="133" t="s">
        <v>4104</v>
      </c>
      <c r="APR5" s="133" t="s">
        <v>4104</v>
      </c>
      <c r="APY5" s="133" t="s">
        <v>4104</v>
      </c>
      <c r="APZ5" s="133" t="s">
        <v>4104</v>
      </c>
      <c r="AQA5" s="133" t="s">
        <v>4104</v>
      </c>
      <c r="AQB5" s="133" t="s">
        <v>4104</v>
      </c>
      <c r="AQC5" s="133" t="s">
        <v>4104</v>
      </c>
      <c r="AQJ5" s="133" t="s">
        <v>4104</v>
      </c>
      <c r="AQK5" s="133" t="s">
        <v>4104</v>
      </c>
      <c r="AQL5" s="133" t="s">
        <v>4104</v>
      </c>
      <c r="AQM5" s="133" t="s">
        <v>4104</v>
      </c>
      <c r="AQN5" s="133" t="s">
        <v>4104</v>
      </c>
      <c r="AQU5" s="133" t="s">
        <v>4104</v>
      </c>
      <c r="AQV5" s="133" t="s">
        <v>4104</v>
      </c>
      <c r="AQW5" s="133" t="s">
        <v>4104</v>
      </c>
      <c r="AQX5" s="133" t="s">
        <v>4104</v>
      </c>
      <c r="AQY5" s="133" t="s">
        <v>4104</v>
      </c>
      <c r="ARF5" s="133" t="s">
        <v>4104</v>
      </c>
      <c r="ARG5" s="133" t="s">
        <v>4104</v>
      </c>
      <c r="ARH5" s="133" t="s">
        <v>4104</v>
      </c>
      <c r="ARI5" s="133" t="s">
        <v>4104</v>
      </c>
      <c r="ARJ5" s="133" t="s">
        <v>4104</v>
      </c>
      <c r="ARQ5" s="133" t="s">
        <v>4104</v>
      </c>
      <c r="ARR5" s="133" t="s">
        <v>4104</v>
      </c>
      <c r="ARS5" s="133" t="s">
        <v>4104</v>
      </c>
      <c r="ART5" s="133" t="s">
        <v>4104</v>
      </c>
      <c r="ARU5" s="133" t="s">
        <v>4104</v>
      </c>
      <c r="ASB5" s="133" t="s">
        <v>4104</v>
      </c>
      <c r="ASC5" s="133" t="s">
        <v>4104</v>
      </c>
      <c r="ASD5" s="133" t="s">
        <v>4104</v>
      </c>
      <c r="ASE5" s="133" t="s">
        <v>4104</v>
      </c>
      <c r="ASF5" s="133" t="s">
        <v>4104</v>
      </c>
      <c r="ASR5" s="133" t="s">
        <v>4104</v>
      </c>
      <c r="ASS5" s="133" t="s">
        <v>4104</v>
      </c>
      <c r="AST5" s="133" t="s">
        <v>4104</v>
      </c>
      <c r="ASU5" s="133" t="s">
        <v>4104</v>
      </c>
      <c r="ASV5" s="133" t="s">
        <v>4104</v>
      </c>
      <c r="ATC5" s="133" t="s">
        <v>4104</v>
      </c>
      <c r="ATD5" s="133" t="s">
        <v>4104</v>
      </c>
      <c r="ATE5" s="133" t="s">
        <v>4104</v>
      </c>
      <c r="ATF5" s="133" t="s">
        <v>4104</v>
      </c>
      <c r="ATG5" s="133" t="s">
        <v>4104</v>
      </c>
      <c r="ATN5" s="133" t="s">
        <v>4104</v>
      </c>
      <c r="ATO5" s="133" t="s">
        <v>4104</v>
      </c>
      <c r="ATP5" s="133" t="s">
        <v>4104</v>
      </c>
      <c r="ATQ5" s="133" t="s">
        <v>4104</v>
      </c>
      <c r="ATR5" s="133" t="s">
        <v>4104</v>
      </c>
      <c r="ATY5" s="133" t="s">
        <v>4104</v>
      </c>
      <c r="ATZ5" s="133" t="s">
        <v>4104</v>
      </c>
      <c r="AUA5" s="133" t="s">
        <v>4104</v>
      </c>
      <c r="AUB5" s="133" t="s">
        <v>4104</v>
      </c>
      <c r="AUC5" s="133" t="s">
        <v>4104</v>
      </c>
      <c r="AUJ5" s="133" t="s">
        <v>4104</v>
      </c>
      <c r="AUK5" s="133" t="s">
        <v>4104</v>
      </c>
      <c r="AUL5" s="133" t="s">
        <v>4104</v>
      </c>
      <c r="AUM5" s="133" t="s">
        <v>4104</v>
      </c>
      <c r="AUN5" s="133" t="s">
        <v>4104</v>
      </c>
      <c r="AUU5" s="133" t="s">
        <v>4104</v>
      </c>
      <c r="AUV5" s="133" t="s">
        <v>4104</v>
      </c>
      <c r="AUW5" s="133" t="s">
        <v>4104</v>
      </c>
      <c r="AUX5" s="133" t="s">
        <v>4104</v>
      </c>
      <c r="AUY5" s="133" t="s">
        <v>4104</v>
      </c>
      <c r="AVF5" s="133" t="s">
        <v>4104</v>
      </c>
      <c r="AVG5" s="133" t="s">
        <v>4104</v>
      </c>
      <c r="AVH5" s="133" t="s">
        <v>4104</v>
      </c>
      <c r="AVI5" s="133" t="s">
        <v>4104</v>
      </c>
      <c r="AVJ5" s="133" t="s">
        <v>4104</v>
      </c>
      <c r="AVQ5" s="133" t="s">
        <v>4104</v>
      </c>
      <c r="AVR5" s="133" t="s">
        <v>4104</v>
      </c>
      <c r="AVS5" s="133" t="s">
        <v>4104</v>
      </c>
      <c r="AVT5" s="133" t="s">
        <v>4104</v>
      </c>
      <c r="AVU5" s="133" t="s">
        <v>4104</v>
      </c>
      <c r="AWB5" s="133" t="s">
        <v>4104</v>
      </c>
      <c r="AWC5" s="133" t="s">
        <v>4104</v>
      </c>
      <c r="AWD5" s="133" t="s">
        <v>4104</v>
      </c>
      <c r="AWE5" s="133" t="s">
        <v>4104</v>
      </c>
      <c r="AWF5" s="133" t="s">
        <v>4104</v>
      </c>
      <c r="AWM5" s="133" t="s">
        <v>4104</v>
      </c>
      <c r="AWN5" s="133" t="s">
        <v>4104</v>
      </c>
      <c r="AWO5" s="133" t="s">
        <v>4104</v>
      </c>
      <c r="AWP5" s="133" t="s">
        <v>4104</v>
      </c>
      <c r="AWQ5" s="133" t="s">
        <v>4104</v>
      </c>
      <c r="AWX5" s="133" t="s">
        <v>4104</v>
      </c>
      <c r="AWY5" s="133" t="s">
        <v>4104</v>
      </c>
      <c r="AWZ5" s="133" t="s">
        <v>4104</v>
      </c>
      <c r="AXA5" s="133" t="s">
        <v>4104</v>
      </c>
      <c r="AXB5" s="133" t="s">
        <v>4104</v>
      </c>
      <c r="AXN5" s="133" t="s">
        <v>4104</v>
      </c>
      <c r="AXO5" s="133" t="s">
        <v>4104</v>
      </c>
      <c r="AXP5" s="133" t="s">
        <v>4104</v>
      </c>
      <c r="AXQ5" s="133" t="s">
        <v>4104</v>
      </c>
      <c r="AXR5" s="133" t="s">
        <v>4104</v>
      </c>
      <c r="AXY5" s="133" t="s">
        <v>4104</v>
      </c>
      <c r="AXZ5" s="133" t="s">
        <v>4104</v>
      </c>
      <c r="AYA5" s="133" t="s">
        <v>4104</v>
      </c>
      <c r="AYB5" s="133" t="s">
        <v>4104</v>
      </c>
      <c r="AYC5" s="133" t="s">
        <v>4104</v>
      </c>
      <c r="AYJ5" s="133" t="s">
        <v>4104</v>
      </c>
      <c r="AYK5" s="133" t="s">
        <v>4104</v>
      </c>
      <c r="AYL5" s="133" t="s">
        <v>4104</v>
      </c>
      <c r="AYM5" s="133" t="s">
        <v>4104</v>
      </c>
      <c r="AYN5" s="133" t="s">
        <v>4104</v>
      </c>
      <c r="AYU5" s="133" t="s">
        <v>4104</v>
      </c>
      <c r="AYV5" s="133" t="s">
        <v>4104</v>
      </c>
      <c r="AYW5" s="133" t="s">
        <v>4104</v>
      </c>
      <c r="AYX5" s="133" t="s">
        <v>4104</v>
      </c>
      <c r="AYY5" s="133" t="s">
        <v>4104</v>
      </c>
      <c r="AZF5" s="133" t="s">
        <v>4104</v>
      </c>
      <c r="AZG5" s="133" t="s">
        <v>4104</v>
      </c>
      <c r="AZH5" s="133" t="s">
        <v>4104</v>
      </c>
      <c r="AZI5" s="133" t="s">
        <v>4104</v>
      </c>
      <c r="AZJ5" s="133" t="s">
        <v>4104</v>
      </c>
      <c r="AZQ5" s="133" t="s">
        <v>4104</v>
      </c>
      <c r="AZR5" s="133" t="s">
        <v>4104</v>
      </c>
      <c r="AZS5" s="133" t="s">
        <v>4104</v>
      </c>
      <c r="AZT5" s="133" t="s">
        <v>4104</v>
      </c>
      <c r="AZU5" s="133" t="s">
        <v>4104</v>
      </c>
      <c r="BAB5" s="133" t="s">
        <v>4104</v>
      </c>
      <c r="BAC5" s="133" t="s">
        <v>4104</v>
      </c>
      <c r="BAD5" s="133" t="s">
        <v>4104</v>
      </c>
      <c r="BAE5" s="133" t="s">
        <v>4104</v>
      </c>
      <c r="BAF5" s="133" t="s">
        <v>4104</v>
      </c>
      <c r="BAM5" s="133" t="s">
        <v>4104</v>
      </c>
      <c r="BAN5" s="133" t="s">
        <v>4104</v>
      </c>
      <c r="BAO5" s="133" t="s">
        <v>4104</v>
      </c>
      <c r="BAP5" s="133" t="s">
        <v>4104</v>
      </c>
      <c r="BAQ5" s="133" t="s">
        <v>4104</v>
      </c>
      <c r="BAX5" s="133" t="s">
        <v>4104</v>
      </c>
      <c r="BAY5" s="133" t="s">
        <v>4104</v>
      </c>
      <c r="BAZ5" s="133" t="s">
        <v>4104</v>
      </c>
      <c r="BBA5" s="133" t="s">
        <v>4104</v>
      </c>
      <c r="BBB5" s="133" t="s">
        <v>4104</v>
      </c>
      <c r="BBI5" s="133" t="s">
        <v>4104</v>
      </c>
      <c r="BBJ5" s="133" t="s">
        <v>4104</v>
      </c>
      <c r="BBK5" s="133" t="s">
        <v>4104</v>
      </c>
      <c r="BBL5" s="133" t="s">
        <v>4104</v>
      </c>
      <c r="BBM5" s="133" t="s">
        <v>4104</v>
      </c>
      <c r="BBT5" s="133" t="s">
        <v>4104</v>
      </c>
      <c r="BBU5" s="133" t="s">
        <v>4104</v>
      </c>
      <c r="BBV5" s="133" t="s">
        <v>4104</v>
      </c>
      <c r="BBW5" s="133" t="s">
        <v>4104</v>
      </c>
      <c r="BBX5" s="133" t="s">
        <v>4104</v>
      </c>
      <c r="BCJ5" s="133" t="s">
        <v>4104</v>
      </c>
      <c r="BCK5" s="133" t="s">
        <v>4104</v>
      </c>
      <c r="BCL5" s="133" t="s">
        <v>4104</v>
      </c>
      <c r="BCM5" s="133" t="s">
        <v>4104</v>
      </c>
      <c r="BCN5" s="133" t="s">
        <v>4104</v>
      </c>
      <c r="BCU5" s="133" t="s">
        <v>4104</v>
      </c>
      <c r="BCV5" s="133" t="s">
        <v>4104</v>
      </c>
      <c r="BCW5" s="133" t="s">
        <v>4104</v>
      </c>
      <c r="BCX5" s="133" t="s">
        <v>4104</v>
      </c>
      <c r="BCY5" s="133" t="s">
        <v>4104</v>
      </c>
      <c r="BDF5" s="133" t="s">
        <v>4104</v>
      </c>
      <c r="BDG5" s="133" t="s">
        <v>4104</v>
      </c>
      <c r="BDH5" s="133" t="s">
        <v>4104</v>
      </c>
      <c r="BDI5" s="133" t="s">
        <v>4104</v>
      </c>
      <c r="BDJ5" s="133" t="s">
        <v>4104</v>
      </c>
      <c r="BDQ5" s="133" t="s">
        <v>4104</v>
      </c>
      <c r="BDR5" s="133" t="s">
        <v>4104</v>
      </c>
      <c r="BDS5" s="133" t="s">
        <v>4104</v>
      </c>
      <c r="BDT5" s="133" t="s">
        <v>4104</v>
      </c>
      <c r="BDU5" s="133" t="s">
        <v>4104</v>
      </c>
      <c r="BEB5" s="133" t="s">
        <v>4104</v>
      </c>
      <c r="BEC5" s="133" t="s">
        <v>4104</v>
      </c>
      <c r="BED5" s="133" t="s">
        <v>4104</v>
      </c>
      <c r="BEE5" s="133" t="s">
        <v>4104</v>
      </c>
      <c r="BEF5" s="133" t="s">
        <v>4104</v>
      </c>
      <c r="BEM5" s="133" t="s">
        <v>4104</v>
      </c>
      <c r="BEN5" s="133" t="s">
        <v>4104</v>
      </c>
      <c r="BEO5" s="133" t="s">
        <v>4104</v>
      </c>
      <c r="BEP5" s="133" t="s">
        <v>4104</v>
      </c>
      <c r="BEQ5" s="133" t="s">
        <v>4104</v>
      </c>
      <c r="BEX5" s="133" t="s">
        <v>4104</v>
      </c>
      <c r="BEY5" s="133" t="s">
        <v>4104</v>
      </c>
      <c r="BEZ5" s="133" t="s">
        <v>4104</v>
      </c>
      <c r="BFA5" s="133" t="s">
        <v>4104</v>
      </c>
      <c r="BFB5" s="133" t="s">
        <v>4104</v>
      </c>
      <c r="BFI5" s="133" t="s">
        <v>4104</v>
      </c>
      <c r="BFJ5" s="133" t="s">
        <v>4104</v>
      </c>
      <c r="BFK5" s="133" t="s">
        <v>4104</v>
      </c>
      <c r="BFL5" s="133" t="s">
        <v>4104</v>
      </c>
      <c r="BFM5" s="133" t="s">
        <v>4104</v>
      </c>
      <c r="BFT5" s="133" t="s">
        <v>4104</v>
      </c>
      <c r="BFU5" s="133" t="s">
        <v>4104</v>
      </c>
      <c r="BFV5" s="133" t="s">
        <v>4104</v>
      </c>
      <c r="BFW5" s="133" t="s">
        <v>4104</v>
      </c>
      <c r="BFX5" s="133" t="s">
        <v>4104</v>
      </c>
      <c r="BGE5" s="133" t="s">
        <v>4104</v>
      </c>
      <c r="BGF5" s="133" t="s">
        <v>4104</v>
      </c>
      <c r="BGG5" s="133" t="s">
        <v>4104</v>
      </c>
      <c r="BGH5" s="133" t="s">
        <v>4104</v>
      </c>
      <c r="BGI5" s="133" t="s">
        <v>4104</v>
      </c>
      <c r="BGP5" s="133" t="s">
        <v>4104</v>
      </c>
      <c r="BGQ5" s="133" t="s">
        <v>4104</v>
      </c>
      <c r="BGR5" s="133" t="s">
        <v>4104</v>
      </c>
      <c r="BGS5" s="133" t="s">
        <v>4104</v>
      </c>
      <c r="BGT5" s="133" t="s">
        <v>4104</v>
      </c>
      <c r="BHF5" s="133" t="s">
        <v>4104</v>
      </c>
      <c r="BHG5" s="133" t="s">
        <v>4104</v>
      </c>
      <c r="BHH5" s="133" t="s">
        <v>4104</v>
      </c>
      <c r="BHI5" s="133" t="s">
        <v>4104</v>
      </c>
      <c r="BHJ5" s="133" t="s">
        <v>4104</v>
      </c>
      <c r="BHQ5" s="133" t="s">
        <v>4104</v>
      </c>
      <c r="BHR5" s="133" t="s">
        <v>4104</v>
      </c>
      <c r="BHS5" s="133" t="s">
        <v>4104</v>
      </c>
      <c r="BHT5" s="133" t="s">
        <v>4104</v>
      </c>
      <c r="BHU5" s="133" t="s">
        <v>4104</v>
      </c>
      <c r="BIB5" s="133" t="s">
        <v>4104</v>
      </c>
      <c r="BIC5" s="133" t="s">
        <v>4104</v>
      </c>
      <c r="BID5" s="133" t="s">
        <v>4104</v>
      </c>
      <c r="BIE5" s="133" t="s">
        <v>4104</v>
      </c>
      <c r="BIF5" s="133" t="s">
        <v>4104</v>
      </c>
      <c r="BIM5" s="133" t="s">
        <v>4104</v>
      </c>
      <c r="BIN5" s="133" t="s">
        <v>4104</v>
      </c>
      <c r="BIO5" s="133" t="s">
        <v>4104</v>
      </c>
      <c r="BIP5" s="133" t="s">
        <v>4104</v>
      </c>
      <c r="BIQ5" s="133" t="s">
        <v>4104</v>
      </c>
      <c r="BIX5" s="133" t="s">
        <v>4104</v>
      </c>
      <c r="BIY5" s="133" t="s">
        <v>4104</v>
      </c>
      <c r="BIZ5" s="133" t="s">
        <v>4104</v>
      </c>
      <c r="BJA5" s="133" t="s">
        <v>4104</v>
      </c>
      <c r="BJB5" s="133" t="s">
        <v>4104</v>
      </c>
      <c r="BJI5" s="133" t="s">
        <v>4104</v>
      </c>
      <c r="BJJ5" s="133" t="s">
        <v>4104</v>
      </c>
      <c r="BJK5" s="133" t="s">
        <v>4104</v>
      </c>
      <c r="BJL5" s="133" t="s">
        <v>4104</v>
      </c>
      <c r="BJM5" s="133" t="s">
        <v>4104</v>
      </c>
      <c r="BJT5" s="133" t="s">
        <v>4104</v>
      </c>
      <c r="BJU5" s="133" t="s">
        <v>4104</v>
      </c>
      <c r="BJV5" s="133" t="s">
        <v>4104</v>
      </c>
      <c r="BJW5" s="133" t="s">
        <v>4104</v>
      </c>
      <c r="BJX5" s="133" t="s">
        <v>4104</v>
      </c>
      <c r="BKE5" s="133" t="s">
        <v>4104</v>
      </c>
      <c r="BKF5" s="133" t="s">
        <v>4104</v>
      </c>
      <c r="BKG5" s="133" t="s">
        <v>4104</v>
      </c>
      <c r="BKH5" s="133" t="s">
        <v>4104</v>
      </c>
      <c r="BKI5" s="133" t="s">
        <v>4104</v>
      </c>
      <c r="BKP5" s="133" t="s">
        <v>4104</v>
      </c>
      <c r="BKQ5" s="133" t="s">
        <v>4104</v>
      </c>
      <c r="BKR5" s="133" t="s">
        <v>4104</v>
      </c>
      <c r="BKS5" s="133" t="s">
        <v>4104</v>
      </c>
      <c r="BKT5" s="133" t="s">
        <v>4104</v>
      </c>
      <c r="BLA5" s="133" t="s">
        <v>4104</v>
      </c>
      <c r="BLB5" s="133" t="s">
        <v>4104</v>
      </c>
      <c r="BLC5" s="133" t="s">
        <v>4104</v>
      </c>
      <c r="BLD5" s="133" t="s">
        <v>4104</v>
      </c>
      <c r="BLE5" s="133" t="s">
        <v>4104</v>
      </c>
      <c r="BLL5" s="133" t="s">
        <v>4104</v>
      </c>
      <c r="BLM5" s="133" t="s">
        <v>4104</v>
      </c>
      <c r="BLN5" s="133" t="s">
        <v>4104</v>
      </c>
      <c r="BLO5" s="133" t="s">
        <v>4104</v>
      </c>
      <c r="BLP5" s="133" t="s">
        <v>4104</v>
      </c>
      <c r="BMB5" s="133" t="s">
        <v>4104</v>
      </c>
      <c r="BMC5" s="133" t="s">
        <v>4104</v>
      </c>
      <c r="BMD5" s="133" t="s">
        <v>4104</v>
      </c>
      <c r="BME5" s="133" t="s">
        <v>4104</v>
      </c>
      <c r="BMF5" s="133" t="s">
        <v>4104</v>
      </c>
      <c r="BMM5" s="133" t="s">
        <v>4104</v>
      </c>
      <c r="BMN5" s="133" t="s">
        <v>4104</v>
      </c>
      <c r="BMO5" s="133" t="s">
        <v>4104</v>
      </c>
      <c r="BMP5" s="133" t="s">
        <v>4104</v>
      </c>
      <c r="BMQ5" s="133" t="s">
        <v>4104</v>
      </c>
      <c r="BMX5" s="133" t="s">
        <v>4104</v>
      </c>
      <c r="BMY5" s="133" t="s">
        <v>4104</v>
      </c>
      <c r="BMZ5" s="133" t="s">
        <v>4104</v>
      </c>
      <c r="BNA5" s="133" t="s">
        <v>4104</v>
      </c>
      <c r="BNB5" s="133" t="s">
        <v>4104</v>
      </c>
      <c r="BNI5" s="133" t="s">
        <v>4104</v>
      </c>
      <c r="BNJ5" s="133" t="s">
        <v>4104</v>
      </c>
      <c r="BNK5" s="133" t="s">
        <v>4104</v>
      </c>
      <c r="BNL5" s="133" t="s">
        <v>4104</v>
      </c>
      <c r="BNM5" s="133" t="s">
        <v>4104</v>
      </c>
      <c r="BNT5" s="133" t="s">
        <v>4104</v>
      </c>
      <c r="BNU5" s="133" t="s">
        <v>4104</v>
      </c>
      <c r="BNV5" s="133" t="s">
        <v>4104</v>
      </c>
      <c r="BNW5" s="133" t="s">
        <v>4104</v>
      </c>
      <c r="BNX5" s="133" t="s">
        <v>4104</v>
      </c>
      <c r="BOE5" s="133" t="s">
        <v>4104</v>
      </c>
      <c r="BOF5" s="133" t="s">
        <v>4104</v>
      </c>
      <c r="BOG5" s="133" t="s">
        <v>4104</v>
      </c>
      <c r="BOH5" s="133" t="s">
        <v>4104</v>
      </c>
      <c r="BOI5" s="133" t="s">
        <v>4104</v>
      </c>
      <c r="BOP5" s="133" t="s">
        <v>4104</v>
      </c>
      <c r="BOQ5" s="133" t="s">
        <v>4104</v>
      </c>
      <c r="BOR5" s="133" t="s">
        <v>4104</v>
      </c>
      <c r="BOS5" s="133" t="s">
        <v>4104</v>
      </c>
      <c r="BOT5" s="133" t="s">
        <v>4104</v>
      </c>
      <c r="BPA5" s="133" t="s">
        <v>4104</v>
      </c>
      <c r="BPB5" s="133" t="s">
        <v>4104</v>
      </c>
      <c r="BPC5" s="133" t="s">
        <v>4104</v>
      </c>
      <c r="BPD5" s="133" t="s">
        <v>4104</v>
      </c>
      <c r="BPE5" s="133" t="s">
        <v>4104</v>
      </c>
      <c r="BPL5" s="133" t="s">
        <v>4104</v>
      </c>
      <c r="BPM5" s="133" t="s">
        <v>4104</v>
      </c>
      <c r="BPN5" s="133" t="s">
        <v>4104</v>
      </c>
      <c r="BPO5" s="133" t="s">
        <v>4104</v>
      </c>
      <c r="BPP5" s="133" t="s">
        <v>4104</v>
      </c>
      <c r="BPW5" s="133" t="s">
        <v>4104</v>
      </c>
      <c r="BPX5" s="133" t="s">
        <v>4104</v>
      </c>
      <c r="BPY5" s="133" t="s">
        <v>4104</v>
      </c>
      <c r="BPZ5" s="133" t="s">
        <v>4104</v>
      </c>
      <c r="BQA5" s="133" t="s">
        <v>4104</v>
      </c>
      <c r="BQH5" s="133" t="s">
        <v>4104</v>
      </c>
      <c r="BQI5" s="133" t="s">
        <v>4104</v>
      </c>
      <c r="BQJ5" s="133" t="s">
        <v>4104</v>
      </c>
      <c r="BQK5" s="133" t="s">
        <v>4104</v>
      </c>
      <c r="BQL5" s="133" t="s">
        <v>4104</v>
      </c>
      <c r="BQX5" s="133" t="s">
        <v>4104</v>
      </c>
      <c r="BQY5" s="133" t="s">
        <v>4104</v>
      </c>
      <c r="BQZ5" s="133" t="s">
        <v>4104</v>
      </c>
      <c r="BRA5" s="133" t="s">
        <v>4104</v>
      </c>
      <c r="BRB5" s="133" t="s">
        <v>4104</v>
      </c>
      <c r="BRI5" s="133" t="s">
        <v>4104</v>
      </c>
      <c r="BRJ5" s="133" t="s">
        <v>4104</v>
      </c>
      <c r="BRK5" s="133" t="s">
        <v>4104</v>
      </c>
      <c r="BRL5" s="133" t="s">
        <v>4104</v>
      </c>
      <c r="BRM5" s="133" t="s">
        <v>4104</v>
      </c>
      <c r="BRT5" s="133" t="s">
        <v>4104</v>
      </c>
      <c r="BRU5" s="133" t="s">
        <v>4104</v>
      </c>
      <c r="BRV5" s="133" t="s">
        <v>4104</v>
      </c>
      <c r="BRW5" s="133" t="s">
        <v>4104</v>
      </c>
      <c r="BRX5" s="133" t="s">
        <v>4104</v>
      </c>
      <c r="BSE5" s="133" t="s">
        <v>4104</v>
      </c>
      <c r="BSF5" s="133" t="s">
        <v>4104</v>
      </c>
      <c r="BSG5" s="133" t="s">
        <v>4104</v>
      </c>
      <c r="BSH5" s="133" t="s">
        <v>4104</v>
      </c>
      <c r="BSI5" s="133" t="s">
        <v>4104</v>
      </c>
      <c r="BSP5" s="133" t="s">
        <v>4104</v>
      </c>
      <c r="BSQ5" s="133" t="s">
        <v>4104</v>
      </c>
      <c r="BSR5" s="133" t="s">
        <v>4104</v>
      </c>
      <c r="BSS5" s="133" t="s">
        <v>4104</v>
      </c>
      <c r="BST5" s="133" t="s">
        <v>4104</v>
      </c>
      <c r="BTA5" s="133" t="s">
        <v>4104</v>
      </c>
      <c r="BTB5" s="133" t="s">
        <v>4104</v>
      </c>
      <c r="BTC5" s="133" t="s">
        <v>4104</v>
      </c>
      <c r="BTD5" s="133" t="s">
        <v>4104</v>
      </c>
      <c r="BTE5" s="133" t="s">
        <v>4104</v>
      </c>
      <c r="BTL5" s="133" t="s">
        <v>4104</v>
      </c>
      <c r="BTM5" s="133" t="s">
        <v>4104</v>
      </c>
      <c r="BTN5" s="133" t="s">
        <v>4104</v>
      </c>
      <c r="BTO5" s="133" t="s">
        <v>4104</v>
      </c>
      <c r="BTP5" s="133" t="s">
        <v>4104</v>
      </c>
      <c r="BTW5" s="133" t="s">
        <v>4104</v>
      </c>
      <c r="BTX5" s="133" t="s">
        <v>4104</v>
      </c>
      <c r="BTY5" s="133" t="s">
        <v>4104</v>
      </c>
      <c r="BTZ5" s="133" t="s">
        <v>4104</v>
      </c>
      <c r="BUA5" s="133" t="s">
        <v>4104</v>
      </c>
      <c r="BUH5" s="133" t="s">
        <v>4104</v>
      </c>
      <c r="BUI5" s="133" t="s">
        <v>4104</v>
      </c>
      <c r="BUJ5" s="133" t="s">
        <v>4104</v>
      </c>
      <c r="BUK5" s="133" t="s">
        <v>4104</v>
      </c>
      <c r="BUL5" s="133" t="s">
        <v>4104</v>
      </c>
      <c r="BUS5" s="133" t="s">
        <v>4104</v>
      </c>
      <c r="BUT5" s="133" t="s">
        <v>4104</v>
      </c>
      <c r="BUU5" s="133" t="s">
        <v>4104</v>
      </c>
      <c r="BUV5" s="133" t="s">
        <v>4104</v>
      </c>
      <c r="BUW5" s="133" t="s">
        <v>4104</v>
      </c>
      <c r="BVD5" s="133" t="s">
        <v>4104</v>
      </c>
      <c r="BVE5" s="133" t="s">
        <v>4104</v>
      </c>
      <c r="BVF5" s="133" t="s">
        <v>4104</v>
      </c>
      <c r="BVG5" s="133" t="s">
        <v>4104</v>
      </c>
      <c r="BVH5" s="133" t="s">
        <v>4104</v>
      </c>
      <c r="BVW5" s="133" t="s">
        <v>4104</v>
      </c>
      <c r="BVX5" s="133" t="s">
        <v>4104</v>
      </c>
      <c r="BVY5" s="133" t="s">
        <v>4104</v>
      </c>
      <c r="BVZ5" s="133" t="s">
        <v>4104</v>
      </c>
      <c r="BWA5" s="133" t="s">
        <v>4104</v>
      </c>
      <c r="BWH5" s="133" t="s">
        <v>4104</v>
      </c>
      <c r="BWI5" s="133" t="s">
        <v>4104</v>
      </c>
      <c r="BWJ5" s="133" t="s">
        <v>4104</v>
      </c>
      <c r="BWK5" s="133" t="s">
        <v>4104</v>
      </c>
      <c r="BWL5" s="133" t="s">
        <v>4104</v>
      </c>
      <c r="BWS5" s="133" t="s">
        <v>4104</v>
      </c>
      <c r="BWT5" s="133" t="s">
        <v>4104</v>
      </c>
      <c r="BWU5" s="133" t="s">
        <v>4104</v>
      </c>
      <c r="BWV5" s="133" t="s">
        <v>4104</v>
      </c>
      <c r="BWW5" s="133" t="s">
        <v>4104</v>
      </c>
      <c r="BXD5" s="133" t="s">
        <v>4104</v>
      </c>
      <c r="BXE5" s="133" t="s">
        <v>4104</v>
      </c>
      <c r="BXF5" s="133" t="s">
        <v>4104</v>
      </c>
      <c r="BXG5" s="133" t="s">
        <v>4104</v>
      </c>
      <c r="BXH5" s="133" t="s">
        <v>4104</v>
      </c>
      <c r="BXO5" s="133" t="s">
        <v>4104</v>
      </c>
      <c r="BXP5" s="133" t="s">
        <v>4104</v>
      </c>
      <c r="BXQ5" s="133" t="s">
        <v>4104</v>
      </c>
      <c r="BXR5" s="133" t="s">
        <v>4104</v>
      </c>
      <c r="BXS5" s="133" t="s">
        <v>4104</v>
      </c>
      <c r="BXZ5" s="133" t="s">
        <v>4104</v>
      </c>
      <c r="BYA5" s="133" t="s">
        <v>4104</v>
      </c>
      <c r="BYB5" s="133" t="s">
        <v>4104</v>
      </c>
      <c r="BYC5" s="133" t="s">
        <v>4104</v>
      </c>
      <c r="BYD5" s="133" t="s">
        <v>4104</v>
      </c>
      <c r="BYK5" s="133" t="s">
        <v>4104</v>
      </c>
      <c r="BYL5" s="133" t="s">
        <v>4104</v>
      </c>
      <c r="BYM5" s="133" t="s">
        <v>4104</v>
      </c>
      <c r="BYN5" s="133" t="s">
        <v>4104</v>
      </c>
      <c r="BYO5" s="133" t="s">
        <v>4104</v>
      </c>
      <c r="BYV5" s="133" t="s">
        <v>4104</v>
      </c>
      <c r="BYW5" s="133" t="s">
        <v>4104</v>
      </c>
      <c r="BYX5" s="133" t="s">
        <v>4104</v>
      </c>
      <c r="BYY5" s="133" t="s">
        <v>4104</v>
      </c>
      <c r="BYZ5" s="133" t="s">
        <v>4104</v>
      </c>
      <c r="BZG5" s="133" t="s">
        <v>4104</v>
      </c>
      <c r="BZH5" s="133" t="s">
        <v>4104</v>
      </c>
      <c r="BZI5" s="133" t="s">
        <v>4104</v>
      </c>
      <c r="BZJ5" s="133" t="s">
        <v>4104</v>
      </c>
      <c r="BZK5" s="133" t="s">
        <v>4104</v>
      </c>
      <c r="BZR5" s="133" t="s">
        <v>4104</v>
      </c>
      <c r="BZS5" s="133" t="s">
        <v>4104</v>
      </c>
      <c r="BZT5" s="133" t="s">
        <v>4104</v>
      </c>
      <c r="BZU5" s="133" t="s">
        <v>4104</v>
      </c>
      <c r="BZV5" s="133" t="s">
        <v>4104</v>
      </c>
      <c r="CAC5" s="133" t="s">
        <v>4104</v>
      </c>
      <c r="CAD5" s="133" t="s">
        <v>4104</v>
      </c>
      <c r="CAE5" s="133" t="s">
        <v>4104</v>
      </c>
      <c r="CAF5" s="133" t="s">
        <v>4104</v>
      </c>
      <c r="CAG5" s="133" t="s">
        <v>4104</v>
      </c>
      <c r="CAR5" s="133" t="s">
        <v>4104</v>
      </c>
      <c r="CAS5" s="133" t="s">
        <v>4104</v>
      </c>
      <c r="CAT5" s="133" t="s">
        <v>4104</v>
      </c>
      <c r="CAU5" s="133" t="s">
        <v>4104</v>
      </c>
      <c r="CAV5" s="133" t="s">
        <v>4104</v>
      </c>
      <c r="CBC5" s="133" t="s">
        <v>4104</v>
      </c>
      <c r="CBD5" s="133" t="s">
        <v>4104</v>
      </c>
      <c r="CBE5" s="133" t="s">
        <v>4104</v>
      </c>
      <c r="CBF5" s="133" t="s">
        <v>4104</v>
      </c>
      <c r="CBG5" s="133" t="s">
        <v>4104</v>
      </c>
      <c r="CBN5" s="133" t="s">
        <v>4104</v>
      </c>
      <c r="CBO5" s="133" t="s">
        <v>4104</v>
      </c>
      <c r="CBP5" s="133" t="s">
        <v>4104</v>
      </c>
      <c r="CBQ5" s="133" t="s">
        <v>4104</v>
      </c>
      <c r="CBR5" s="133" t="s">
        <v>4104</v>
      </c>
      <c r="CBY5" s="133" t="s">
        <v>4104</v>
      </c>
      <c r="CBZ5" s="133" t="s">
        <v>4104</v>
      </c>
      <c r="CCA5" s="133" t="s">
        <v>4104</v>
      </c>
      <c r="CCB5" s="133" t="s">
        <v>4104</v>
      </c>
      <c r="CCC5" s="133" t="s">
        <v>4104</v>
      </c>
      <c r="CCJ5" s="133" t="s">
        <v>4104</v>
      </c>
      <c r="CCK5" s="133" t="s">
        <v>4104</v>
      </c>
      <c r="CCL5" s="133" t="s">
        <v>4104</v>
      </c>
      <c r="CCM5" s="133" t="s">
        <v>4104</v>
      </c>
      <c r="CCN5" s="133" t="s">
        <v>4104</v>
      </c>
      <c r="CCU5" s="133" t="s">
        <v>4104</v>
      </c>
      <c r="CCV5" s="133" t="s">
        <v>4104</v>
      </c>
      <c r="CCW5" s="133" t="s">
        <v>4104</v>
      </c>
      <c r="CCX5" s="133" t="s">
        <v>4104</v>
      </c>
      <c r="CCY5" s="133" t="s">
        <v>4104</v>
      </c>
      <c r="CDF5" s="133" t="s">
        <v>4104</v>
      </c>
      <c r="CDG5" s="133" t="s">
        <v>4104</v>
      </c>
      <c r="CDH5" s="133" t="s">
        <v>4104</v>
      </c>
      <c r="CDI5" s="133" t="s">
        <v>4104</v>
      </c>
      <c r="CDJ5" s="133" t="s">
        <v>4104</v>
      </c>
      <c r="CDQ5" s="133" t="s">
        <v>4104</v>
      </c>
      <c r="CDR5" s="133" t="s">
        <v>4104</v>
      </c>
      <c r="CDS5" s="133" t="s">
        <v>4104</v>
      </c>
      <c r="CDT5" s="133" t="s">
        <v>4104</v>
      </c>
      <c r="CDU5" s="133" t="s">
        <v>4104</v>
      </c>
      <c r="CEB5" s="133" t="s">
        <v>4104</v>
      </c>
      <c r="CEC5" s="133" t="s">
        <v>4104</v>
      </c>
      <c r="CED5" s="133" t="s">
        <v>4104</v>
      </c>
      <c r="CEE5" s="133" t="s">
        <v>4104</v>
      </c>
      <c r="CEF5" s="133" t="s">
        <v>4104</v>
      </c>
      <c r="CEM5" s="133" t="s">
        <v>4104</v>
      </c>
      <c r="CEN5" s="133" t="s">
        <v>4104</v>
      </c>
      <c r="CEO5" s="133" t="s">
        <v>4104</v>
      </c>
      <c r="CEP5" s="133" t="s">
        <v>4104</v>
      </c>
      <c r="CEQ5" s="133" t="s">
        <v>4104</v>
      </c>
      <c r="CEX5" s="133" t="s">
        <v>4104</v>
      </c>
      <c r="CEY5" s="133" t="s">
        <v>4104</v>
      </c>
      <c r="CEZ5" s="133" t="s">
        <v>4104</v>
      </c>
      <c r="CFA5" s="133" t="s">
        <v>4104</v>
      </c>
      <c r="CFB5" s="133" t="s">
        <v>4104</v>
      </c>
      <c r="CFM5" s="133" t="s">
        <v>4104</v>
      </c>
      <c r="CFN5" s="133" t="s">
        <v>4104</v>
      </c>
      <c r="CFO5" s="133" t="s">
        <v>4104</v>
      </c>
      <c r="CFP5" s="133" t="s">
        <v>4104</v>
      </c>
      <c r="CFQ5" s="133" t="s">
        <v>4104</v>
      </c>
      <c r="CFX5" s="133" t="s">
        <v>4104</v>
      </c>
      <c r="CFY5" s="133" t="s">
        <v>4104</v>
      </c>
      <c r="CFZ5" s="133" t="s">
        <v>4104</v>
      </c>
      <c r="CGA5" s="133" t="s">
        <v>4104</v>
      </c>
      <c r="CGB5" s="133" t="s">
        <v>4104</v>
      </c>
      <c r="CGI5" s="133" t="s">
        <v>4104</v>
      </c>
      <c r="CGJ5" s="133" t="s">
        <v>4104</v>
      </c>
      <c r="CGK5" s="133" t="s">
        <v>4104</v>
      </c>
      <c r="CGL5" s="133" t="s">
        <v>4104</v>
      </c>
      <c r="CGM5" s="133" t="s">
        <v>4104</v>
      </c>
      <c r="CGT5" s="133" t="s">
        <v>4104</v>
      </c>
      <c r="CGU5" s="133" t="s">
        <v>4104</v>
      </c>
      <c r="CGV5" s="133" t="s">
        <v>4104</v>
      </c>
      <c r="CGW5" s="133" t="s">
        <v>4104</v>
      </c>
      <c r="CGX5" s="133" t="s">
        <v>4104</v>
      </c>
      <c r="CHE5" s="133" t="s">
        <v>4104</v>
      </c>
      <c r="CHF5" s="133" t="s">
        <v>4104</v>
      </c>
      <c r="CHG5" s="133" t="s">
        <v>4104</v>
      </c>
      <c r="CHH5" s="133" t="s">
        <v>4104</v>
      </c>
      <c r="CHI5" s="133" t="s">
        <v>4104</v>
      </c>
      <c r="CHP5" s="133" t="s">
        <v>4104</v>
      </c>
      <c r="CHQ5" s="133" t="s">
        <v>4104</v>
      </c>
      <c r="CHR5" s="133" t="s">
        <v>4104</v>
      </c>
      <c r="CHS5" s="133" t="s">
        <v>4104</v>
      </c>
      <c r="CHT5" s="133" t="s">
        <v>4104</v>
      </c>
      <c r="CIA5" s="133" t="s">
        <v>4104</v>
      </c>
      <c r="CIB5" s="133" t="s">
        <v>4104</v>
      </c>
      <c r="CIC5" s="133" t="s">
        <v>4104</v>
      </c>
      <c r="CID5" s="133" t="s">
        <v>4104</v>
      </c>
      <c r="CIE5" s="133" t="s">
        <v>4104</v>
      </c>
      <c r="CIL5" s="133" t="s">
        <v>4104</v>
      </c>
      <c r="CIM5" s="133" t="s">
        <v>4104</v>
      </c>
      <c r="CIN5" s="133" t="s">
        <v>4104</v>
      </c>
      <c r="CIO5" s="133" t="s">
        <v>4104</v>
      </c>
      <c r="CIP5" s="133" t="s">
        <v>4104</v>
      </c>
      <c r="CIW5" s="133" t="s">
        <v>4104</v>
      </c>
      <c r="CIX5" s="133" t="s">
        <v>4104</v>
      </c>
      <c r="CIY5" s="133" t="s">
        <v>4104</v>
      </c>
      <c r="CIZ5" s="133" t="s">
        <v>4104</v>
      </c>
      <c r="CJA5" s="133" t="s">
        <v>4104</v>
      </c>
      <c r="CJH5" s="133" t="s">
        <v>4104</v>
      </c>
      <c r="CJI5" s="133" t="s">
        <v>4104</v>
      </c>
      <c r="CJJ5" s="133" t="s">
        <v>4104</v>
      </c>
      <c r="CJK5" s="133" t="s">
        <v>4104</v>
      </c>
      <c r="CJL5" s="133" t="s">
        <v>4104</v>
      </c>
      <c r="CJS5" s="133" t="s">
        <v>4104</v>
      </c>
      <c r="CJT5" s="133" t="s">
        <v>4104</v>
      </c>
      <c r="CJU5" s="133" t="s">
        <v>4104</v>
      </c>
      <c r="CJV5" s="133" t="s">
        <v>4104</v>
      </c>
      <c r="CJW5" s="133" t="s">
        <v>4104</v>
      </c>
      <c r="CKH5" s="133" t="s">
        <v>4104</v>
      </c>
      <c r="CKI5" s="133" t="s">
        <v>4104</v>
      </c>
      <c r="CKJ5" s="133" t="s">
        <v>4104</v>
      </c>
      <c r="CKK5" s="133" t="s">
        <v>4104</v>
      </c>
      <c r="CKL5" s="133" t="s">
        <v>4104</v>
      </c>
      <c r="CKS5" s="133" t="s">
        <v>4104</v>
      </c>
      <c r="CKT5" s="133" t="s">
        <v>4104</v>
      </c>
      <c r="CKU5" s="133" t="s">
        <v>4104</v>
      </c>
      <c r="CKV5" s="133" t="s">
        <v>4104</v>
      </c>
      <c r="CKW5" s="133" t="s">
        <v>4104</v>
      </c>
      <c r="CLD5" s="133" t="s">
        <v>4104</v>
      </c>
      <c r="CLE5" s="133" t="s">
        <v>4104</v>
      </c>
      <c r="CLF5" s="133" t="s">
        <v>4104</v>
      </c>
      <c r="CLG5" s="133" t="s">
        <v>4104</v>
      </c>
      <c r="CLH5" s="133" t="s">
        <v>4104</v>
      </c>
      <c r="CLO5" s="133" t="s">
        <v>4104</v>
      </c>
      <c r="CLP5" s="133" t="s">
        <v>4104</v>
      </c>
      <c r="CLQ5" s="133" t="s">
        <v>4104</v>
      </c>
      <c r="CLR5" s="133" t="s">
        <v>4104</v>
      </c>
      <c r="CLS5" s="133" t="s">
        <v>4104</v>
      </c>
      <c r="CLZ5" s="133" t="s">
        <v>4104</v>
      </c>
      <c r="CMA5" s="133" t="s">
        <v>4104</v>
      </c>
      <c r="CMB5" s="133" t="s">
        <v>4104</v>
      </c>
      <c r="CMC5" s="133" t="s">
        <v>4104</v>
      </c>
      <c r="CMD5" s="133" t="s">
        <v>4104</v>
      </c>
      <c r="CMK5" s="133" t="s">
        <v>4104</v>
      </c>
      <c r="CML5" s="133" t="s">
        <v>4104</v>
      </c>
      <c r="CMM5" s="133" t="s">
        <v>4104</v>
      </c>
      <c r="CMN5" s="133" t="s">
        <v>4104</v>
      </c>
      <c r="CMO5" s="133" t="s">
        <v>4104</v>
      </c>
      <c r="CMV5" s="133" t="s">
        <v>4104</v>
      </c>
      <c r="CMW5" s="133" t="s">
        <v>4104</v>
      </c>
      <c r="CMX5" s="133" t="s">
        <v>4104</v>
      </c>
      <c r="CMY5" s="133" t="s">
        <v>4104</v>
      </c>
      <c r="CMZ5" s="133" t="s">
        <v>4104</v>
      </c>
      <c r="CNG5" s="133" t="s">
        <v>4104</v>
      </c>
      <c r="CNH5" s="133" t="s">
        <v>4104</v>
      </c>
      <c r="CNI5" s="133" t="s">
        <v>4104</v>
      </c>
      <c r="CNJ5" s="133" t="s">
        <v>4104</v>
      </c>
      <c r="CNK5" s="133" t="s">
        <v>4104</v>
      </c>
      <c r="CNR5" s="133" t="s">
        <v>4104</v>
      </c>
      <c r="CNS5" s="133" t="s">
        <v>4104</v>
      </c>
      <c r="CNT5" s="133" t="s">
        <v>4104</v>
      </c>
      <c r="CNU5" s="133" t="s">
        <v>4104</v>
      </c>
      <c r="CNV5" s="133" t="s">
        <v>4104</v>
      </c>
      <c r="COC5" s="133" t="s">
        <v>4104</v>
      </c>
      <c r="COD5" s="133" t="s">
        <v>4104</v>
      </c>
      <c r="COE5" s="133" t="s">
        <v>4104</v>
      </c>
      <c r="COF5" s="133" t="s">
        <v>4104</v>
      </c>
      <c r="COG5" s="133" t="s">
        <v>4104</v>
      </c>
      <c r="CON5" s="133" t="s">
        <v>4104</v>
      </c>
      <c r="COO5" s="133" t="s">
        <v>4104</v>
      </c>
      <c r="COP5" s="133" t="s">
        <v>4104</v>
      </c>
      <c r="COQ5" s="133" t="s">
        <v>4104</v>
      </c>
      <c r="COR5" s="133" t="s">
        <v>4104</v>
      </c>
      <c r="CPC5" s="133" t="s">
        <v>4104</v>
      </c>
      <c r="CPD5" s="133" t="s">
        <v>4104</v>
      </c>
      <c r="CPE5" s="133" t="s">
        <v>4104</v>
      </c>
      <c r="CPF5" s="133" t="s">
        <v>4104</v>
      </c>
      <c r="CPG5" s="133" t="s">
        <v>4104</v>
      </c>
      <c r="CPN5" s="133" t="s">
        <v>4104</v>
      </c>
      <c r="CPO5" s="133" t="s">
        <v>4104</v>
      </c>
      <c r="CPP5" s="133" t="s">
        <v>4104</v>
      </c>
      <c r="CPQ5" s="133" t="s">
        <v>4104</v>
      </c>
      <c r="CPR5" s="133" t="s">
        <v>4104</v>
      </c>
      <c r="CPY5" s="133" t="s">
        <v>4104</v>
      </c>
      <c r="CPZ5" s="133" t="s">
        <v>4104</v>
      </c>
      <c r="CQA5" s="133" t="s">
        <v>4104</v>
      </c>
      <c r="CQB5" s="133" t="s">
        <v>4104</v>
      </c>
      <c r="CQC5" s="133" t="s">
        <v>4104</v>
      </c>
      <c r="CQJ5" s="133" t="s">
        <v>4104</v>
      </c>
      <c r="CQK5" s="133" t="s">
        <v>4104</v>
      </c>
      <c r="CQL5" s="133" t="s">
        <v>4104</v>
      </c>
      <c r="CQM5" s="133" t="s">
        <v>4104</v>
      </c>
      <c r="CQN5" s="133" t="s">
        <v>4104</v>
      </c>
      <c r="CQU5" s="133" t="s">
        <v>4104</v>
      </c>
      <c r="CQV5" s="133" t="s">
        <v>4104</v>
      </c>
      <c r="CQW5" s="133" t="s">
        <v>4104</v>
      </c>
      <c r="CQX5" s="133" t="s">
        <v>4104</v>
      </c>
      <c r="CQY5" s="133" t="s">
        <v>4104</v>
      </c>
      <c r="CRF5" s="133" t="s">
        <v>4104</v>
      </c>
      <c r="CRG5" s="133" t="s">
        <v>4104</v>
      </c>
      <c r="CRH5" s="133" t="s">
        <v>4104</v>
      </c>
      <c r="CRI5" s="133" t="s">
        <v>4104</v>
      </c>
      <c r="CRJ5" s="133" t="s">
        <v>4104</v>
      </c>
      <c r="CRQ5" s="133" t="s">
        <v>4104</v>
      </c>
      <c r="CRR5" s="133" t="s">
        <v>4104</v>
      </c>
      <c r="CRS5" s="133" t="s">
        <v>4104</v>
      </c>
      <c r="CRT5" s="133" t="s">
        <v>4104</v>
      </c>
      <c r="CRU5" s="133" t="s">
        <v>4104</v>
      </c>
      <c r="CSB5" s="133" t="s">
        <v>4104</v>
      </c>
      <c r="CSC5" s="133" t="s">
        <v>4104</v>
      </c>
      <c r="CSD5" s="133" t="s">
        <v>4104</v>
      </c>
      <c r="CSE5" s="133" t="s">
        <v>4104</v>
      </c>
      <c r="CSF5" s="133" t="s">
        <v>4104</v>
      </c>
      <c r="CSM5" s="133" t="s">
        <v>4104</v>
      </c>
      <c r="CSN5" s="133" t="s">
        <v>4104</v>
      </c>
      <c r="CSO5" s="133" t="s">
        <v>4104</v>
      </c>
      <c r="CSP5" s="133" t="s">
        <v>4104</v>
      </c>
      <c r="CSQ5" s="133" t="s">
        <v>4104</v>
      </c>
      <c r="CSX5" s="133" t="s">
        <v>4104</v>
      </c>
      <c r="CSY5" s="133" t="s">
        <v>4104</v>
      </c>
      <c r="CSZ5" s="133" t="s">
        <v>4104</v>
      </c>
      <c r="CTA5" s="133" t="s">
        <v>4104</v>
      </c>
      <c r="CTB5" s="133" t="s">
        <v>4104</v>
      </c>
      <c r="CTI5" s="133" t="s">
        <v>4104</v>
      </c>
      <c r="CTJ5" s="133" t="s">
        <v>4104</v>
      </c>
      <c r="CTK5" s="133" t="s">
        <v>4104</v>
      </c>
      <c r="CTL5" s="133" t="s">
        <v>4104</v>
      </c>
      <c r="CTM5" s="133" t="s">
        <v>4104</v>
      </c>
      <c r="CTX5" s="133" t="s">
        <v>4104</v>
      </c>
      <c r="CTY5" s="133" t="s">
        <v>4104</v>
      </c>
      <c r="CTZ5" s="133" t="s">
        <v>4104</v>
      </c>
      <c r="CUA5" s="133" t="s">
        <v>4104</v>
      </c>
      <c r="CUB5" s="133" t="s">
        <v>4104</v>
      </c>
      <c r="CUI5" s="133" t="s">
        <v>4104</v>
      </c>
      <c r="CUJ5" s="133" t="s">
        <v>4104</v>
      </c>
      <c r="CUK5" s="133" t="s">
        <v>4104</v>
      </c>
      <c r="CUL5" s="133" t="s">
        <v>4104</v>
      </c>
      <c r="CUM5" s="133" t="s">
        <v>4104</v>
      </c>
      <c r="CUT5" s="133" t="s">
        <v>4104</v>
      </c>
      <c r="CUU5" s="133" t="s">
        <v>4104</v>
      </c>
      <c r="CUV5" s="133" t="s">
        <v>4104</v>
      </c>
      <c r="CUW5" s="133" t="s">
        <v>4104</v>
      </c>
      <c r="CUX5" s="133" t="s">
        <v>4104</v>
      </c>
      <c r="CVE5" s="133" t="s">
        <v>4104</v>
      </c>
      <c r="CVF5" s="133" t="s">
        <v>4104</v>
      </c>
      <c r="CVG5" s="133" t="s">
        <v>4104</v>
      </c>
      <c r="CVH5" s="133" t="s">
        <v>4104</v>
      </c>
      <c r="CVI5" s="133" t="s">
        <v>4104</v>
      </c>
      <c r="CVP5" s="133" t="s">
        <v>4104</v>
      </c>
      <c r="CVQ5" s="133" t="s">
        <v>4104</v>
      </c>
      <c r="CVR5" s="133" t="s">
        <v>4104</v>
      </c>
      <c r="CVS5" s="133" t="s">
        <v>4104</v>
      </c>
      <c r="CVT5" s="133" t="s">
        <v>4104</v>
      </c>
      <c r="CWA5" s="133" t="s">
        <v>4104</v>
      </c>
      <c r="CWB5" s="133" t="s">
        <v>4104</v>
      </c>
      <c r="CWC5" s="133" t="s">
        <v>4104</v>
      </c>
      <c r="CWD5" s="133" t="s">
        <v>4104</v>
      </c>
      <c r="CWE5" s="133" t="s">
        <v>4104</v>
      </c>
      <c r="CWL5" s="133" t="s">
        <v>4104</v>
      </c>
      <c r="CWM5" s="133" t="s">
        <v>4104</v>
      </c>
      <c r="CWN5" s="133" t="s">
        <v>4104</v>
      </c>
      <c r="CWO5" s="133" t="s">
        <v>4104</v>
      </c>
      <c r="CWP5" s="133" t="s">
        <v>4104</v>
      </c>
      <c r="CWW5" s="133" t="s">
        <v>4104</v>
      </c>
      <c r="CWX5" s="133" t="s">
        <v>4104</v>
      </c>
      <c r="CWY5" s="133" t="s">
        <v>4104</v>
      </c>
      <c r="CWZ5" s="133" t="s">
        <v>4104</v>
      </c>
      <c r="CXA5" s="133" t="s">
        <v>4104</v>
      </c>
      <c r="CXH5" s="133" t="s">
        <v>4104</v>
      </c>
      <c r="CXI5" s="133" t="s">
        <v>4104</v>
      </c>
      <c r="CXJ5" s="133" t="s">
        <v>4104</v>
      </c>
      <c r="CXK5" s="133" t="s">
        <v>4104</v>
      </c>
      <c r="CXL5" s="133" t="s">
        <v>4104</v>
      </c>
      <c r="CXS5" s="133" t="s">
        <v>4104</v>
      </c>
      <c r="CXT5" s="133" t="s">
        <v>4104</v>
      </c>
      <c r="CXU5" s="133" t="s">
        <v>4104</v>
      </c>
      <c r="CXV5" s="133" t="s">
        <v>4104</v>
      </c>
      <c r="CXW5" s="133" t="s">
        <v>4104</v>
      </c>
      <c r="CYD5" s="133" t="s">
        <v>4104</v>
      </c>
      <c r="CYE5" s="133" t="s">
        <v>4104</v>
      </c>
      <c r="CYF5" s="133" t="s">
        <v>4104</v>
      </c>
      <c r="CYG5" s="133" t="s">
        <v>4104</v>
      </c>
      <c r="CYH5" s="133" t="s">
        <v>4104</v>
      </c>
      <c r="CYS5" s="133" t="s">
        <v>4104</v>
      </c>
      <c r="CYT5" s="133" t="s">
        <v>4104</v>
      </c>
      <c r="CYU5" s="133" t="s">
        <v>4104</v>
      </c>
      <c r="CYV5" s="133" t="s">
        <v>4104</v>
      </c>
      <c r="CYW5" s="133" t="s">
        <v>4104</v>
      </c>
      <c r="CZD5" s="133" t="s">
        <v>4104</v>
      </c>
      <c r="CZE5" s="133" t="s">
        <v>4104</v>
      </c>
      <c r="CZF5" s="133" t="s">
        <v>4104</v>
      </c>
      <c r="CZG5" s="133" t="s">
        <v>4104</v>
      </c>
      <c r="CZH5" s="133" t="s">
        <v>4104</v>
      </c>
      <c r="CZO5" s="133" t="s">
        <v>4104</v>
      </c>
      <c r="CZP5" s="133" t="s">
        <v>4104</v>
      </c>
      <c r="CZQ5" s="133" t="s">
        <v>4104</v>
      </c>
      <c r="CZR5" s="133" t="s">
        <v>4104</v>
      </c>
      <c r="CZS5" s="133" t="s">
        <v>4104</v>
      </c>
      <c r="CZZ5" s="133" t="s">
        <v>4104</v>
      </c>
      <c r="DAA5" s="133" t="s">
        <v>4104</v>
      </c>
      <c r="DAB5" s="133" t="s">
        <v>4104</v>
      </c>
      <c r="DAC5" s="133" t="s">
        <v>4104</v>
      </c>
      <c r="DAD5" s="133" t="s">
        <v>4104</v>
      </c>
      <c r="DAK5" s="133" t="s">
        <v>4104</v>
      </c>
      <c r="DAL5" s="133" t="s">
        <v>4104</v>
      </c>
      <c r="DAM5" s="133" t="s">
        <v>4104</v>
      </c>
      <c r="DAN5" s="133" t="s">
        <v>4104</v>
      </c>
      <c r="DAO5" s="133" t="s">
        <v>4104</v>
      </c>
      <c r="DAV5" s="133" t="s">
        <v>4104</v>
      </c>
      <c r="DAW5" s="133" t="s">
        <v>4104</v>
      </c>
      <c r="DAX5" s="133" t="s">
        <v>4104</v>
      </c>
      <c r="DAY5" s="133" t="s">
        <v>4104</v>
      </c>
      <c r="DAZ5" s="133" t="s">
        <v>4104</v>
      </c>
      <c r="DBG5" s="133" t="s">
        <v>4104</v>
      </c>
      <c r="DBH5" s="133" t="s">
        <v>4104</v>
      </c>
      <c r="DBI5" s="133" t="s">
        <v>4104</v>
      </c>
      <c r="DBJ5" s="133" t="s">
        <v>4104</v>
      </c>
      <c r="DBK5" s="133" t="s">
        <v>4104</v>
      </c>
      <c r="DBR5" s="133" t="s">
        <v>4104</v>
      </c>
      <c r="DBS5" s="133" t="s">
        <v>4104</v>
      </c>
      <c r="DBT5" s="133" t="s">
        <v>4104</v>
      </c>
      <c r="DBU5" s="133" t="s">
        <v>4104</v>
      </c>
      <c r="DBV5" s="133" t="s">
        <v>4104</v>
      </c>
      <c r="DCC5" s="133" t="s">
        <v>4104</v>
      </c>
      <c r="DCD5" s="133" t="s">
        <v>4104</v>
      </c>
      <c r="DCE5" s="133" t="s">
        <v>4104</v>
      </c>
      <c r="DCF5" s="133" t="s">
        <v>4104</v>
      </c>
      <c r="DCG5" s="133" t="s">
        <v>4104</v>
      </c>
      <c r="DCN5" s="133" t="s">
        <v>4104</v>
      </c>
      <c r="DCO5" s="133" t="s">
        <v>4104</v>
      </c>
      <c r="DCP5" s="133" t="s">
        <v>4104</v>
      </c>
      <c r="DCQ5" s="133" t="s">
        <v>4104</v>
      </c>
      <c r="DCR5" s="133" t="s">
        <v>4104</v>
      </c>
      <c r="DCY5" s="133" t="s">
        <v>4104</v>
      </c>
      <c r="DCZ5" s="133" t="s">
        <v>4104</v>
      </c>
      <c r="DDA5" s="133" t="s">
        <v>4104</v>
      </c>
      <c r="DDB5" s="133" t="s">
        <v>4104</v>
      </c>
      <c r="DDC5" s="133" t="s">
        <v>4104</v>
      </c>
      <c r="DDN5" s="133" t="s">
        <v>4104</v>
      </c>
      <c r="DDO5" s="133" t="s">
        <v>4104</v>
      </c>
      <c r="DDP5" s="133" t="s">
        <v>4104</v>
      </c>
      <c r="DDQ5" s="133" t="s">
        <v>4104</v>
      </c>
      <c r="DDR5" s="133" t="s">
        <v>4104</v>
      </c>
      <c r="DDY5" s="133" t="s">
        <v>4104</v>
      </c>
      <c r="DDZ5" s="133" t="s">
        <v>4104</v>
      </c>
      <c r="DEA5" s="133" t="s">
        <v>4104</v>
      </c>
      <c r="DEB5" s="133" t="s">
        <v>4104</v>
      </c>
      <c r="DEC5" s="133" t="s">
        <v>4104</v>
      </c>
      <c r="DEJ5" s="133" t="s">
        <v>4104</v>
      </c>
      <c r="DEK5" s="133" t="s">
        <v>4104</v>
      </c>
      <c r="DEL5" s="133" t="s">
        <v>4104</v>
      </c>
      <c r="DEM5" s="133" t="s">
        <v>4104</v>
      </c>
      <c r="DEN5" s="133" t="s">
        <v>4104</v>
      </c>
      <c r="DEU5" s="133" t="s">
        <v>4104</v>
      </c>
      <c r="DEV5" s="133" t="s">
        <v>4104</v>
      </c>
      <c r="DEW5" s="133" t="s">
        <v>4104</v>
      </c>
      <c r="DEX5" s="133" t="s">
        <v>4104</v>
      </c>
      <c r="DEY5" s="133" t="s">
        <v>4104</v>
      </c>
      <c r="DFF5" s="133" t="s">
        <v>4104</v>
      </c>
      <c r="DFG5" s="133" t="s">
        <v>4104</v>
      </c>
      <c r="DFH5" s="133" t="s">
        <v>4104</v>
      </c>
      <c r="DFI5" s="133" t="s">
        <v>4104</v>
      </c>
      <c r="DFJ5" s="133" t="s">
        <v>4104</v>
      </c>
      <c r="DFQ5" s="133" t="s">
        <v>4104</v>
      </c>
      <c r="DFR5" s="133" t="s">
        <v>4104</v>
      </c>
      <c r="DFS5" s="133" t="s">
        <v>4104</v>
      </c>
      <c r="DFT5" s="133" t="s">
        <v>4104</v>
      </c>
      <c r="DFU5" s="133" t="s">
        <v>4104</v>
      </c>
      <c r="DGB5" s="133" t="s">
        <v>4104</v>
      </c>
      <c r="DGC5" s="133" t="s">
        <v>4104</v>
      </c>
      <c r="DGD5" s="133" t="s">
        <v>4104</v>
      </c>
      <c r="DGE5" s="133" t="s">
        <v>4104</v>
      </c>
      <c r="DGF5" s="133" t="s">
        <v>4104</v>
      </c>
      <c r="DGM5" s="133" t="s">
        <v>4104</v>
      </c>
      <c r="DGN5" s="133" t="s">
        <v>4104</v>
      </c>
      <c r="DGO5" s="133" t="s">
        <v>4104</v>
      </c>
      <c r="DGP5" s="133" t="s">
        <v>4104</v>
      </c>
      <c r="DGQ5" s="133" t="s">
        <v>4104</v>
      </c>
      <c r="DGX5" s="133" t="s">
        <v>4104</v>
      </c>
      <c r="DGY5" s="133" t="s">
        <v>4104</v>
      </c>
      <c r="DGZ5" s="133" t="s">
        <v>4104</v>
      </c>
      <c r="DHA5" s="133" t="s">
        <v>4104</v>
      </c>
      <c r="DHB5" s="133" t="s">
        <v>4104</v>
      </c>
      <c r="DHI5" s="133" t="s">
        <v>4104</v>
      </c>
      <c r="DHJ5" s="133" t="s">
        <v>4104</v>
      </c>
      <c r="DHK5" s="133" t="s">
        <v>4104</v>
      </c>
      <c r="DHL5" s="133" t="s">
        <v>4104</v>
      </c>
      <c r="DHM5" s="133" t="s">
        <v>4104</v>
      </c>
      <c r="DHT5" s="133" t="s">
        <v>4104</v>
      </c>
      <c r="DHU5" s="133" t="s">
        <v>4104</v>
      </c>
      <c r="DHV5" s="133" t="s">
        <v>4104</v>
      </c>
      <c r="DHW5" s="133" t="s">
        <v>4104</v>
      </c>
      <c r="DHX5" s="133" t="s">
        <v>4104</v>
      </c>
      <c r="DII5" s="133" t="s">
        <v>4104</v>
      </c>
      <c r="DIJ5" s="133" t="s">
        <v>4104</v>
      </c>
      <c r="DIK5" s="133" t="s">
        <v>4104</v>
      </c>
      <c r="DIL5" s="133" t="s">
        <v>4104</v>
      </c>
      <c r="DIM5" s="133" t="s">
        <v>4104</v>
      </c>
      <c r="DIT5" s="133" t="s">
        <v>4104</v>
      </c>
      <c r="DIU5" s="133" t="s">
        <v>4104</v>
      </c>
      <c r="DIV5" s="133" t="s">
        <v>4104</v>
      </c>
      <c r="DIW5" s="133" t="s">
        <v>4104</v>
      </c>
      <c r="DIX5" s="133" t="s">
        <v>4104</v>
      </c>
      <c r="DJE5" s="133" t="s">
        <v>4104</v>
      </c>
      <c r="DJF5" s="133" t="s">
        <v>4104</v>
      </c>
      <c r="DJG5" s="133" t="s">
        <v>4104</v>
      </c>
      <c r="DJH5" s="133" t="s">
        <v>4104</v>
      </c>
      <c r="DJI5" s="133" t="s">
        <v>4104</v>
      </c>
      <c r="DJP5" s="133" t="s">
        <v>4104</v>
      </c>
      <c r="DJQ5" s="133" t="s">
        <v>4104</v>
      </c>
      <c r="DJR5" s="133" t="s">
        <v>4104</v>
      </c>
      <c r="DJS5" s="133" t="s">
        <v>4104</v>
      </c>
      <c r="DJT5" s="133" t="s">
        <v>4104</v>
      </c>
      <c r="DKA5" s="133" t="s">
        <v>4104</v>
      </c>
      <c r="DKB5" s="133" t="s">
        <v>4104</v>
      </c>
      <c r="DKC5" s="133" t="s">
        <v>4104</v>
      </c>
      <c r="DKD5" s="133" t="s">
        <v>4104</v>
      </c>
      <c r="DKE5" s="133" t="s">
        <v>4104</v>
      </c>
      <c r="DKL5" s="133" t="s">
        <v>4104</v>
      </c>
      <c r="DKM5" s="133" t="s">
        <v>4104</v>
      </c>
      <c r="DKN5" s="133" t="s">
        <v>4104</v>
      </c>
      <c r="DKO5" s="133" t="s">
        <v>4104</v>
      </c>
      <c r="DKP5" s="133" t="s">
        <v>4104</v>
      </c>
      <c r="DKW5" s="133" t="s">
        <v>4104</v>
      </c>
      <c r="DKX5" s="133" t="s">
        <v>4104</v>
      </c>
      <c r="DKY5" s="133" t="s">
        <v>4104</v>
      </c>
      <c r="DKZ5" s="133" t="s">
        <v>4104</v>
      </c>
      <c r="DLA5" s="133" t="s">
        <v>4104</v>
      </c>
      <c r="DLH5" s="133" t="s">
        <v>4104</v>
      </c>
      <c r="DLI5" s="133" t="s">
        <v>4104</v>
      </c>
      <c r="DLJ5" s="133" t="s">
        <v>4104</v>
      </c>
      <c r="DLK5" s="133" t="s">
        <v>4104</v>
      </c>
      <c r="DLL5" s="133" t="s">
        <v>4104</v>
      </c>
      <c r="DLS5" s="133" t="s">
        <v>4104</v>
      </c>
      <c r="DLT5" s="133" t="s">
        <v>4104</v>
      </c>
      <c r="DLU5" s="133" t="s">
        <v>4104</v>
      </c>
      <c r="DLV5" s="133" t="s">
        <v>4104</v>
      </c>
      <c r="DLW5" s="133" t="s">
        <v>4104</v>
      </c>
      <c r="DMD5" s="133" t="s">
        <v>4104</v>
      </c>
      <c r="DME5" s="133" t="s">
        <v>4104</v>
      </c>
      <c r="DMF5" s="133" t="s">
        <v>4104</v>
      </c>
      <c r="DMG5" s="133" t="s">
        <v>4104</v>
      </c>
      <c r="DMH5" s="133" t="s">
        <v>4104</v>
      </c>
      <c r="DMO5" s="133" t="s">
        <v>4104</v>
      </c>
      <c r="DMP5" s="133" t="s">
        <v>4104</v>
      </c>
      <c r="DMQ5" s="133" t="s">
        <v>4104</v>
      </c>
      <c r="DMR5" s="133" t="s">
        <v>4104</v>
      </c>
      <c r="DMS5" s="133" t="s">
        <v>4104</v>
      </c>
      <c r="DND5" s="133" t="s">
        <v>4104</v>
      </c>
      <c r="DNE5" s="133" t="s">
        <v>4104</v>
      </c>
      <c r="DNF5" s="133" t="s">
        <v>4104</v>
      </c>
      <c r="DNG5" s="133" t="s">
        <v>4104</v>
      </c>
      <c r="DNH5" s="133" t="s">
        <v>4104</v>
      </c>
      <c r="DNO5" s="133" t="s">
        <v>4104</v>
      </c>
      <c r="DNP5" s="133" t="s">
        <v>4104</v>
      </c>
      <c r="DNQ5" s="133" t="s">
        <v>4104</v>
      </c>
      <c r="DNR5" s="133" t="s">
        <v>4104</v>
      </c>
      <c r="DNS5" s="133" t="s">
        <v>4104</v>
      </c>
      <c r="DNZ5" s="133" t="s">
        <v>4104</v>
      </c>
      <c r="DOA5" s="133" t="s">
        <v>4104</v>
      </c>
      <c r="DOB5" s="133" t="s">
        <v>4104</v>
      </c>
      <c r="DOC5" s="133" t="s">
        <v>4104</v>
      </c>
      <c r="DOD5" s="133" t="s">
        <v>4104</v>
      </c>
      <c r="DOK5" s="133" t="s">
        <v>4104</v>
      </c>
      <c r="DOL5" s="133" t="s">
        <v>4104</v>
      </c>
      <c r="DOM5" s="133" t="s">
        <v>4104</v>
      </c>
      <c r="DON5" s="133" t="s">
        <v>4104</v>
      </c>
      <c r="DOO5" s="133" t="s">
        <v>4104</v>
      </c>
      <c r="DOV5" s="133" t="s">
        <v>4104</v>
      </c>
      <c r="DOW5" s="133" t="s">
        <v>4104</v>
      </c>
      <c r="DOX5" s="133" t="s">
        <v>4104</v>
      </c>
      <c r="DOY5" s="133" t="s">
        <v>4104</v>
      </c>
      <c r="DOZ5" s="133" t="s">
        <v>4104</v>
      </c>
      <c r="DPG5" s="133" t="s">
        <v>4104</v>
      </c>
      <c r="DPH5" s="133" t="s">
        <v>4104</v>
      </c>
      <c r="DPI5" s="133" t="s">
        <v>4104</v>
      </c>
      <c r="DPJ5" s="133" t="s">
        <v>4104</v>
      </c>
      <c r="DPK5" s="133" t="s">
        <v>4104</v>
      </c>
      <c r="DPR5" s="133" t="s">
        <v>4104</v>
      </c>
      <c r="DPS5" s="133" t="s">
        <v>4104</v>
      </c>
      <c r="DPT5" s="133" t="s">
        <v>4104</v>
      </c>
      <c r="DPU5" s="133" t="s">
        <v>4104</v>
      </c>
      <c r="DPV5" s="133" t="s">
        <v>4104</v>
      </c>
      <c r="DQC5" s="133" t="s">
        <v>4104</v>
      </c>
      <c r="DQD5" s="133" t="s">
        <v>4104</v>
      </c>
      <c r="DQE5" s="133" t="s">
        <v>4104</v>
      </c>
      <c r="DQF5" s="133" t="s">
        <v>4104</v>
      </c>
      <c r="DQG5" s="133" t="s">
        <v>4104</v>
      </c>
      <c r="DQN5" s="133" t="s">
        <v>4104</v>
      </c>
      <c r="DQO5" s="133" t="s">
        <v>4104</v>
      </c>
      <c r="DQP5" s="133" t="s">
        <v>4104</v>
      </c>
      <c r="DQQ5" s="133" t="s">
        <v>4104</v>
      </c>
      <c r="DQR5" s="133" t="s">
        <v>4104</v>
      </c>
      <c r="DQY5" s="133" t="s">
        <v>4104</v>
      </c>
      <c r="DQZ5" s="133" t="s">
        <v>4104</v>
      </c>
      <c r="DRA5" s="133" t="s">
        <v>4104</v>
      </c>
      <c r="DRB5" s="133" t="s">
        <v>4104</v>
      </c>
      <c r="DRC5" s="133" t="s">
        <v>4104</v>
      </c>
      <c r="DRJ5" s="133" t="s">
        <v>4104</v>
      </c>
      <c r="DRK5" s="133" t="s">
        <v>4104</v>
      </c>
      <c r="DRL5" s="133" t="s">
        <v>4104</v>
      </c>
      <c r="DRM5" s="133" t="s">
        <v>4104</v>
      </c>
      <c r="DRN5" s="133" t="s">
        <v>4104</v>
      </c>
    </row>
    <row r="6" spans="1:3338" s="133" customFormat="1" ht="12.75" x14ac:dyDescent="0.2">
      <c r="XZ6" s="134"/>
      <c r="YA6" s="134"/>
      <c r="YB6" s="134"/>
      <c r="YC6" s="134"/>
      <c r="YD6" s="134"/>
      <c r="YE6" s="134"/>
      <c r="YF6" s="134"/>
      <c r="YG6" s="134"/>
      <c r="YH6" s="134"/>
      <c r="YI6" s="134"/>
      <c r="YJ6" s="134"/>
      <c r="YK6" s="134"/>
      <c r="YL6" s="134"/>
      <c r="YM6" s="134"/>
      <c r="YN6" s="134"/>
      <c r="YO6" s="134"/>
      <c r="YW6" s="133" t="s">
        <v>4077</v>
      </c>
      <c r="YX6" s="133" t="s">
        <v>4106</v>
      </c>
      <c r="YY6" s="133" t="s">
        <v>4106</v>
      </c>
      <c r="YZ6" s="133" t="s">
        <v>4320</v>
      </c>
      <c r="ZA6" s="133" t="s">
        <v>4320</v>
      </c>
      <c r="ZB6" s="133" t="s">
        <v>4109</v>
      </c>
      <c r="ZF6" s="133" t="s">
        <v>4324</v>
      </c>
      <c r="ZH6" s="133" t="s">
        <v>4104</v>
      </c>
      <c r="ZI6" s="133" t="s">
        <v>4104</v>
      </c>
      <c r="ZJ6" s="133" t="s">
        <v>4104</v>
      </c>
      <c r="ZK6" s="133" t="s">
        <v>4104</v>
      </c>
      <c r="ZL6" s="133" t="s">
        <v>4104</v>
      </c>
      <c r="ZM6" s="133" t="s">
        <v>4099</v>
      </c>
      <c r="ZN6" s="133" t="s">
        <v>4101</v>
      </c>
      <c r="ZO6" s="133" t="s">
        <v>4101</v>
      </c>
      <c r="ZP6" s="133" t="s">
        <v>4106</v>
      </c>
      <c r="ZQ6" s="133" t="s">
        <v>4106</v>
      </c>
      <c r="ZR6" s="133" t="s">
        <v>4322</v>
      </c>
      <c r="ZS6" s="133" t="s">
        <v>4104</v>
      </c>
      <c r="ZT6" s="133" t="s">
        <v>4104</v>
      </c>
      <c r="ZU6" s="133" t="s">
        <v>4104</v>
      </c>
      <c r="ZV6" s="133" t="s">
        <v>4104</v>
      </c>
      <c r="ZW6" s="133" t="s">
        <v>4104</v>
      </c>
      <c r="ZX6" s="133" t="s">
        <v>4099</v>
      </c>
      <c r="ZY6" s="133" t="s">
        <v>4101</v>
      </c>
      <c r="ZZ6" s="133" t="s">
        <v>4101</v>
      </c>
      <c r="AAA6" s="133" t="s">
        <v>4106</v>
      </c>
      <c r="AAB6" s="133" t="s">
        <v>4106</v>
      </c>
      <c r="AAC6" s="133" t="s">
        <v>4322</v>
      </c>
      <c r="AAD6" s="133" t="s">
        <v>4104</v>
      </c>
      <c r="AAE6" s="133" t="s">
        <v>4104</v>
      </c>
      <c r="AAF6" s="133" t="s">
        <v>4104</v>
      </c>
      <c r="AAG6" s="133" t="s">
        <v>4104</v>
      </c>
      <c r="AAH6" s="133" t="s">
        <v>4104</v>
      </c>
      <c r="AAI6" s="133" t="s">
        <v>4099</v>
      </c>
      <c r="AAJ6" s="133" t="s">
        <v>4101</v>
      </c>
      <c r="AAK6" s="133" t="s">
        <v>4101</v>
      </c>
      <c r="AAL6" s="133" t="s">
        <v>4106</v>
      </c>
      <c r="AAM6" s="133" t="s">
        <v>4106</v>
      </c>
      <c r="AAN6" s="133" t="s">
        <v>4322</v>
      </c>
      <c r="AAO6" s="133" t="s">
        <v>4104</v>
      </c>
      <c r="AAP6" s="133" t="s">
        <v>4104</v>
      </c>
      <c r="AAQ6" s="133" t="s">
        <v>4104</v>
      </c>
      <c r="AAR6" s="133" t="s">
        <v>4104</v>
      </c>
      <c r="AAS6" s="133" t="s">
        <v>4104</v>
      </c>
      <c r="AAT6" s="133" t="s">
        <v>4099</v>
      </c>
      <c r="AAU6" s="133" t="s">
        <v>4101</v>
      </c>
      <c r="AAV6" s="133" t="s">
        <v>4101</v>
      </c>
      <c r="AAW6" s="133" t="s">
        <v>4106</v>
      </c>
      <c r="AAX6" s="133" t="s">
        <v>4106</v>
      </c>
      <c r="AAY6" s="133" t="s">
        <v>4322</v>
      </c>
      <c r="AAZ6" s="133" t="s">
        <v>4104</v>
      </c>
      <c r="ABA6" s="133" t="s">
        <v>4104</v>
      </c>
      <c r="ABB6" s="133" t="s">
        <v>4104</v>
      </c>
      <c r="ABC6" s="133" t="s">
        <v>4104</v>
      </c>
      <c r="ABD6" s="133" t="s">
        <v>4104</v>
      </c>
      <c r="ABE6" s="133" t="s">
        <v>4099</v>
      </c>
      <c r="ABF6" s="133" t="s">
        <v>4101</v>
      </c>
      <c r="ABG6" s="133" t="s">
        <v>4101</v>
      </c>
      <c r="ABH6" s="133" t="s">
        <v>4106</v>
      </c>
      <c r="ABI6" s="133" t="s">
        <v>4106</v>
      </c>
      <c r="ABJ6" s="133" t="s">
        <v>4322</v>
      </c>
      <c r="ABK6" s="133" t="s">
        <v>4104</v>
      </c>
      <c r="ABL6" s="133" t="s">
        <v>4104</v>
      </c>
      <c r="ABM6" s="133" t="s">
        <v>4104</v>
      </c>
      <c r="ABN6" s="133" t="s">
        <v>4104</v>
      </c>
      <c r="ABO6" s="133" t="s">
        <v>4104</v>
      </c>
      <c r="ABP6" s="133" t="s">
        <v>4099</v>
      </c>
      <c r="ABQ6" s="133" t="s">
        <v>4101</v>
      </c>
      <c r="ABR6" s="133" t="s">
        <v>4101</v>
      </c>
      <c r="ABS6" s="133" t="s">
        <v>4106</v>
      </c>
      <c r="ABT6" s="133" t="s">
        <v>4106</v>
      </c>
      <c r="ABU6" s="133" t="s">
        <v>4322</v>
      </c>
      <c r="ABV6" s="133" t="s">
        <v>4104</v>
      </c>
      <c r="ABW6" s="133" t="s">
        <v>4104</v>
      </c>
      <c r="ABX6" s="133" t="s">
        <v>4104</v>
      </c>
      <c r="ABY6" s="133" t="s">
        <v>4104</v>
      </c>
      <c r="ABZ6" s="133" t="s">
        <v>4104</v>
      </c>
      <c r="ACA6" s="133" t="s">
        <v>4099</v>
      </c>
      <c r="ACB6" s="133" t="s">
        <v>4101</v>
      </c>
      <c r="ACC6" s="133" t="s">
        <v>4101</v>
      </c>
      <c r="ACD6" s="133" t="s">
        <v>4106</v>
      </c>
      <c r="ACE6" s="133" t="s">
        <v>4106</v>
      </c>
      <c r="ACF6" s="133" t="s">
        <v>4322</v>
      </c>
      <c r="ACG6" s="133" t="s">
        <v>4104</v>
      </c>
      <c r="ACH6" s="133" t="s">
        <v>4104</v>
      </c>
      <c r="ACI6" s="133" t="s">
        <v>4104</v>
      </c>
      <c r="ACJ6" s="133" t="s">
        <v>4104</v>
      </c>
      <c r="ACK6" s="133" t="s">
        <v>4104</v>
      </c>
      <c r="ACL6" s="133" t="s">
        <v>4099</v>
      </c>
      <c r="ACM6" s="133" t="s">
        <v>4101</v>
      </c>
      <c r="ACN6" s="133" t="s">
        <v>4101</v>
      </c>
      <c r="ACO6" s="133" t="s">
        <v>4106</v>
      </c>
      <c r="ACP6" s="133" t="s">
        <v>4106</v>
      </c>
      <c r="ACQ6" s="133" t="s">
        <v>4322</v>
      </c>
      <c r="ACR6" s="133" t="s">
        <v>4104</v>
      </c>
      <c r="ACS6" s="133" t="s">
        <v>4104</v>
      </c>
      <c r="ACT6" s="133" t="s">
        <v>4104</v>
      </c>
      <c r="ACU6" s="133" t="s">
        <v>4104</v>
      </c>
      <c r="ACV6" s="133" t="s">
        <v>4104</v>
      </c>
      <c r="ACW6" s="133" t="s">
        <v>4099</v>
      </c>
      <c r="ACX6" s="133" t="s">
        <v>4101</v>
      </c>
      <c r="ACY6" s="133" t="s">
        <v>4101</v>
      </c>
      <c r="ACZ6" s="133" t="s">
        <v>4106</v>
      </c>
      <c r="ADA6" s="133" t="s">
        <v>4106</v>
      </c>
      <c r="ADB6" s="133" t="s">
        <v>4322</v>
      </c>
      <c r="ADC6" s="133" t="s">
        <v>4104</v>
      </c>
      <c r="ADD6" s="133" t="s">
        <v>4104</v>
      </c>
      <c r="ADE6" s="133" t="s">
        <v>4104</v>
      </c>
      <c r="ADF6" s="133" t="s">
        <v>4104</v>
      </c>
      <c r="ADG6" s="133" t="s">
        <v>4104</v>
      </c>
      <c r="ADH6" s="133" t="s">
        <v>4099</v>
      </c>
      <c r="ADI6" s="133" t="s">
        <v>4101</v>
      </c>
      <c r="ADJ6" s="133" t="s">
        <v>4101</v>
      </c>
      <c r="ADK6" s="133" t="s">
        <v>4106</v>
      </c>
      <c r="ADL6" s="133" t="s">
        <v>4106</v>
      </c>
      <c r="ADM6" s="133" t="s">
        <v>4322</v>
      </c>
      <c r="ADN6" s="133" t="s">
        <v>4104</v>
      </c>
      <c r="ADO6" s="133" t="s">
        <v>4104</v>
      </c>
      <c r="ADP6" s="133" t="s">
        <v>4104</v>
      </c>
      <c r="ADQ6" s="133" t="s">
        <v>4104</v>
      </c>
      <c r="ADR6" s="133" t="s">
        <v>4104</v>
      </c>
      <c r="ADS6" s="133" t="s">
        <v>4077</v>
      </c>
      <c r="ADT6" s="133" t="s">
        <v>4106</v>
      </c>
      <c r="ADU6" s="133" t="s">
        <v>4106</v>
      </c>
      <c r="ADV6" s="133" t="s">
        <v>4320</v>
      </c>
      <c r="ADW6" s="133" t="s">
        <v>4320</v>
      </c>
      <c r="ADX6" s="133" t="s">
        <v>4109</v>
      </c>
      <c r="AEB6" s="133" t="s">
        <v>4324</v>
      </c>
      <c r="AED6" s="133" t="s">
        <v>4104</v>
      </c>
      <c r="AEE6" s="133" t="s">
        <v>4104</v>
      </c>
      <c r="AEF6" s="133" t="s">
        <v>4104</v>
      </c>
      <c r="AEG6" s="133" t="s">
        <v>4104</v>
      </c>
      <c r="AEH6" s="133" t="s">
        <v>4104</v>
      </c>
      <c r="AEI6" s="133" t="s">
        <v>4099</v>
      </c>
      <c r="AEJ6" s="133" t="s">
        <v>4101</v>
      </c>
      <c r="AEK6" s="133" t="s">
        <v>4101</v>
      </c>
      <c r="AEL6" s="133" t="s">
        <v>4106</v>
      </c>
      <c r="AEM6" s="133" t="s">
        <v>4106</v>
      </c>
      <c r="AEN6" s="133" t="s">
        <v>4322</v>
      </c>
      <c r="AEO6" s="133" t="s">
        <v>4104</v>
      </c>
      <c r="AEP6" s="133" t="s">
        <v>4104</v>
      </c>
      <c r="AEQ6" s="133" t="s">
        <v>4104</v>
      </c>
      <c r="AER6" s="133" t="s">
        <v>4104</v>
      </c>
      <c r="AES6" s="133" t="s">
        <v>4104</v>
      </c>
      <c r="AET6" s="133" t="s">
        <v>4099</v>
      </c>
      <c r="AEU6" s="133" t="s">
        <v>4101</v>
      </c>
      <c r="AEV6" s="133" t="s">
        <v>4101</v>
      </c>
      <c r="AEW6" s="133" t="s">
        <v>4106</v>
      </c>
      <c r="AEX6" s="133" t="s">
        <v>4106</v>
      </c>
      <c r="AEY6" s="133" t="s">
        <v>4322</v>
      </c>
      <c r="AEZ6" s="133" t="s">
        <v>4104</v>
      </c>
      <c r="AFA6" s="133" t="s">
        <v>4104</v>
      </c>
      <c r="AFB6" s="133" t="s">
        <v>4104</v>
      </c>
      <c r="AFC6" s="133" t="s">
        <v>4104</v>
      </c>
      <c r="AFD6" s="133" t="s">
        <v>4104</v>
      </c>
      <c r="AFE6" s="133" t="s">
        <v>4099</v>
      </c>
      <c r="AFF6" s="133" t="s">
        <v>4101</v>
      </c>
      <c r="AFG6" s="133" t="s">
        <v>4101</v>
      </c>
      <c r="AFH6" s="133" t="s">
        <v>4106</v>
      </c>
      <c r="AFI6" s="133" t="s">
        <v>4106</v>
      </c>
      <c r="AFJ6" s="133" t="s">
        <v>4322</v>
      </c>
      <c r="AFK6" s="133" t="s">
        <v>4104</v>
      </c>
      <c r="AFL6" s="133" t="s">
        <v>4104</v>
      </c>
      <c r="AFM6" s="133" t="s">
        <v>4104</v>
      </c>
      <c r="AFN6" s="133" t="s">
        <v>4104</v>
      </c>
      <c r="AFO6" s="133" t="s">
        <v>4104</v>
      </c>
      <c r="AFP6" s="133" t="s">
        <v>4099</v>
      </c>
      <c r="AFQ6" s="133" t="s">
        <v>4101</v>
      </c>
      <c r="AFR6" s="133" t="s">
        <v>4101</v>
      </c>
      <c r="AFS6" s="133" t="s">
        <v>4106</v>
      </c>
      <c r="AFT6" s="133" t="s">
        <v>4106</v>
      </c>
      <c r="AFU6" s="133" t="s">
        <v>4322</v>
      </c>
      <c r="AFV6" s="133" t="s">
        <v>4104</v>
      </c>
      <c r="AFW6" s="133" t="s">
        <v>4104</v>
      </c>
      <c r="AFX6" s="133" t="s">
        <v>4104</v>
      </c>
      <c r="AFY6" s="133" t="s">
        <v>4104</v>
      </c>
      <c r="AFZ6" s="133" t="s">
        <v>4104</v>
      </c>
      <c r="AGA6" s="133" t="s">
        <v>4099</v>
      </c>
      <c r="AGB6" s="133" t="s">
        <v>4101</v>
      </c>
      <c r="AGC6" s="133" t="s">
        <v>4101</v>
      </c>
      <c r="AGD6" s="133" t="s">
        <v>4106</v>
      </c>
      <c r="AGE6" s="133" t="s">
        <v>4106</v>
      </c>
      <c r="AGF6" s="133" t="s">
        <v>4322</v>
      </c>
      <c r="AGG6" s="133" t="s">
        <v>4104</v>
      </c>
      <c r="AGH6" s="133" t="s">
        <v>4104</v>
      </c>
      <c r="AGI6" s="133" t="s">
        <v>4104</v>
      </c>
      <c r="AGJ6" s="133" t="s">
        <v>4104</v>
      </c>
      <c r="AGK6" s="133" t="s">
        <v>4104</v>
      </c>
      <c r="AGL6" s="133" t="s">
        <v>4099</v>
      </c>
      <c r="AGM6" s="133" t="s">
        <v>4101</v>
      </c>
      <c r="AGN6" s="133" t="s">
        <v>4101</v>
      </c>
      <c r="AGO6" s="133" t="s">
        <v>4106</v>
      </c>
      <c r="AGP6" s="133" t="s">
        <v>4106</v>
      </c>
      <c r="AGQ6" s="133" t="s">
        <v>4322</v>
      </c>
      <c r="AGR6" s="133" t="s">
        <v>4104</v>
      </c>
      <c r="AGS6" s="133" t="s">
        <v>4104</v>
      </c>
      <c r="AGT6" s="133" t="s">
        <v>4104</v>
      </c>
      <c r="AGU6" s="133" t="s">
        <v>4104</v>
      </c>
      <c r="AGV6" s="133" t="s">
        <v>4104</v>
      </c>
      <c r="AGW6" s="133" t="s">
        <v>4099</v>
      </c>
      <c r="AGX6" s="133" t="s">
        <v>4101</v>
      </c>
      <c r="AGY6" s="133" t="s">
        <v>4101</v>
      </c>
      <c r="AGZ6" s="133" t="s">
        <v>4106</v>
      </c>
      <c r="AHA6" s="133" t="s">
        <v>4106</v>
      </c>
      <c r="AHB6" s="133" t="s">
        <v>4322</v>
      </c>
      <c r="AHC6" s="133" t="s">
        <v>4104</v>
      </c>
      <c r="AHD6" s="133" t="s">
        <v>4104</v>
      </c>
      <c r="AHE6" s="133" t="s">
        <v>4104</v>
      </c>
      <c r="AHF6" s="133" t="s">
        <v>4104</v>
      </c>
      <c r="AHG6" s="133" t="s">
        <v>4104</v>
      </c>
      <c r="AHH6" s="133" t="s">
        <v>4099</v>
      </c>
      <c r="AHI6" s="133" t="s">
        <v>4101</v>
      </c>
      <c r="AHJ6" s="133" t="s">
        <v>4101</v>
      </c>
      <c r="AHK6" s="133" t="s">
        <v>4106</v>
      </c>
      <c r="AHL6" s="133" t="s">
        <v>4106</v>
      </c>
      <c r="AHM6" s="133" t="s">
        <v>4322</v>
      </c>
      <c r="AHN6" s="133" t="s">
        <v>4104</v>
      </c>
      <c r="AHO6" s="133" t="s">
        <v>4104</v>
      </c>
      <c r="AHP6" s="133" t="s">
        <v>4104</v>
      </c>
      <c r="AHQ6" s="133" t="s">
        <v>4104</v>
      </c>
      <c r="AHR6" s="133" t="s">
        <v>4104</v>
      </c>
      <c r="AHS6" s="133" t="s">
        <v>4099</v>
      </c>
      <c r="AHT6" s="133" t="s">
        <v>4101</v>
      </c>
      <c r="AHU6" s="133" t="s">
        <v>4101</v>
      </c>
      <c r="AHV6" s="133" t="s">
        <v>4106</v>
      </c>
      <c r="AHW6" s="133" t="s">
        <v>4106</v>
      </c>
      <c r="AHX6" s="133" t="s">
        <v>4322</v>
      </c>
      <c r="AHY6" s="133" t="s">
        <v>4104</v>
      </c>
      <c r="AHZ6" s="133" t="s">
        <v>4104</v>
      </c>
      <c r="AIA6" s="133" t="s">
        <v>4104</v>
      </c>
      <c r="AIB6" s="133" t="s">
        <v>4104</v>
      </c>
      <c r="AIC6" s="133" t="s">
        <v>4104</v>
      </c>
      <c r="AID6" s="133" t="s">
        <v>4099</v>
      </c>
      <c r="AIE6" s="133" t="s">
        <v>4101</v>
      </c>
      <c r="AIF6" s="133" t="s">
        <v>4101</v>
      </c>
      <c r="AIG6" s="133" t="s">
        <v>4106</v>
      </c>
      <c r="AIH6" s="133" t="s">
        <v>4106</v>
      </c>
      <c r="AII6" s="133" t="s">
        <v>4322</v>
      </c>
      <c r="AIJ6" s="133" t="s">
        <v>4104</v>
      </c>
      <c r="AIK6" s="133" t="s">
        <v>4104</v>
      </c>
      <c r="AIL6" s="133" t="s">
        <v>4104</v>
      </c>
      <c r="AIM6" s="133" t="s">
        <v>4104</v>
      </c>
      <c r="AIN6" s="133" t="s">
        <v>4104</v>
      </c>
      <c r="AIO6" s="133" t="s">
        <v>4077</v>
      </c>
      <c r="AIP6" s="133" t="s">
        <v>4106</v>
      </c>
      <c r="AIQ6" s="133" t="s">
        <v>4106</v>
      </c>
      <c r="AIR6" s="133" t="s">
        <v>4320</v>
      </c>
      <c r="AIS6" s="133" t="s">
        <v>4320</v>
      </c>
      <c r="AIT6" s="133" t="s">
        <v>4109</v>
      </c>
      <c r="AIX6" s="133" t="s">
        <v>4324</v>
      </c>
      <c r="AIZ6" s="133" t="s">
        <v>4104</v>
      </c>
      <c r="AJA6" s="133" t="s">
        <v>4104</v>
      </c>
      <c r="AJB6" s="133" t="s">
        <v>4104</v>
      </c>
      <c r="AJC6" s="133" t="s">
        <v>4104</v>
      </c>
      <c r="AJD6" s="133" t="s">
        <v>4104</v>
      </c>
      <c r="AJE6" s="133" t="s">
        <v>4099</v>
      </c>
      <c r="AJF6" s="133" t="s">
        <v>4101</v>
      </c>
      <c r="AJG6" s="133" t="s">
        <v>4101</v>
      </c>
      <c r="AJH6" s="133" t="s">
        <v>4106</v>
      </c>
      <c r="AJI6" s="133" t="s">
        <v>4106</v>
      </c>
      <c r="AJJ6" s="133" t="s">
        <v>4322</v>
      </c>
      <c r="AJK6" s="133" t="s">
        <v>4104</v>
      </c>
      <c r="AJL6" s="133" t="s">
        <v>4104</v>
      </c>
      <c r="AJM6" s="133" t="s">
        <v>4104</v>
      </c>
      <c r="AJN6" s="133" t="s">
        <v>4104</v>
      </c>
      <c r="AJO6" s="133" t="s">
        <v>4104</v>
      </c>
      <c r="AJP6" s="133" t="s">
        <v>4099</v>
      </c>
      <c r="AJQ6" s="133" t="s">
        <v>4101</v>
      </c>
      <c r="AJR6" s="133" t="s">
        <v>4101</v>
      </c>
      <c r="AJS6" s="133" t="s">
        <v>4106</v>
      </c>
      <c r="AJT6" s="133" t="s">
        <v>4106</v>
      </c>
      <c r="AJU6" s="133" t="s">
        <v>4322</v>
      </c>
      <c r="AJV6" s="133" t="s">
        <v>4104</v>
      </c>
      <c r="AJW6" s="133" t="s">
        <v>4104</v>
      </c>
      <c r="AJX6" s="133" t="s">
        <v>4104</v>
      </c>
      <c r="AJY6" s="133" t="s">
        <v>4104</v>
      </c>
      <c r="AJZ6" s="133" t="s">
        <v>4104</v>
      </c>
      <c r="AKA6" s="133" t="s">
        <v>4099</v>
      </c>
      <c r="AKB6" s="133" t="s">
        <v>4101</v>
      </c>
      <c r="AKC6" s="133" t="s">
        <v>4101</v>
      </c>
      <c r="AKD6" s="133" t="s">
        <v>4106</v>
      </c>
      <c r="AKE6" s="133" t="s">
        <v>4106</v>
      </c>
      <c r="AKF6" s="133" t="s">
        <v>4322</v>
      </c>
      <c r="AKG6" s="133" t="s">
        <v>4104</v>
      </c>
      <c r="AKH6" s="133" t="s">
        <v>4104</v>
      </c>
      <c r="AKI6" s="133" t="s">
        <v>4104</v>
      </c>
      <c r="AKJ6" s="133" t="s">
        <v>4104</v>
      </c>
      <c r="AKK6" s="133" t="s">
        <v>4104</v>
      </c>
      <c r="AKL6" s="133" t="s">
        <v>4099</v>
      </c>
      <c r="AKM6" s="133" t="s">
        <v>4101</v>
      </c>
      <c r="AKN6" s="133" t="s">
        <v>4101</v>
      </c>
      <c r="AKO6" s="133" t="s">
        <v>4106</v>
      </c>
      <c r="AKP6" s="133" t="s">
        <v>4106</v>
      </c>
      <c r="AKQ6" s="133" t="s">
        <v>4322</v>
      </c>
      <c r="AKR6" s="133" t="s">
        <v>4104</v>
      </c>
      <c r="AKS6" s="133" t="s">
        <v>4104</v>
      </c>
      <c r="AKT6" s="133" t="s">
        <v>4104</v>
      </c>
      <c r="AKU6" s="133" t="s">
        <v>4104</v>
      </c>
      <c r="AKV6" s="133" t="s">
        <v>4104</v>
      </c>
      <c r="AKW6" s="133" t="s">
        <v>4099</v>
      </c>
      <c r="AKX6" s="133" t="s">
        <v>4101</v>
      </c>
      <c r="AKY6" s="133" t="s">
        <v>4101</v>
      </c>
      <c r="AKZ6" s="133" t="s">
        <v>4106</v>
      </c>
      <c r="ALA6" s="133" t="s">
        <v>4106</v>
      </c>
      <c r="ALB6" s="133" t="s">
        <v>4322</v>
      </c>
      <c r="ALC6" s="133" t="s">
        <v>4104</v>
      </c>
      <c r="ALD6" s="133" t="s">
        <v>4104</v>
      </c>
      <c r="ALE6" s="133" t="s">
        <v>4104</v>
      </c>
      <c r="ALF6" s="133" t="s">
        <v>4104</v>
      </c>
      <c r="ALG6" s="133" t="s">
        <v>4104</v>
      </c>
      <c r="ALH6" s="133" t="s">
        <v>4099</v>
      </c>
      <c r="ALI6" s="133" t="s">
        <v>4101</v>
      </c>
      <c r="ALJ6" s="133" t="s">
        <v>4101</v>
      </c>
      <c r="ALK6" s="133" t="s">
        <v>4106</v>
      </c>
      <c r="ALL6" s="133" t="s">
        <v>4106</v>
      </c>
      <c r="ALM6" s="133" t="s">
        <v>4322</v>
      </c>
      <c r="ALN6" s="133" t="s">
        <v>4104</v>
      </c>
      <c r="ALO6" s="133" t="s">
        <v>4104</v>
      </c>
      <c r="ALP6" s="133" t="s">
        <v>4104</v>
      </c>
      <c r="ALQ6" s="133" t="s">
        <v>4104</v>
      </c>
      <c r="ALR6" s="133" t="s">
        <v>4104</v>
      </c>
      <c r="ALS6" s="133" t="s">
        <v>4099</v>
      </c>
      <c r="ALT6" s="133" t="s">
        <v>4101</v>
      </c>
      <c r="ALU6" s="133" t="s">
        <v>4101</v>
      </c>
      <c r="ALV6" s="133" t="s">
        <v>4106</v>
      </c>
      <c r="ALW6" s="133" t="s">
        <v>4106</v>
      </c>
      <c r="ALX6" s="133" t="s">
        <v>4322</v>
      </c>
      <c r="ALY6" s="133" t="s">
        <v>4104</v>
      </c>
      <c r="ALZ6" s="133" t="s">
        <v>4104</v>
      </c>
      <c r="AMA6" s="133" t="s">
        <v>4104</v>
      </c>
      <c r="AMB6" s="133" t="s">
        <v>4104</v>
      </c>
      <c r="AMC6" s="133" t="s">
        <v>4104</v>
      </c>
      <c r="AMD6" s="133" t="s">
        <v>4099</v>
      </c>
      <c r="AME6" s="133" t="s">
        <v>4101</v>
      </c>
      <c r="AMF6" s="133" t="s">
        <v>4101</v>
      </c>
      <c r="AMG6" s="133" t="s">
        <v>4106</v>
      </c>
      <c r="AMH6" s="133" t="s">
        <v>4106</v>
      </c>
      <c r="AMI6" s="133" t="s">
        <v>4322</v>
      </c>
      <c r="AMJ6" s="133" t="s">
        <v>4104</v>
      </c>
      <c r="AMK6" s="133" t="s">
        <v>4104</v>
      </c>
      <c r="AML6" s="133" t="s">
        <v>4104</v>
      </c>
      <c r="AMM6" s="133" t="s">
        <v>4104</v>
      </c>
      <c r="AMN6" s="133" t="s">
        <v>4104</v>
      </c>
      <c r="AMO6" s="133" t="s">
        <v>4099</v>
      </c>
      <c r="AMP6" s="133" t="s">
        <v>4101</v>
      </c>
      <c r="AMQ6" s="133" t="s">
        <v>4101</v>
      </c>
      <c r="AMR6" s="133" t="s">
        <v>4106</v>
      </c>
      <c r="AMS6" s="133" t="s">
        <v>4106</v>
      </c>
      <c r="AMT6" s="133" t="s">
        <v>4322</v>
      </c>
      <c r="AMU6" s="133" t="s">
        <v>4104</v>
      </c>
      <c r="AMV6" s="133" t="s">
        <v>4104</v>
      </c>
      <c r="AMW6" s="133" t="s">
        <v>4104</v>
      </c>
      <c r="AMX6" s="133" t="s">
        <v>4104</v>
      </c>
      <c r="AMY6" s="133" t="s">
        <v>4104</v>
      </c>
      <c r="AMZ6" s="133" t="s">
        <v>4099</v>
      </c>
      <c r="ANA6" s="133" t="s">
        <v>4101</v>
      </c>
      <c r="ANB6" s="133" t="s">
        <v>4101</v>
      </c>
      <c r="ANC6" s="133" t="s">
        <v>4106</v>
      </c>
      <c r="AND6" s="133" t="s">
        <v>4106</v>
      </c>
      <c r="ANE6" s="133" t="s">
        <v>4322</v>
      </c>
      <c r="ANF6" s="133" t="s">
        <v>4104</v>
      </c>
      <c r="ANG6" s="133" t="s">
        <v>4104</v>
      </c>
      <c r="ANH6" s="133" t="s">
        <v>4104</v>
      </c>
      <c r="ANI6" s="133" t="s">
        <v>4104</v>
      </c>
      <c r="ANJ6" s="133" t="s">
        <v>4104</v>
      </c>
      <c r="ANK6" s="133" t="s">
        <v>4077</v>
      </c>
      <c r="ANL6" s="133" t="s">
        <v>4106</v>
      </c>
      <c r="ANM6" s="133" t="s">
        <v>4106</v>
      </c>
      <c r="ANN6" s="133" t="s">
        <v>4320</v>
      </c>
      <c r="ANO6" s="133" t="s">
        <v>4320</v>
      </c>
      <c r="ANP6" s="133" t="s">
        <v>4109</v>
      </c>
      <c r="ANT6" s="133" t="s">
        <v>4324</v>
      </c>
      <c r="ANV6" s="133" t="s">
        <v>4104</v>
      </c>
      <c r="ANW6" s="133" t="s">
        <v>4104</v>
      </c>
      <c r="ANX6" s="133" t="s">
        <v>4104</v>
      </c>
      <c r="ANY6" s="133" t="s">
        <v>4104</v>
      </c>
      <c r="ANZ6" s="133" t="s">
        <v>4104</v>
      </c>
      <c r="AOA6" s="133" t="s">
        <v>4099</v>
      </c>
      <c r="AOB6" s="133" t="s">
        <v>4101</v>
      </c>
      <c r="AOC6" s="133" t="s">
        <v>4101</v>
      </c>
      <c r="AOD6" s="133" t="s">
        <v>4106</v>
      </c>
      <c r="AOE6" s="133" t="s">
        <v>4106</v>
      </c>
      <c r="AOF6" s="133" t="s">
        <v>4322</v>
      </c>
      <c r="AOG6" s="133" t="s">
        <v>4104</v>
      </c>
      <c r="AOH6" s="133" t="s">
        <v>4104</v>
      </c>
      <c r="AOI6" s="133" t="s">
        <v>4104</v>
      </c>
      <c r="AOJ6" s="133" t="s">
        <v>4104</v>
      </c>
      <c r="AOK6" s="133" t="s">
        <v>4104</v>
      </c>
      <c r="AOL6" s="133" t="s">
        <v>4099</v>
      </c>
      <c r="AOM6" s="133" t="s">
        <v>4101</v>
      </c>
      <c r="AON6" s="133" t="s">
        <v>4101</v>
      </c>
      <c r="AOO6" s="133" t="s">
        <v>4106</v>
      </c>
      <c r="AOP6" s="133" t="s">
        <v>4106</v>
      </c>
      <c r="AOQ6" s="133" t="s">
        <v>4322</v>
      </c>
      <c r="AOR6" s="133" t="s">
        <v>4104</v>
      </c>
      <c r="AOS6" s="133" t="s">
        <v>4104</v>
      </c>
      <c r="AOT6" s="133" t="s">
        <v>4104</v>
      </c>
      <c r="AOU6" s="133" t="s">
        <v>4104</v>
      </c>
      <c r="AOV6" s="133" t="s">
        <v>4104</v>
      </c>
      <c r="AOW6" s="133" t="s">
        <v>4099</v>
      </c>
      <c r="AOX6" s="133" t="s">
        <v>4101</v>
      </c>
      <c r="AOY6" s="133" t="s">
        <v>4101</v>
      </c>
      <c r="AOZ6" s="133" t="s">
        <v>4106</v>
      </c>
      <c r="APA6" s="133" t="s">
        <v>4106</v>
      </c>
      <c r="APB6" s="133" t="s">
        <v>4322</v>
      </c>
      <c r="APC6" s="133" t="s">
        <v>4104</v>
      </c>
      <c r="APD6" s="133" t="s">
        <v>4104</v>
      </c>
      <c r="APE6" s="133" t="s">
        <v>4104</v>
      </c>
      <c r="APF6" s="133" t="s">
        <v>4104</v>
      </c>
      <c r="APG6" s="133" t="s">
        <v>4104</v>
      </c>
      <c r="APH6" s="133" t="s">
        <v>4099</v>
      </c>
      <c r="API6" s="133" t="s">
        <v>4101</v>
      </c>
      <c r="APJ6" s="133" t="s">
        <v>4101</v>
      </c>
      <c r="APK6" s="133" t="s">
        <v>4106</v>
      </c>
      <c r="APL6" s="133" t="s">
        <v>4106</v>
      </c>
      <c r="APM6" s="133" t="s">
        <v>4322</v>
      </c>
      <c r="APN6" s="133" t="s">
        <v>4104</v>
      </c>
      <c r="APO6" s="133" t="s">
        <v>4104</v>
      </c>
      <c r="APP6" s="133" t="s">
        <v>4104</v>
      </c>
      <c r="APQ6" s="133" t="s">
        <v>4104</v>
      </c>
      <c r="APR6" s="133" t="s">
        <v>4104</v>
      </c>
      <c r="APS6" s="133" t="s">
        <v>4099</v>
      </c>
      <c r="APT6" s="133" t="s">
        <v>4101</v>
      </c>
      <c r="APU6" s="133" t="s">
        <v>4101</v>
      </c>
      <c r="APV6" s="133" t="s">
        <v>4106</v>
      </c>
      <c r="APW6" s="133" t="s">
        <v>4106</v>
      </c>
      <c r="APX6" s="133" t="s">
        <v>4322</v>
      </c>
      <c r="APY6" s="133" t="s">
        <v>4104</v>
      </c>
      <c r="APZ6" s="133" t="s">
        <v>4104</v>
      </c>
      <c r="AQA6" s="133" t="s">
        <v>4104</v>
      </c>
      <c r="AQB6" s="133" t="s">
        <v>4104</v>
      </c>
      <c r="AQC6" s="133" t="s">
        <v>4104</v>
      </c>
      <c r="AQD6" s="133" t="s">
        <v>4099</v>
      </c>
      <c r="AQE6" s="133" t="s">
        <v>4101</v>
      </c>
      <c r="AQF6" s="133" t="s">
        <v>4101</v>
      </c>
      <c r="AQG6" s="133" t="s">
        <v>4106</v>
      </c>
      <c r="AQH6" s="133" t="s">
        <v>4106</v>
      </c>
      <c r="AQI6" s="133" t="s">
        <v>4322</v>
      </c>
      <c r="AQJ6" s="133" t="s">
        <v>4104</v>
      </c>
      <c r="AQK6" s="133" t="s">
        <v>4104</v>
      </c>
      <c r="AQL6" s="133" t="s">
        <v>4104</v>
      </c>
      <c r="AQM6" s="133" t="s">
        <v>4104</v>
      </c>
      <c r="AQN6" s="133" t="s">
        <v>4104</v>
      </c>
      <c r="AQO6" s="133" t="s">
        <v>4099</v>
      </c>
      <c r="AQP6" s="133" t="s">
        <v>4101</v>
      </c>
      <c r="AQQ6" s="133" t="s">
        <v>4101</v>
      </c>
      <c r="AQR6" s="133" t="s">
        <v>4106</v>
      </c>
      <c r="AQS6" s="133" t="s">
        <v>4106</v>
      </c>
      <c r="AQT6" s="133" t="s">
        <v>4322</v>
      </c>
      <c r="AQU6" s="133" t="s">
        <v>4104</v>
      </c>
      <c r="AQV6" s="133" t="s">
        <v>4104</v>
      </c>
      <c r="AQW6" s="133" t="s">
        <v>4104</v>
      </c>
      <c r="AQX6" s="133" t="s">
        <v>4104</v>
      </c>
      <c r="AQY6" s="133" t="s">
        <v>4104</v>
      </c>
      <c r="AQZ6" s="133" t="s">
        <v>4099</v>
      </c>
      <c r="ARA6" s="133" t="s">
        <v>4101</v>
      </c>
      <c r="ARB6" s="133" t="s">
        <v>4101</v>
      </c>
      <c r="ARC6" s="133" t="s">
        <v>4106</v>
      </c>
      <c r="ARD6" s="133" t="s">
        <v>4106</v>
      </c>
      <c r="ARE6" s="133" t="s">
        <v>4322</v>
      </c>
      <c r="ARF6" s="133" t="s">
        <v>4104</v>
      </c>
      <c r="ARG6" s="133" t="s">
        <v>4104</v>
      </c>
      <c r="ARH6" s="133" t="s">
        <v>4104</v>
      </c>
      <c r="ARI6" s="133" t="s">
        <v>4104</v>
      </c>
      <c r="ARJ6" s="133" t="s">
        <v>4104</v>
      </c>
      <c r="ARK6" s="133" t="s">
        <v>4099</v>
      </c>
      <c r="ARL6" s="133" t="s">
        <v>4101</v>
      </c>
      <c r="ARM6" s="133" t="s">
        <v>4101</v>
      </c>
      <c r="ARN6" s="133" t="s">
        <v>4106</v>
      </c>
      <c r="ARO6" s="133" t="s">
        <v>4106</v>
      </c>
      <c r="ARP6" s="133" t="s">
        <v>4322</v>
      </c>
      <c r="ARQ6" s="133" t="s">
        <v>4104</v>
      </c>
      <c r="ARR6" s="133" t="s">
        <v>4104</v>
      </c>
      <c r="ARS6" s="133" t="s">
        <v>4104</v>
      </c>
      <c r="ART6" s="133" t="s">
        <v>4104</v>
      </c>
      <c r="ARU6" s="133" t="s">
        <v>4104</v>
      </c>
      <c r="ARV6" s="133" t="s">
        <v>4099</v>
      </c>
      <c r="ARW6" s="133" t="s">
        <v>4101</v>
      </c>
      <c r="ARX6" s="133" t="s">
        <v>4101</v>
      </c>
      <c r="ARY6" s="133" t="s">
        <v>4106</v>
      </c>
      <c r="ARZ6" s="133" t="s">
        <v>4106</v>
      </c>
      <c r="ASA6" s="133" t="s">
        <v>4322</v>
      </c>
      <c r="ASB6" s="133" t="s">
        <v>4104</v>
      </c>
      <c r="ASC6" s="133" t="s">
        <v>4104</v>
      </c>
      <c r="ASD6" s="133" t="s">
        <v>4104</v>
      </c>
      <c r="ASE6" s="133" t="s">
        <v>4104</v>
      </c>
      <c r="ASF6" s="133" t="s">
        <v>4104</v>
      </c>
      <c r="ASG6" s="133" t="s">
        <v>4077</v>
      </c>
      <c r="ASH6" s="133" t="s">
        <v>4106</v>
      </c>
      <c r="ASI6" s="133" t="s">
        <v>4106</v>
      </c>
      <c r="ASJ6" s="133" t="s">
        <v>4320</v>
      </c>
      <c r="ASK6" s="133" t="s">
        <v>4320</v>
      </c>
      <c r="ASL6" s="133" t="s">
        <v>4109</v>
      </c>
      <c r="ASP6" s="133" t="s">
        <v>4324</v>
      </c>
      <c r="ASR6" s="133" t="s">
        <v>4104</v>
      </c>
      <c r="ASS6" s="133" t="s">
        <v>4104</v>
      </c>
      <c r="AST6" s="133" t="s">
        <v>4104</v>
      </c>
      <c r="ASU6" s="133" t="s">
        <v>4104</v>
      </c>
      <c r="ASV6" s="133" t="s">
        <v>4104</v>
      </c>
      <c r="ASW6" s="133" t="s">
        <v>4099</v>
      </c>
      <c r="ASX6" s="133" t="s">
        <v>4101</v>
      </c>
      <c r="ASY6" s="133" t="s">
        <v>4101</v>
      </c>
      <c r="ASZ6" s="133" t="s">
        <v>4106</v>
      </c>
      <c r="ATA6" s="133" t="s">
        <v>4106</v>
      </c>
      <c r="ATB6" s="133" t="s">
        <v>4322</v>
      </c>
      <c r="ATC6" s="133" t="s">
        <v>4104</v>
      </c>
      <c r="ATD6" s="133" t="s">
        <v>4104</v>
      </c>
      <c r="ATE6" s="133" t="s">
        <v>4104</v>
      </c>
      <c r="ATF6" s="133" t="s">
        <v>4104</v>
      </c>
      <c r="ATG6" s="133" t="s">
        <v>4104</v>
      </c>
      <c r="ATH6" s="133" t="s">
        <v>4099</v>
      </c>
      <c r="ATI6" s="133" t="s">
        <v>4101</v>
      </c>
      <c r="ATJ6" s="133" t="s">
        <v>4101</v>
      </c>
      <c r="ATK6" s="133" t="s">
        <v>4106</v>
      </c>
      <c r="ATL6" s="133" t="s">
        <v>4106</v>
      </c>
      <c r="ATM6" s="133" t="s">
        <v>4322</v>
      </c>
      <c r="ATN6" s="133" t="s">
        <v>4104</v>
      </c>
      <c r="ATO6" s="133" t="s">
        <v>4104</v>
      </c>
      <c r="ATP6" s="133" t="s">
        <v>4104</v>
      </c>
      <c r="ATQ6" s="133" t="s">
        <v>4104</v>
      </c>
      <c r="ATR6" s="133" t="s">
        <v>4104</v>
      </c>
      <c r="ATS6" s="133" t="s">
        <v>4099</v>
      </c>
      <c r="ATT6" s="133" t="s">
        <v>4101</v>
      </c>
      <c r="ATU6" s="133" t="s">
        <v>4101</v>
      </c>
      <c r="ATV6" s="133" t="s">
        <v>4106</v>
      </c>
      <c r="ATW6" s="133" t="s">
        <v>4106</v>
      </c>
      <c r="ATX6" s="133" t="s">
        <v>4322</v>
      </c>
      <c r="ATY6" s="133" t="s">
        <v>4104</v>
      </c>
      <c r="ATZ6" s="133" t="s">
        <v>4104</v>
      </c>
      <c r="AUA6" s="133" t="s">
        <v>4104</v>
      </c>
      <c r="AUB6" s="133" t="s">
        <v>4104</v>
      </c>
      <c r="AUC6" s="133" t="s">
        <v>4104</v>
      </c>
      <c r="AUD6" s="133" t="s">
        <v>4099</v>
      </c>
      <c r="AUE6" s="133" t="s">
        <v>4101</v>
      </c>
      <c r="AUF6" s="133" t="s">
        <v>4101</v>
      </c>
      <c r="AUG6" s="133" t="s">
        <v>4106</v>
      </c>
      <c r="AUH6" s="133" t="s">
        <v>4106</v>
      </c>
      <c r="AUI6" s="133" t="s">
        <v>4322</v>
      </c>
      <c r="AUJ6" s="133" t="s">
        <v>4104</v>
      </c>
      <c r="AUK6" s="133" t="s">
        <v>4104</v>
      </c>
      <c r="AUL6" s="133" t="s">
        <v>4104</v>
      </c>
      <c r="AUM6" s="133" t="s">
        <v>4104</v>
      </c>
      <c r="AUN6" s="133" t="s">
        <v>4104</v>
      </c>
      <c r="AUO6" s="133" t="s">
        <v>4099</v>
      </c>
      <c r="AUP6" s="133" t="s">
        <v>4101</v>
      </c>
      <c r="AUQ6" s="133" t="s">
        <v>4101</v>
      </c>
      <c r="AUR6" s="133" t="s">
        <v>4106</v>
      </c>
      <c r="AUS6" s="133" t="s">
        <v>4106</v>
      </c>
      <c r="AUT6" s="133" t="s">
        <v>4322</v>
      </c>
      <c r="AUU6" s="133" t="s">
        <v>4104</v>
      </c>
      <c r="AUV6" s="133" t="s">
        <v>4104</v>
      </c>
      <c r="AUW6" s="133" t="s">
        <v>4104</v>
      </c>
      <c r="AUX6" s="133" t="s">
        <v>4104</v>
      </c>
      <c r="AUY6" s="133" t="s">
        <v>4104</v>
      </c>
      <c r="AUZ6" s="133" t="s">
        <v>4099</v>
      </c>
      <c r="AVA6" s="133" t="s">
        <v>4101</v>
      </c>
      <c r="AVB6" s="133" t="s">
        <v>4101</v>
      </c>
      <c r="AVC6" s="133" t="s">
        <v>4106</v>
      </c>
      <c r="AVD6" s="133" t="s">
        <v>4106</v>
      </c>
      <c r="AVE6" s="133" t="s">
        <v>4322</v>
      </c>
      <c r="AVF6" s="133" t="s">
        <v>4104</v>
      </c>
      <c r="AVG6" s="133" t="s">
        <v>4104</v>
      </c>
      <c r="AVH6" s="133" t="s">
        <v>4104</v>
      </c>
      <c r="AVI6" s="133" t="s">
        <v>4104</v>
      </c>
      <c r="AVJ6" s="133" t="s">
        <v>4104</v>
      </c>
      <c r="AVK6" s="133" t="s">
        <v>4099</v>
      </c>
      <c r="AVL6" s="133" t="s">
        <v>4101</v>
      </c>
      <c r="AVM6" s="133" t="s">
        <v>4101</v>
      </c>
      <c r="AVN6" s="133" t="s">
        <v>4106</v>
      </c>
      <c r="AVO6" s="133" t="s">
        <v>4106</v>
      </c>
      <c r="AVP6" s="133" t="s">
        <v>4322</v>
      </c>
      <c r="AVQ6" s="133" t="s">
        <v>4104</v>
      </c>
      <c r="AVR6" s="133" t="s">
        <v>4104</v>
      </c>
      <c r="AVS6" s="133" t="s">
        <v>4104</v>
      </c>
      <c r="AVT6" s="133" t="s">
        <v>4104</v>
      </c>
      <c r="AVU6" s="133" t="s">
        <v>4104</v>
      </c>
      <c r="AVV6" s="133" t="s">
        <v>4099</v>
      </c>
      <c r="AVW6" s="133" t="s">
        <v>4101</v>
      </c>
      <c r="AVX6" s="133" t="s">
        <v>4101</v>
      </c>
      <c r="AVY6" s="133" t="s">
        <v>4106</v>
      </c>
      <c r="AVZ6" s="133" t="s">
        <v>4106</v>
      </c>
      <c r="AWA6" s="133" t="s">
        <v>4322</v>
      </c>
      <c r="AWB6" s="133" t="s">
        <v>4104</v>
      </c>
      <c r="AWC6" s="133" t="s">
        <v>4104</v>
      </c>
      <c r="AWD6" s="133" t="s">
        <v>4104</v>
      </c>
      <c r="AWE6" s="133" t="s">
        <v>4104</v>
      </c>
      <c r="AWF6" s="133" t="s">
        <v>4104</v>
      </c>
      <c r="AWG6" s="133" t="s">
        <v>4099</v>
      </c>
      <c r="AWH6" s="133" t="s">
        <v>4101</v>
      </c>
      <c r="AWI6" s="133" t="s">
        <v>4101</v>
      </c>
      <c r="AWJ6" s="133" t="s">
        <v>4106</v>
      </c>
      <c r="AWK6" s="133" t="s">
        <v>4106</v>
      </c>
      <c r="AWL6" s="133" t="s">
        <v>4322</v>
      </c>
      <c r="AWM6" s="133" t="s">
        <v>4104</v>
      </c>
      <c r="AWN6" s="133" t="s">
        <v>4104</v>
      </c>
      <c r="AWO6" s="133" t="s">
        <v>4104</v>
      </c>
      <c r="AWP6" s="133" t="s">
        <v>4104</v>
      </c>
      <c r="AWQ6" s="133" t="s">
        <v>4104</v>
      </c>
      <c r="AWR6" s="133" t="s">
        <v>4099</v>
      </c>
      <c r="AWS6" s="133" t="s">
        <v>4101</v>
      </c>
      <c r="AWT6" s="133" t="s">
        <v>4101</v>
      </c>
      <c r="AWU6" s="133" t="s">
        <v>4106</v>
      </c>
      <c r="AWV6" s="133" t="s">
        <v>4106</v>
      </c>
      <c r="AWW6" s="133" t="s">
        <v>4322</v>
      </c>
      <c r="AWX6" s="133" t="s">
        <v>4104</v>
      </c>
      <c r="AWY6" s="133" t="s">
        <v>4104</v>
      </c>
      <c r="AWZ6" s="133" t="s">
        <v>4104</v>
      </c>
      <c r="AXA6" s="133" t="s">
        <v>4104</v>
      </c>
      <c r="AXB6" s="133" t="s">
        <v>4104</v>
      </c>
      <c r="AXC6" s="133" t="s">
        <v>4077</v>
      </c>
      <c r="AXD6" s="133" t="s">
        <v>4106</v>
      </c>
      <c r="AXE6" s="133" t="s">
        <v>4106</v>
      </c>
      <c r="AXF6" s="133" t="s">
        <v>4320</v>
      </c>
      <c r="AXG6" s="133" t="s">
        <v>4320</v>
      </c>
      <c r="AXH6" s="133" t="s">
        <v>4109</v>
      </c>
      <c r="AXL6" s="133" t="s">
        <v>4324</v>
      </c>
      <c r="AXN6" s="133" t="s">
        <v>4104</v>
      </c>
      <c r="AXO6" s="133" t="s">
        <v>4104</v>
      </c>
      <c r="AXP6" s="133" t="s">
        <v>4104</v>
      </c>
      <c r="AXQ6" s="133" t="s">
        <v>4104</v>
      </c>
      <c r="AXR6" s="133" t="s">
        <v>4104</v>
      </c>
      <c r="AXS6" s="133" t="s">
        <v>4099</v>
      </c>
      <c r="AXT6" s="133" t="s">
        <v>4101</v>
      </c>
      <c r="AXU6" s="133" t="s">
        <v>4101</v>
      </c>
      <c r="AXV6" s="133" t="s">
        <v>4106</v>
      </c>
      <c r="AXW6" s="133" t="s">
        <v>4106</v>
      </c>
      <c r="AXX6" s="133" t="s">
        <v>4322</v>
      </c>
      <c r="AXY6" s="133" t="s">
        <v>4104</v>
      </c>
      <c r="AXZ6" s="133" t="s">
        <v>4104</v>
      </c>
      <c r="AYA6" s="133" t="s">
        <v>4104</v>
      </c>
      <c r="AYB6" s="133" t="s">
        <v>4104</v>
      </c>
      <c r="AYC6" s="133" t="s">
        <v>4104</v>
      </c>
      <c r="AYD6" s="133" t="s">
        <v>4099</v>
      </c>
      <c r="AYE6" s="133" t="s">
        <v>4101</v>
      </c>
      <c r="AYF6" s="133" t="s">
        <v>4101</v>
      </c>
      <c r="AYG6" s="133" t="s">
        <v>4106</v>
      </c>
      <c r="AYH6" s="133" t="s">
        <v>4106</v>
      </c>
      <c r="AYI6" s="133" t="s">
        <v>4322</v>
      </c>
      <c r="AYJ6" s="133" t="s">
        <v>4104</v>
      </c>
      <c r="AYK6" s="133" t="s">
        <v>4104</v>
      </c>
      <c r="AYL6" s="133" t="s">
        <v>4104</v>
      </c>
      <c r="AYM6" s="133" t="s">
        <v>4104</v>
      </c>
      <c r="AYN6" s="133" t="s">
        <v>4104</v>
      </c>
      <c r="AYO6" s="133" t="s">
        <v>4099</v>
      </c>
      <c r="AYP6" s="133" t="s">
        <v>4101</v>
      </c>
      <c r="AYQ6" s="133" t="s">
        <v>4101</v>
      </c>
      <c r="AYR6" s="133" t="s">
        <v>4106</v>
      </c>
      <c r="AYS6" s="133" t="s">
        <v>4106</v>
      </c>
      <c r="AYT6" s="133" t="s">
        <v>4322</v>
      </c>
      <c r="AYU6" s="133" t="s">
        <v>4104</v>
      </c>
      <c r="AYV6" s="133" t="s">
        <v>4104</v>
      </c>
      <c r="AYW6" s="133" t="s">
        <v>4104</v>
      </c>
      <c r="AYX6" s="133" t="s">
        <v>4104</v>
      </c>
      <c r="AYY6" s="133" t="s">
        <v>4104</v>
      </c>
      <c r="AYZ6" s="133" t="s">
        <v>4099</v>
      </c>
      <c r="AZA6" s="133" t="s">
        <v>4101</v>
      </c>
      <c r="AZB6" s="133" t="s">
        <v>4101</v>
      </c>
      <c r="AZC6" s="133" t="s">
        <v>4106</v>
      </c>
      <c r="AZD6" s="133" t="s">
        <v>4106</v>
      </c>
      <c r="AZE6" s="133" t="s">
        <v>4322</v>
      </c>
      <c r="AZF6" s="133" t="s">
        <v>4104</v>
      </c>
      <c r="AZG6" s="133" t="s">
        <v>4104</v>
      </c>
      <c r="AZH6" s="133" t="s">
        <v>4104</v>
      </c>
      <c r="AZI6" s="133" t="s">
        <v>4104</v>
      </c>
      <c r="AZJ6" s="133" t="s">
        <v>4104</v>
      </c>
      <c r="AZK6" s="133" t="s">
        <v>4099</v>
      </c>
      <c r="AZL6" s="133" t="s">
        <v>4101</v>
      </c>
      <c r="AZM6" s="133" t="s">
        <v>4101</v>
      </c>
      <c r="AZN6" s="133" t="s">
        <v>4106</v>
      </c>
      <c r="AZO6" s="133" t="s">
        <v>4106</v>
      </c>
      <c r="AZP6" s="133" t="s">
        <v>4322</v>
      </c>
      <c r="AZQ6" s="133" t="s">
        <v>4104</v>
      </c>
      <c r="AZR6" s="133" t="s">
        <v>4104</v>
      </c>
      <c r="AZS6" s="133" t="s">
        <v>4104</v>
      </c>
      <c r="AZT6" s="133" t="s">
        <v>4104</v>
      </c>
      <c r="AZU6" s="133" t="s">
        <v>4104</v>
      </c>
      <c r="AZV6" s="133" t="s">
        <v>4099</v>
      </c>
      <c r="AZW6" s="133" t="s">
        <v>4101</v>
      </c>
      <c r="AZX6" s="133" t="s">
        <v>4101</v>
      </c>
      <c r="AZY6" s="133" t="s">
        <v>4106</v>
      </c>
      <c r="AZZ6" s="133" t="s">
        <v>4106</v>
      </c>
      <c r="BAA6" s="133" t="s">
        <v>4322</v>
      </c>
      <c r="BAB6" s="133" t="s">
        <v>4104</v>
      </c>
      <c r="BAC6" s="133" t="s">
        <v>4104</v>
      </c>
      <c r="BAD6" s="133" t="s">
        <v>4104</v>
      </c>
      <c r="BAE6" s="133" t="s">
        <v>4104</v>
      </c>
      <c r="BAF6" s="133" t="s">
        <v>4104</v>
      </c>
      <c r="BAG6" s="133" t="s">
        <v>4099</v>
      </c>
      <c r="BAH6" s="133" t="s">
        <v>4101</v>
      </c>
      <c r="BAI6" s="133" t="s">
        <v>4101</v>
      </c>
      <c r="BAJ6" s="133" t="s">
        <v>4106</v>
      </c>
      <c r="BAK6" s="133" t="s">
        <v>4106</v>
      </c>
      <c r="BAL6" s="133" t="s">
        <v>4322</v>
      </c>
      <c r="BAM6" s="133" t="s">
        <v>4104</v>
      </c>
      <c r="BAN6" s="133" t="s">
        <v>4104</v>
      </c>
      <c r="BAO6" s="133" t="s">
        <v>4104</v>
      </c>
      <c r="BAP6" s="133" t="s">
        <v>4104</v>
      </c>
      <c r="BAQ6" s="133" t="s">
        <v>4104</v>
      </c>
      <c r="BAR6" s="133" t="s">
        <v>4099</v>
      </c>
      <c r="BAS6" s="133" t="s">
        <v>4101</v>
      </c>
      <c r="BAT6" s="133" t="s">
        <v>4101</v>
      </c>
      <c r="BAU6" s="133" t="s">
        <v>4106</v>
      </c>
      <c r="BAV6" s="133" t="s">
        <v>4106</v>
      </c>
      <c r="BAW6" s="133" t="s">
        <v>4322</v>
      </c>
      <c r="BAX6" s="133" t="s">
        <v>4104</v>
      </c>
      <c r="BAY6" s="133" t="s">
        <v>4104</v>
      </c>
      <c r="BAZ6" s="133" t="s">
        <v>4104</v>
      </c>
      <c r="BBA6" s="133" t="s">
        <v>4104</v>
      </c>
      <c r="BBB6" s="133" t="s">
        <v>4104</v>
      </c>
      <c r="BBC6" s="133" t="s">
        <v>4099</v>
      </c>
      <c r="BBD6" s="133" t="s">
        <v>4101</v>
      </c>
      <c r="BBE6" s="133" t="s">
        <v>4101</v>
      </c>
      <c r="BBF6" s="133" t="s">
        <v>4106</v>
      </c>
      <c r="BBG6" s="133" t="s">
        <v>4106</v>
      </c>
      <c r="BBH6" s="133" t="s">
        <v>4322</v>
      </c>
      <c r="BBI6" s="133" t="s">
        <v>4104</v>
      </c>
      <c r="BBJ6" s="133" t="s">
        <v>4104</v>
      </c>
      <c r="BBK6" s="133" t="s">
        <v>4104</v>
      </c>
      <c r="BBL6" s="133" t="s">
        <v>4104</v>
      </c>
      <c r="BBM6" s="133" t="s">
        <v>4104</v>
      </c>
      <c r="BBN6" s="133" t="s">
        <v>4099</v>
      </c>
      <c r="BBO6" s="133" t="s">
        <v>4101</v>
      </c>
      <c r="BBP6" s="133" t="s">
        <v>4101</v>
      </c>
      <c r="BBQ6" s="133" t="s">
        <v>4106</v>
      </c>
      <c r="BBR6" s="133" t="s">
        <v>4106</v>
      </c>
      <c r="BBS6" s="133" t="s">
        <v>4322</v>
      </c>
      <c r="BBT6" s="133" t="s">
        <v>4104</v>
      </c>
      <c r="BBU6" s="133" t="s">
        <v>4104</v>
      </c>
      <c r="BBV6" s="133" t="s">
        <v>4104</v>
      </c>
      <c r="BBW6" s="133" t="s">
        <v>4104</v>
      </c>
      <c r="BBX6" s="133" t="s">
        <v>4104</v>
      </c>
      <c r="BBY6" s="133" t="s">
        <v>4077</v>
      </c>
      <c r="BBZ6" s="133" t="s">
        <v>4106</v>
      </c>
      <c r="BCA6" s="133" t="s">
        <v>4106</v>
      </c>
      <c r="BCB6" s="133" t="s">
        <v>4320</v>
      </c>
      <c r="BCC6" s="133" t="s">
        <v>4320</v>
      </c>
      <c r="BCD6" s="133" t="s">
        <v>4109</v>
      </c>
      <c r="BCH6" s="133" t="s">
        <v>4324</v>
      </c>
      <c r="BCJ6" s="133" t="s">
        <v>4104</v>
      </c>
      <c r="BCK6" s="133" t="s">
        <v>4104</v>
      </c>
      <c r="BCL6" s="133" t="s">
        <v>4104</v>
      </c>
      <c r="BCM6" s="133" t="s">
        <v>4104</v>
      </c>
      <c r="BCN6" s="133" t="s">
        <v>4104</v>
      </c>
      <c r="BCO6" s="133" t="s">
        <v>4099</v>
      </c>
      <c r="BCP6" s="133" t="s">
        <v>4101</v>
      </c>
      <c r="BCQ6" s="133" t="s">
        <v>4101</v>
      </c>
      <c r="BCR6" s="133" t="s">
        <v>4106</v>
      </c>
      <c r="BCS6" s="133" t="s">
        <v>4106</v>
      </c>
      <c r="BCT6" s="133" t="s">
        <v>4322</v>
      </c>
      <c r="BCU6" s="133" t="s">
        <v>4104</v>
      </c>
      <c r="BCV6" s="133" t="s">
        <v>4104</v>
      </c>
      <c r="BCW6" s="133" t="s">
        <v>4104</v>
      </c>
      <c r="BCX6" s="133" t="s">
        <v>4104</v>
      </c>
      <c r="BCY6" s="133" t="s">
        <v>4104</v>
      </c>
      <c r="BCZ6" s="133" t="s">
        <v>4099</v>
      </c>
      <c r="BDA6" s="133" t="s">
        <v>4101</v>
      </c>
      <c r="BDB6" s="133" t="s">
        <v>4101</v>
      </c>
      <c r="BDC6" s="133" t="s">
        <v>4106</v>
      </c>
      <c r="BDD6" s="133" t="s">
        <v>4106</v>
      </c>
      <c r="BDE6" s="133" t="s">
        <v>4322</v>
      </c>
      <c r="BDF6" s="133" t="s">
        <v>4104</v>
      </c>
      <c r="BDG6" s="133" t="s">
        <v>4104</v>
      </c>
      <c r="BDH6" s="133" t="s">
        <v>4104</v>
      </c>
      <c r="BDI6" s="133" t="s">
        <v>4104</v>
      </c>
      <c r="BDJ6" s="133" t="s">
        <v>4104</v>
      </c>
      <c r="BDK6" s="133" t="s">
        <v>4099</v>
      </c>
      <c r="BDL6" s="133" t="s">
        <v>4101</v>
      </c>
      <c r="BDM6" s="133" t="s">
        <v>4101</v>
      </c>
      <c r="BDN6" s="133" t="s">
        <v>4106</v>
      </c>
      <c r="BDO6" s="133" t="s">
        <v>4106</v>
      </c>
      <c r="BDP6" s="133" t="s">
        <v>4322</v>
      </c>
      <c r="BDQ6" s="133" t="s">
        <v>4104</v>
      </c>
      <c r="BDR6" s="133" t="s">
        <v>4104</v>
      </c>
      <c r="BDS6" s="133" t="s">
        <v>4104</v>
      </c>
      <c r="BDT6" s="133" t="s">
        <v>4104</v>
      </c>
      <c r="BDU6" s="133" t="s">
        <v>4104</v>
      </c>
      <c r="BDV6" s="133" t="s">
        <v>4099</v>
      </c>
      <c r="BDW6" s="133" t="s">
        <v>4101</v>
      </c>
      <c r="BDX6" s="133" t="s">
        <v>4101</v>
      </c>
      <c r="BDY6" s="133" t="s">
        <v>4106</v>
      </c>
      <c r="BDZ6" s="133" t="s">
        <v>4106</v>
      </c>
      <c r="BEA6" s="133" t="s">
        <v>4322</v>
      </c>
      <c r="BEB6" s="133" t="s">
        <v>4104</v>
      </c>
      <c r="BEC6" s="133" t="s">
        <v>4104</v>
      </c>
      <c r="BED6" s="133" t="s">
        <v>4104</v>
      </c>
      <c r="BEE6" s="133" t="s">
        <v>4104</v>
      </c>
      <c r="BEF6" s="133" t="s">
        <v>4104</v>
      </c>
      <c r="BEG6" s="133" t="s">
        <v>4099</v>
      </c>
      <c r="BEH6" s="133" t="s">
        <v>4101</v>
      </c>
      <c r="BEI6" s="133" t="s">
        <v>4101</v>
      </c>
      <c r="BEJ6" s="133" t="s">
        <v>4106</v>
      </c>
      <c r="BEK6" s="133" t="s">
        <v>4106</v>
      </c>
      <c r="BEL6" s="133" t="s">
        <v>4322</v>
      </c>
      <c r="BEM6" s="133" t="s">
        <v>4104</v>
      </c>
      <c r="BEN6" s="133" t="s">
        <v>4104</v>
      </c>
      <c r="BEO6" s="133" t="s">
        <v>4104</v>
      </c>
      <c r="BEP6" s="133" t="s">
        <v>4104</v>
      </c>
      <c r="BEQ6" s="133" t="s">
        <v>4104</v>
      </c>
      <c r="BER6" s="133" t="s">
        <v>4099</v>
      </c>
      <c r="BES6" s="133" t="s">
        <v>4101</v>
      </c>
      <c r="BET6" s="133" t="s">
        <v>4101</v>
      </c>
      <c r="BEU6" s="133" t="s">
        <v>4106</v>
      </c>
      <c r="BEV6" s="133" t="s">
        <v>4106</v>
      </c>
      <c r="BEW6" s="133" t="s">
        <v>4322</v>
      </c>
      <c r="BEX6" s="133" t="s">
        <v>4104</v>
      </c>
      <c r="BEY6" s="133" t="s">
        <v>4104</v>
      </c>
      <c r="BEZ6" s="133" t="s">
        <v>4104</v>
      </c>
      <c r="BFA6" s="133" t="s">
        <v>4104</v>
      </c>
      <c r="BFB6" s="133" t="s">
        <v>4104</v>
      </c>
      <c r="BFC6" s="133" t="s">
        <v>4099</v>
      </c>
      <c r="BFD6" s="133" t="s">
        <v>4101</v>
      </c>
      <c r="BFE6" s="133" t="s">
        <v>4101</v>
      </c>
      <c r="BFF6" s="133" t="s">
        <v>4106</v>
      </c>
      <c r="BFG6" s="133" t="s">
        <v>4106</v>
      </c>
      <c r="BFH6" s="133" t="s">
        <v>4322</v>
      </c>
      <c r="BFI6" s="133" t="s">
        <v>4104</v>
      </c>
      <c r="BFJ6" s="133" t="s">
        <v>4104</v>
      </c>
      <c r="BFK6" s="133" t="s">
        <v>4104</v>
      </c>
      <c r="BFL6" s="133" t="s">
        <v>4104</v>
      </c>
      <c r="BFM6" s="133" t="s">
        <v>4104</v>
      </c>
      <c r="BFN6" s="133" t="s">
        <v>4099</v>
      </c>
      <c r="BFO6" s="133" t="s">
        <v>4101</v>
      </c>
      <c r="BFP6" s="133" t="s">
        <v>4101</v>
      </c>
      <c r="BFQ6" s="133" t="s">
        <v>4106</v>
      </c>
      <c r="BFR6" s="133" t="s">
        <v>4106</v>
      </c>
      <c r="BFS6" s="133" t="s">
        <v>4322</v>
      </c>
      <c r="BFT6" s="133" t="s">
        <v>4104</v>
      </c>
      <c r="BFU6" s="133" t="s">
        <v>4104</v>
      </c>
      <c r="BFV6" s="133" t="s">
        <v>4104</v>
      </c>
      <c r="BFW6" s="133" t="s">
        <v>4104</v>
      </c>
      <c r="BFX6" s="133" t="s">
        <v>4104</v>
      </c>
      <c r="BFY6" s="133" t="s">
        <v>4099</v>
      </c>
      <c r="BFZ6" s="133" t="s">
        <v>4101</v>
      </c>
      <c r="BGA6" s="133" t="s">
        <v>4101</v>
      </c>
      <c r="BGB6" s="133" t="s">
        <v>4106</v>
      </c>
      <c r="BGC6" s="133" t="s">
        <v>4106</v>
      </c>
      <c r="BGD6" s="133" t="s">
        <v>4322</v>
      </c>
      <c r="BGE6" s="133" t="s">
        <v>4104</v>
      </c>
      <c r="BGF6" s="133" t="s">
        <v>4104</v>
      </c>
      <c r="BGG6" s="133" t="s">
        <v>4104</v>
      </c>
      <c r="BGH6" s="133" t="s">
        <v>4104</v>
      </c>
      <c r="BGI6" s="133" t="s">
        <v>4104</v>
      </c>
      <c r="BGJ6" s="133" t="s">
        <v>4099</v>
      </c>
      <c r="BGK6" s="133" t="s">
        <v>4101</v>
      </c>
      <c r="BGL6" s="133" t="s">
        <v>4101</v>
      </c>
      <c r="BGM6" s="133" t="s">
        <v>4106</v>
      </c>
      <c r="BGN6" s="133" t="s">
        <v>4106</v>
      </c>
      <c r="BGO6" s="133" t="s">
        <v>4322</v>
      </c>
      <c r="BGP6" s="133" t="s">
        <v>4104</v>
      </c>
      <c r="BGQ6" s="133" t="s">
        <v>4104</v>
      </c>
      <c r="BGR6" s="133" t="s">
        <v>4104</v>
      </c>
      <c r="BGS6" s="133" t="s">
        <v>4104</v>
      </c>
      <c r="BGT6" s="133" t="s">
        <v>4104</v>
      </c>
      <c r="BGU6" s="133" t="s">
        <v>4077</v>
      </c>
      <c r="BGV6" s="133" t="s">
        <v>4106</v>
      </c>
      <c r="BGW6" s="133" t="s">
        <v>4106</v>
      </c>
      <c r="BGX6" s="133" t="s">
        <v>4320</v>
      </c>
      <c r="BGY6" s="133" t="s">
        <v>4320</v>
      </c>
      <c r="BGZ6" s="133" t="s">
        <v>4109</v>
      </c>
      <c r="BHD6" s="133" t="s">
        <v>4324</v>
      </c>
      <c r="BHF6" s="133" t="s">
        <v>4104</v>
      </c>
      <c r="BHG6" s="133" t="s">
        <v>4104</v>
      </c>
      <c r="BHH6" s="133" t="s">
        <v>4104</v>
      </c>
      <c r="BHI6" s="133" t="s">
        <v>4104</v>
      </c>
      <c r="BHJ6" s="133" t="s">
        <v>4104</v>
      </c>
      <c r="BHK6" s="133" t="s">
        <v>4099</v>
      </c>
      <c r="BHL6" s="133" t="s">
        <v>4101</v>
      </c>
      <c r="BHM6" s="133" t="s">
        <v>4101</v>
      </c>
      <c r="BHN6" s="133" t="s">
        <v>4106</v>
      </c>
      <c r="BHO6" s="133" t="s">
        <v>4106</v>
      </c>
      <c r="BHP6" s="133" t="s">
        <v>4322</v>
      </c>
      <c r="BHQ6" s="133" t="s">
        <v>4104</v>
      </c>
      <c r="BHR6" s="133" t="s">
        <v>4104</v>
      </c>
      <c r="BHS6" s="133" t="s">
        <v>4104</v>
      </c>
      <c r="BHT6" s="133" t="s">
        <v>4104</v>
      </c>
      <c r="BHU6" s="133" t="s">
        <v>4104</v>
      </c>
      <c r="BHV6" s="133" t="s">
        <v>4099</v>
      </c>
      <c r="BHW6" s="133" t="s">
        <v>4101</v>
      </c>
      <c r="BHX6" s="133" t="s">
        <v>4101</v>
      </c>
      <c r="BHY6" s="133" t="s">
        <v>4106</v>
      </c>
      <c r="BHZ6" s="133" t="s">
        <v>4106</v>
      </c>
      <c r="BIA6" s="133" t="s">
        <v>4322</v>
      </c>
      <c r="BIB6" s="133" t="s">
        <v>4104</v>
      </c>
      <c r="BIC6" s="133" t="s">
        <v>4104</v>
      </c>
      <c r="BID6" s="133" t="s">
        <v>4104</v>
      </c>
      <c r="BIE6" s="133" t="s">
        <v>4104</v>
      </c>
      <c r="BIF6" s="133" t="s">
        <v>4104</v>
      </c>
      <c r="BIG6" s="133" t="s">
        <v>4099</v>
      </c>
      <c r="BIH6" s="133" t="s">
        <v>4101</v>
      </c>
      <c r="BII6" s="133" t="s">
        <v>4101</v>
      </c>
      <c r="BIJ6" s="133" t="s">
        <v>4106</v>
      </c>
      <c r="BIK6" s="133" t="s">
        <v>4106</v>
      </c>
      <c r="BIL6" s="133" t="s">
        <v>4322</v>
      </c>
      <c r="BIM6" s="133" t="s">
        <v>4104</v>
      </c>
      <c r="BIN6" s="133" t="s">
        <v>4104</v>
      </c>
      <c r="BIO6" s="133" t="s">
        <v>4104</v>
      </c>
      <c r="BIP6" s="133" t="s">
        <v>4104</v>
      </c>
      <c r="BIQ6" s="133" t="s">
        <v>4104</v>
      </c>
      <c r="BIR6" s="133" t="s">
        <v>4099</v>
      </c>
      <c r="BIS6" s="133" t="s">
        <v>4101</v>
      </c>
      <c r="BIT6" s="133" t="s">
        <v>4101</v>
      </c>
      <c r="BIU6" s="133" t="s">
        <v>4106</v>
      </c>
      <c r="BIV6" s="133" t="s">
        <v>4106</v>
      </c>
      <c r="BIW6" s="133" t="s">
        <v>4322</v>
      </c>
      <c r="BIX6" s="133" t="s">
        <v>4104</v>
      </c>
      <c r="BIY6" s="133" t="s">
        <v>4104</v>
      </c>
      <c r="BIZ6" s="133" t="s">
        <v>4104</v>
      </c>
      <c r="BJA6" s="133" t="s">
        <v>4104</v>
      </c>
      <c r="BJB6" s="133" t="s">
        <v>4104</v>
      </c>
      <c r="BJC6" s="133" t="s">
        <v>4099</v>
      </c>
      <c r="BJD6" s="133" t="s">
        <v>4101</v>
      </c>
      <c r="BJE6" s="133" t="s">
        <v>4101</v>
      </c>
      <c r="BJF6" s="133" t="s">
        <v>4106</v>
      </c>
      <c r="BJG6" s="133" t="s">
        <v>4106</v>
      </c>
      <c r="BJH6" s="133" t="s">
        <v>4322</v>
      </c>
      <c r="BJI6" s="133" t="s">
        <v>4104</v>
      </c>
      <c r="BJJ6" s="133" t="s">
        <v>4104</v>
      </c>
      <c r="BJK6" s="133" t="s">
        <v>4104</v>
      </c>
      <c r="BJL6" s="133" t="s">
        <v>4104</v>
      </c>
      <c r="BJM6" s="133" t="s">
        <v>4104</v>
      </c>
      <c r="BJN6" s="133" t="s">
        <v>4099</v>
      </c>
      <c r="BJO6" s="133" t="s">
        <v>4101</v>
      </c>
      <c r="BJP6" s="133" t="s">
        <v>4101</v>
      </c>
      <c r="BJQ6" s="133" t="s">
        <v>4106</v>
      </c>
      <c r="BJR6" s="133" t="s">
        <v>4106</v>
      </c>
      <c r="BJS6" s="133" t="s">
        <v>4322</v>
      </c>
      <c r="BJT6" s="133" t="s">
        <v>4104</v>
      </c>
      <c r="BJU6" s="133" t="s">
        <v>4104</v>
      </c>
      <c r="BJV6" s="133" t="s">
        <v>4104</v>
      </c>
      <c r="BJW6" s="133" t="s">
        <v>4104</v>
      </c>
      <c r="BJX6" s="133" t="s">
        <v>4104</v>
      </c>
      <c r="BJY6" s="133" t="s">
        <v>4099</v>
      </c>
      <c r="BJZ6" s="133" t="s">
        <v>4101</v>
      </c>
      <c r="BKA6" s="133" t="s">
        <v>4101</v>
      </c>
      <c r="BKB6" s="133" t="s">
        <v>4106</v>
      </c>
      <c r="BKC6" s="133" t="s">
        <v>4106</v>
      </c>
      <c r="BKD6" s="133" t="s">
        <v>4322</v>
      </c>
      <c r="BKE6" s="133" t="s">
        <v>4104</v>
      </c>
      <c r="BKF6" s="133" t="s">
        <v>4104</v>
      </c>
      <c r="BKG6" s="133" t="s">
        <v>4104</v>
      </c>
      <c r="BKH6" s="133" t="s">
        <v>4104</v>
      </c>
      <c r="BKI6" s="133" t="s">
        <v>4104</v>
      </c>
      <c r="BKJ6" s="133" t="s">
        <v>4099</v>
      </c>
      <c r="BKK6" s="133" t="s">
        <v>4101</v>
      </c>
      <c r="BKL6" s="133" t="s">
        <v>4101</v>
      </c>
      <c r="BKM6" s="133" t="s">
        <v>4106</v>
      </c>
      <c r="BKN6" s="133" t="s">
        <v>4106</v>
      </c>
      <c r="BKO6" s="133" t="s">
        <v>4322</v>
      </c>
      <c r="BKP6" s="133" t="s">
        <v>4104</v>
      </c>
      <c r="BKQ6" s="133" t="s">
        <v>4104</v>
      </c>
      <c r="BKR6" s="133" t="s">
        <v>4104</v>
      </c>
      <c r="BKS6" s="133" t="s">
        <v>4104</v>
      </c>
      <c r="BKT6" s="133" t="s">
        <v>4104</v>
      </c>
      <c r="BKU6" s="133" t="s">
        <v>4099</v>
      </c>
      <c r="BKV6" s="133" t="s">
        <v>4101</v>
      </c>
      <c r="BKW6" s="133" t="s">
        <v>4101</v>
      </c>
      <c r="BKX6" s="133" t="s">
        <v>4106</v>
      </c>
      <c r="BKY6" s="133" t="s">
        <v>4106</v>
      </c>
      <c r="BKZ6" s="133" t="s">
        <v>4322</v>
      </c>
      <c r="BLA6" s="133" t="s">
        <v>4104</v>
      </c>
      <c r="BLB6" s="133" t="s">
        <v>4104</v>
      </c>
      <c r="BLC6" s="133" t="s">
        <v>4104</v>
      </c>
      <c r="BLD6" s="133" t="s">
        <v>4104</v>
      </c>
      <c r="BLE6" s="133" t="s">
        <v>4104</v>
      </c>
      <c r="BLF6" s="133" t="s">
        <v>4099</v>
      </c>
      <c r="BLG6" s="133" t="s">
        <v>4101</v>
      </c>
      <c r="BLH6" s="133" t="s">
        <v>4101</v>
      </c>
      <c r="BLI6" s="133" t="s">
        <v>4106</v>
      </c>
      <c r="BLJ6" s="133" t="s">
        <v>4106</v>
      </c>
      <c r="BLK6" s="133" t="s">
        <v>4322</v>
      </c>
      <c r="BLL6" s="133" t="s">
        <v>4104</v>
      </c>
      <c r="BLM6" s="133" t="s">
        <v>4104</v>
      </c>
      <c r="BLN6" s="133" t="s">
        <v>4104</v>
      </c>
      <c r="BLO6" s="133" t="s">
        <v>4104</v>
      </c>
      <c r="BLP6" s="133" t="s">
        <v>4104</v>
      </c>
      <c r="BLQ6" s="133" t="s">
        <v>4077</v>
      </c>
      <c r="BLR6" s="133" t="s">
        <v>4106</v>
      </c>
      <c r="BLS6" s="133" t="s">
        <v>4106</v>
      </c>
      <c r="BLT6" s="133" t="s">
        <v>4320</v>
      </c>
      <c r="BLU6" s="133" t="s">
        <v>4320</v>
      </c>
      <c r="BLV6" s="133" t="s">
        <v>4109</v>
      </c>
      <c r="BLZ6" s="133" t="s">
        <v>4324</v>
      </c>
      <c r="BMB6" s="133" t="s">
        <v>4104</v>
      </c>
      <c r="BMC6" s="133" t="s">
        <v>4104</v>
      </c>
      <c r="BMD6" s="133" t="s">
        <v>4104</v>
      </c>
      <c r="BME6" s="133" t="s">
        <v>4104</v>
      </c>
      <c r="BMF6" s="133" t="s">
        <v>4104</v>
      </c>
      <c r="BMG6" s="133" t="s">
        <v>4099</v>
      </c>
      <c r="BMH6" s="133" t="s">
        <v>4101</v>
      </c>
      <c r="BMI6" s="133" t="s">
        <v>4101</v>
      </c>
      <c r="BMJ6" s="133" t="s">
        <v>4106</v>
      </c>
      <c r="BMK6" s="133" t="s">
        <v>4106</v>
      </c>
      <c r="BML6" s="133" t="s">
        <v>4322</v>
      </c>
      <c r="BMM6" s="133" t="s">
        <v>4104</v>
      </c>
      <c r="BMN6" s="133" t="s">
        <v>4104</v>
      </c>
      <c r="BMO6" s="133" t="s">
        <v>4104</v>
      </c>
      <c r="BMP6" s="133" t="s">
        <v>4104</v>
      </c>
      <c r="BMQ6" s="133" t="s">
        <v>4104</v>
      </c>
      <c r="BMR6" s="133" t="s">
        <v>4099</v>
      </c>
      <c r="BMS6" s="133" t="s">
        <v>4101</v>
      </c>
      <c r="BMT6" s="133" t="s">
        <v>4101</v>
      </c>
      <c r="BMU6" s="133" t="s">
        <v>4106</v>
      </c>
      <c r="BMV6" s="133" t="s">
        <v>4106</v>
      </c>
      <c r="BMW6" s="133" t="s">
        <v>4322</v>
      </c>
      <c r="BMX6" s="133" t="s">
        <v>4104</v>
      </c>
      <c r="BMY6" s="133" t="s">
        <v>4104</v>
      </c>
      <c r="BMZ6" s="133" t="s">
        <v>4104</v>
      </c>
      <c r="BNA6" s="133" t="s">
        <v>4104</v>
      </c>
      <c r="BNB6" s="133" t="s">
        <v>4104</v>
      </c>
      <c r="BNC6" s="133" t="s">
        <v>4099</v>
      </c>
      <c r="BND6" s="133" t="s">
        <v>4101</v>
      </c>
      <c r="BNE6" s="133" t="s">
        <v>4101</v>
      </c>
      <c r="BNF6" s="133" t="s">
        <v>4106</v>
      </c>
      <c r="BNG6" s="133" t="s">
        <v>4106</v>
      </c>
      <c r="BNH6" s="133" t="s">
        <v>4322</v>
      </c>
      <c r="BNI6" s="133" t="s">
        <v>4104</v>
      </c>
      <c r="BNJ6" s="133" t="s">
        <v>4104</v>
      </c>
      <c r="BNK6" s="133" t="s">
        <v>4104</v>
      </c>
      <c r="BNL6" s="133" t="s">
        <v>4104</v>
      </c>
      <c r="BNM6" s="133" t="s">
        <v>4104</v>
      </c>
      <c r="BNN6" s="133" t="s">
        <v>4099</v>
      </c>
      <c r="BNO6" s="133" t="s">
        <v>4101</v>
      </c>
      <c r="BNP6" s="133" t="s">
        <v>4101</v>
      </c>
      <c r="BNQ6" s="133" t="s">
        <v>4106</v>
      </c>
      <c r="BNR6" s="133" t="s">
        <v>4106</v>
      </c>
      <c r="BNS6" s="133" t="s">
        <v>4322</v>
      </c>
      <c r="BNT6" s="133" t="s">
        <v>4104</v>
      </c>
      <c r="BNU6" s="133" t="s">
        <v>4104</v>
      </c>
      <c r="BNV6" s="133" t="s">
        <v>4104</v>
      </c>
      <c r="BNW6" s="133" t="s">
        <v>4104</v>
      </c>
      <c r="BNX6" s="133" t="s">
        <v>4104</v>
      </c>
      <c r="BNY6" s="133" t="s">
        <v>4099</v>
      </c>
      <c r="BNZ6" s="133" t="s">
        <v>4101</v>
      </c>
      <c r="BOA6" s="133" t="s">
        <v>4101</v>
      </c>
      <c r="BOB6" s="133" t="s">
        <v>4106</v>
      </c>
      <c r="BOC6" s="133" t="s">
        <v>4106</v>
      </c>
      <c r="BOD6" s="133" t="s">
        <v>4322</v>
      </c>
      <c r="BOE6" s="133" t="s">
        <v>4104</v>
      </c>
      <c r="BOF6" s="133" t="s">
        <v>4104</v>
      </c>
      <c r="BOG6" s="133" t="s">
        <v>4104</v>
      </c>
      <c r="BOH6" s="133" t="s">
        <v>4104</v>
      </c>
      <c r="BOI6" s="133" t="s">
        <v>4104</v>
      </c>
      <c r="BOJ6" s="133" t="s">
        <v>4099</v>
      </c>
      <c r="BOK6" s="133" t="s">
        <v>4101</v>
      </c>
      <c r="BOL6" s="133" t="s">
        <v>4101</v>
      </c>
      <c r="BOM6" s="133" t="s">
        <v>4106</v>
      </c>
      <c r="BON6" s="133" t="s">
        <v>4106</v>
      </c>
      <c r="BOO6" s="133" t="s">
        <v>4322</v>
      </c>
      <c r="BOP6" s="133" t="s">
        <v>4104</v>
      </c>
      <c r="BOQ6" s="133" t="s">
        <v>4104</v>
      </c>
      <c r="BOR6" s="133" t="s">
        <v>4104</v>
      </c>
      <c r="BOS6" s="133" t="s">
        <v>4104</v>
      </c>
      <c r="BOT6" s="133" t="s">
        <v>4104</v>
      </c>
      <c r="BOU6" s="133" t="s">
        <v>4099</v>
      </c>
      <c r="BOV6" s="133" t="s">
        <v>4101</v>
      </c>
      <c r="BOW6" s="133" t="s">
        <v>4101</v>
      </c>
      <c r="BOX6" s="133" t="s">
        <v>4106</v>
      </c>
      <c r="BOY6" s="133" t="s">
        <v>4106</v>
      </c>
      <c r="BOZ6" s="133" t="s">
        <v>4322</v>
      </c>
      <c r="BPA6" s="133" t="s">
        <v>4104</v>
      </c>
      <c r="BPB6" s="133" t="s">
        <v>4104</v>
      </c>
      <c r="BPC6" s="133" t="s">
        <v>4104</v>
      </c>
      <c r="BPD6" s="133" t="s">
        <v>4104</v>
      </c>
      <c r="BPE6" s="133" t="s">
        <v>4104</v>
      </c>
      <c r="BPF6" s="133" t="s">
        <v>4099</v>
      </c>
      <c r="BPG6" s="133" t="s">
        <v>4101</v>
      </c>
      <c r="BPH6" s="133" t="s">
        <v>4101</v>
      </c>
      <c r="BPI6" s="133" t="s">
        <v>4106</v>
      </c>
      <c r="BPJ6" s="133" t="s">
        <v>4106</v>
      </c>
      <c r="BPK6" s="133" t="s">
        <v>4322</v>
      </c>
      <c r="BPL6" s="133" t="s">
        <v>4104</v>
      </c>
      <c r="BPM6" s="133" t="s">
        <v>4104</v>
      </c>
      <c r="BPN6" s="133" t="s">
        <v>4104</v>
      </c>
      <c r="BPO6" s="133" t="s">
        <v>4104</v>
      </c>
      <c r="BPP6" s="133" t="s">
        <v>4104</v>
      </c>
      <c r="BPQ6" s="133" t="s">
        <v>4099</v>
      </c>
      <c r="BPR6" s="133" t="s">
        <v>4101</v>
      </c>
      <c r="BPS6" s="133" t="s">
        <v>4101</v>
      </c>
      <c r="BPT6" s="133" t="s">
        <v>4106</v>
      </c>
      <c r="BPU6" s="133" t="s">
        <v>4106</v>
      </c>
      <c r="BPV6" s="133" t="s">
        <v>4322</v>
      </c>
      <c r="BPW6" s="133" t="s">
        <v>4104</v>
      </c>
      <c r="BPX6" s="133" t="s">
        <v>4104</v>
      </c>
      <c r="BPY6" s="133" t="s">
        <v>4104</v>
      </c>
      <c r="BPZ6" s="133" t="s">
        <v>4104</v>
      </c>
      <c r="BQA6" s="133" t="s">
        <v>4104</v>
      </c>
      <c r="BQB6" s="133" t="s">
        <v>4099</v>
      </c>
      <c r="BQC6" s="133" t="s">
        <v>4101</v>
      </c>
      <c r="BQD6" s="133" t="s">
        <v>4101</v>
      </c>
      <c r="BQE6" s="133" t="s">
        <v>4106</v>
      </c>
      <c r="BQF6" s="133" t="s">
        <v>4106</v>
      </c>
      <c r="BQG6" s="133" t="s">
        <v>4322</v>
      </c>
      <c r="BQH6" s="133" t="s">
        <v>4104</v>
      </c>
      <c r="BQI6" s="133" t="s">
        <v>4104</v>
      </c>
      <c r="BQJ6" s="133" t="s">
        <v>4104</v>
      </c>
      <c r="BQK6" s="133" t="s">
        <v>4104</v>
      </c>
      <c r="BQL6" s="133" t="s">
        <v>4104</v>
      </c>
      <c r="BQM6" s="133" t="s">
        <v>4077</v>
      </c>
      <c r="BQN6" s="133" t="s">
        <v>4106</v>
      </c>
      <c r="BQO6" s="133" t="s">
        <v>4106</v>
      </c>
      <c r="BQP6" s="133" t="s">
        <v>4320</v>
      </c>
      <c r="BQQ6" s="133" t="s">
        <v>4320</v>
      </c>
      <c r="BQR6" s="133" t="s">
        <v>4109</v>
      </c>
      <c r="BQV6" s="133" t="s">
        <v>4324</v>
      </c>
      <c r="BQX6" s="133" t="s">
        <v>4104</v>
      </c>
      <c r="BQY6" s="133" t="s">
        <v>4104</v>
      </c>
      <c r="BQZ6" s="133" t="s">
        <v>4104</v>
      </c>
      <c r="BRA6" s="133" t="s">
        <v>4104</v>
      </c>
      <c r="BRB6" s="133" t="s">
        <v>4104</v>
      </c>
      <c r="BRC6" s="133" t="s">
        <v>4099</v>
      </c>
      <c r="BRD6" s="133" t="s">
        <v>4101</v>
      </c>
      <c r="BRE6" s="133" t="s">
        <v>4101</v>
      </c>
      <c r="BRF6" s="133" t="s">
        <v>4106</v>
      </c>
      <c r="BRG6" s="133" t="s">
        <v>4106</v>
      </c>
      <c r="BRH6" s="133" t="s">
        <v>4322</v>
      </c>
      <c r="BRI6" s="133" t="s">
        <v>4104</v>
      </c>
      <c r="BRJ6" s="133" t="s">
        <v>4104</v>
      </c>
      <c r="BRK6" s="133" t="s">
        <v>4104</v>
      </c>
      <c r="BRL6" s="133" t="s">
        <v>4104</v>
      </c>
      <c r="BRM6" s="133" t="s">
        <v>4104</v>
      </c>
      <c r="BRN6" s="133" t="s">
        <v>4099</v>
      </c>
      <c r="BRO6" s="133" t="s">
        <v>4101</v>
      </c>
      <c r="BRP6" s="133" t="s">
        <v>4101</v>
      </c>
      <c r="BRQ6" s="133" t="s">
        <v>4106</v>
      </c>
      <c r="BRR6" s="133" t="s">
        <v>4106</v>
      </c>
      <c r="BRS6" s="133" t="s">
        <v>4322</v>
      </c>
      <c r="BRT6" s="133" t="s">
        <v>4104</v>
      </c>
      <c r="BRU6" s="133" t="s">
        <v>4104</v>
      </c>
      <c r="BRV6" s="133" t="s">
        <v>4104</v>
      </c>
      <c r="BRW6" s="133" t="s">
        <v>4104</v>
      </c>
      <c r="BRX6" s="133" t="s">
        <v>4104</v>
      </c>
      <c r="BRY6" s="133" t="s">
        <v>4099</v>
      </c>
      <c r="BRZ6" s="133" t="s">
        <v>4101</v>
      </c>
      <c r="BSA6" s="133" t="s">
        <v>4101</v>
      </c>
      <c r="BSB6" s="133" t="s">
        <v>4106</v>
      </c>
      <c r="BSC6" s="133" t="s">
        <v>4106</v>
      </c>
      <c r="BSD6" s="133" t="s">
        <v>4322</v>
      </c>
      <c r="BSE6" s="133" t="s">
        <v>4104</v>
      </c>
      <c r="BSF6" s="133" t="s">
        <v>4104</v>
      </c>
      <c r="BSG6" s="133" t="s">
        <v>4104</v>
      </c>
      <c r="BSH6" s="133" t="s">
        <v>4104</v>
      </c>
      <c r="BSI6" s="133" t="s">
        <v>4104</v>
      </c>
      <c r="BSJ6" s="133" t="s">
        <v>4099</v>
      </c>
      <c r="BSK6" s="133" t="s">
        <v>4101</v>
      </c>
      <c r="BSL6" s="133" t="s">
        <v>4101</v>
      </c>
      <c r="BSM6" s="133" t="s">
        <v>4106</v>
      </c>
      <c r="BSN6" s="133" t="s">
        <v>4106</v>
      </c>
      <c r="BSO6" s="133" t="s">
        <v>4322</v>
      </c>
      <c r="BSP6" s="133" t="s">
        <v>4104</v>
      </c>
      <c r="BSQ6" s="133" t="s">
        <v>4104</v>
      </c>
      <c r="BSR6" s="133" t="s">
        <v>4104</v>
      </c>
      <c r="BSS6" s="133" t="s">
        <v>4104</v>
      </c>
      <c r="BST6" s="133" t="s">
        <v>4104</v>
      </c>
      <c r="BSU6" s="133" t="s">
        <v>4099</v>
      </c>
      <c r="BSV6" s="133" t="s">
        <v>4101</v>
      </c>
      <c r="BSW6" s="133" t="s">
        <v>4101</v>
      </c>
      <c r="BSX6" s="133" t="s">
        <v>4106</v>
      </c>
      <c r="BSY6" s="133" t="s">
        <v>4106</v>
      </c>
      <c r="BSZ6" s="133" t="s">
        <v>4322</v>
      </c>
      <c r="BTA6" s="133" t="s">
        <v>4104</v>
      </c>
      <c r="BTB6" s="133" t="s">
        <v>4104</v>
      </c>
      <c r="BTC6" s="133" t="s">
        <v>4104</v>
      </c>
      <c r="BTD6" s="133" t="s">
        <v>4104</v>
      </c>
      <c r="BTE6" s="133" t="s">
        <v>4104</v>
      </c>
      <c r="BTF6" s="133" t="s">
        <v>4099</v>
      </c>
      <c r="BTG6" s="133" t="s">
        <v>4101</v>
      </c>
      <c r="BTH6" s="133" t="s">
        <v>4101</v>
      </c>
      <c r="BTI6" s="133" t="s">
        <v>4106</v>
      </c>
      <c r="BTJ6" s="133" t="s">
        <v>4106</v>
      </c>
      <c r="BTK6" s="133" t="s">
        <v>4322</v>
      </c>
      <c r="BTL6" s="133" t="s">
        <v>4104</v>
      </c>
      <c r="BTM6" s="133" t="s">
        <v>4104</v>
      </c>
      <c r="BTN6" s="133" t="s">
        <v>4104</v>
      </c>
      <c r="BTO6" s="133" t="s">
        <v>4104</v>
      </c>
      <c r="BTP6" s="133" t="s">
        <v>4104</v>
      </c>
      <c r="BTQ6" s="133" t="s">
        <v>4099</v>
      </c>
      <c r="BTR6" s="133" t="s">
        <v>4101</v>
      </c>
      <c r="BTS6" s="133" t="s">
        <v>4101</v>
      </c>
      <c r="BTT6" s="133" t="s">
        <v>4106</v>
      </c>
      <c r="BTU6" s="133" t="s">
        <v>4106</v>
      </c>
      <c r="BTV6" s="133" t="s">
        <v>4322</v>
      </c>
      <c r="BTW6" s="133" t="s">
        <v>4104</v>
      </c>
      <c r="BTX6" s="133" t="s">
        <v>4104</v>
      </c>
      <c r="BTY6" s="133" t="s">
        <v>4104</v>
      </c>
      <c r="BTZ6" s="133" t="s">
        <v>4104</v>
      </c>
      <c r="BUA6" s="133" t="s">
        <v>4104</v>
      </c>
      <c r="BUB6" s="133" t="s">
        <v>4099</v>
      </c>
      <c r="BUC6" s="133" t="s">
        <v>4101</v>
      </c>
      <c r="BUD6" s="133" t="s">
        <v>4101</v>
      </c>
      <c r="BUE6" s="133" t="s">
        <v>4106</v>
      </c>
      <c r="BUF6" s="133" t="s">
        <v>4106</v>
      </c>
      <c r="BUG6" s="133" t="s">
        <v>4322</v>
      </c>
      <c r="BUH6" s="133" t="s">
        <v>4104</v>
      </c>
      <c r="BUI6" s="133" t="s">
        <v>4104</v>
      </c>
      <c r="BUJ6" s="133" t="s">
        <v>4104</v>
      </c>
      <c r="BUK6" s="133" t="s">
        <v>4104</v>
      </c>
      <c r="BUL6" s="133" t="s">
        <v>4104</v>
      </c>
      <c r="BUM6" s="133" t="s">
        <v>4099</v>
      </c>
      <c r="BUN6" s="133" t="s">
        <v>4101</v>
      </c>
      <c r="BUO6" s="133" t="s">
        <v>4101</v>
      </c>
      <c r="BUP6" s="133" t="s">
        <v>4106</v>
      </c>
      <c r="BUQ6" s="133" t="s">
        <v>4106</v>
      </c>
      <c r="BUR6" s="133" t="s">
        <v>4322</v>
      </c>
      <c r="BUS6" s="133" t="s">
        <v>4104</v>
      </c>
      <c r="BUT6" s="133" t="s">
        <v>4104</v>
      </c>
      <c r="BUU6" s="133" t="s">
        <v>4104</v>
      </c>
      <c r="BUV6" s="133" t="s">
        <v>4104</v>
      </c>
      <c r="BUW6" s="133" t="s">
        <v>4104</v>
      </c>
      <c r="BUX6" s="133" t="s">
        <v>4099</v>
      </c>
      <c r="BUY6" s="133" t="s">
        <v>4101</v>
      </c>
      <c r="BUZ6" s="133" t="s">
        <v>4101</v>
      </c>
      <c r="BVA6" s="133" t="s">
        <v>4106</v>
      </c>
      <c r="BVB6" s="133" t="s">
        <v>4106</v>
      </c>
      <c r="BVC6" s="133" t="s">
        <v>4322</v>
      </c>
      <c r="BVD6" s="133" t="s">
        <v>4104</v>
      </c>
      <c r="BVE6" s="133" t="s">
        <v>4104</v>
      </c>
      <c r="BVF6" s="133" t="s">
        <v>4104</v>
      </c>
      <c r="BVG6" s="133" t="s">
        <v>4104</v>
      </c>
      <c r="BVH6" s="133" t="s">
        <v>4104</v>
      </c>
      <c r="BVM6" s="133" t="s">
        <v>4077</v>
      </c>
      <c r="BVN6" s="133" t="s">
        <v>4106</v>
      </c>
      <c r="BVO6" s="133" t="s">
        <v>4106</v>
      </c>
      <c r="BVP6" s="133" t="s">
        <v>4320</v>
      </c>
      <c r="BVQ6" s="133" t="s">
        <v>4320</v>
      </c>
      <c r="BVR6" s="133" t="s">
        <v>4109</v>
      </c>
      <c r="BVV6" s="133" t="s">
        <v>4324</v>
      </c>
      <c r="BVW6" s="133" t="s">
        <v>4104</v>
      </c>
      <c r="BVX6" s="133" t="s">
        <v>4104</v>
      </c>
      <c r="BVY6" s="133" t="s">
        <v>4104</v>
      </c>
      <c r="BVZ6" s="133" t="s">
        <v>4104</v>
      </c>
      <c r="BWA6" s="133" t="s">
        <v>4104</v>
      </c>
      <c r="BWB6" s="133" t="s">
        <v>4099</v>
      </c>
      <c r="BWC6" s="133" t="s">
        <v>4101</v>
      </c>
      <c r="BWD6" s="133" t="s">
        <v>4101</v>
      </c>
      <c r="BWE6" s="133" t="s">
        <v>4106</v>
      </c>
      <c r="BWF6" s="133" t="s">
        <v>4106</v>
      </c>
      <c r="BWG6" s="133" t="s">
        <v>4322</v>
      </c>
      <c r="BWH6" s="133" t="s">
        <v>4104</v>
      </c>
      <c r="BWI6" s="133" t="s">
        <v>4104</v>
      </c>
      <c r="BWJ6" s="133" t="s">
        <v>4104</v>
      </c>
      <c r="BWK6" s="133" t="s">
        <v>4104</v>
      </c>
      <c r="BWL6" s="133" t="s">
        <v>4104</v>
      </c>
      <c r="BWM6" s="133" t="s">
        <v>4099</v>
      </c>
      <c r="BWN6" s="133" t="s">
        <v>4101</v>
      </c>
      <c r="BWO6" s="133" t="s">
        <v>4101</v>
      </c>
      <c r="BWP6" s="133" t="s">
        <v>4106</v>
      </c>
      <c r="BWQ6" s="133" t="s">
        <v>4106</v>
      </c>
      <c r="BWR6" s="133" t="s">
        <v>4322</v>
      </c>
      <c r="BWS6" s="133" t="s">
        <v>4104</v>
      </c>
      <c r="BWT6" s="133" t="s">
        <v>4104</v>
      </c>
      <c r="BWU6" s="133" t="s">
        <v>4104</v>
      </c>
      <c r="BWV6" s="133" t="s">
        <v>4104</v>
      </c>
      <c r="BWW6" s="133" t="s">
        <v>4104</v>
      </c>
      <c r="BWX6" s="133" t="s">
        <v>4099</v>
      </c>
      <c r="BWY6" s="133" t="s">
        <v>4101</v>
      </c>
      <c r="BWZ6" s="133" t="s">
        <v>4101</v>
      </c>
      <c r="BXA6" s="133" t="s">
        <v>4106</v>
      </c>
      <c r="BXB6" s="133" t="s">
        <v>4106</v>
      </c>
      <c r="BXC6" s="133" t="s">
        <v>4322</v>
      </c>
      <c r="BXD6" s="133" t="s">
        <v>4104</v>
      </c>
      <c r="BXE6" s="133" t="s">
        <v>4104</v>
      </c>
      <c r="BXF6" s="133" t="s">
        <v>4104</v>
      </c>
      <c r="BXG6" s="133" t="s">
        <v>4104</v>
      </c>
      <c r="BXH6" s="133" t="s">
        <v>4104</v>
      </c>
      <c r="BXI6" s="133" t="s">
        <v>4099</v>
      </c>
      <c r="BXJ6" s="133" t="s">
        <v>4101</v>
      </c>
      <c r="BXK6" s="133" t="s">
        <v>4101</v>
      </c>
      <c r="BXL6" s="133" t="s">
        <v>4106</v>
      </c>
      <c r="BXM6" s="133" t="s">
        <v>4106</v>
      </c>
      <c r="BXN6" s="133" t="s">
        <v>4322</v>
      </c>
      <c r="BXO6" s="133" t="s">
        <v>4104</v>
      </c>
      <c r="BXP6" s="133" t="s">
        <v>4104</v>
      </c>
      <c r="BXQ6" s="133" t="s">
        <v>4104</v>
      </c>
      <c r="BXR6" s="133" t="s">
        <v>4104</v>
      </c>
      <c r="BXS6" s="133" t="s">
        <v>4104</v>
      </c>
      <c r="BXT6" s="133" t="s">
        <v>4099</v>
      </c>
      <c r="BXU6" s="133" t="s">
        <v>4101</v>
      </c>
      <c r="BXV6" s="133" t="s">
        <v>4101</v>
      </c>
      <c r="BXW6" s="133" t="s">
        <v>4106</v>
      </c>
      <c r="BXX6" s="133" t="s">
        <v>4106</v>
      </c>
      <c r="BXY6" s="133" t="s">
        <v>4322</v>
      </c>
      <c r="BXZ6" s="133" t="s">
        <v>4104</v>
      </c>
      <c r="BYA6" s="133" t="s">
        <v>4104</v>
      </c>
      <c r="BYB6" s="133" t="s">
        <v>4104</v>
      </c>
      <c r="BYC6" s="133" t="s">
        <v>4104</v>
      </c>
      <c r="BYD6" s="133" t="s">
        <v>4104</v>
      </c>
      <c r="BYE6" s="133" t="s">
        <v>4099</v>
      </c>
      <c r="BYF6" s="133" t="s">
        <v>4101</v>
      </c>
      <c r="BYG6" s="133" t="s">
        <v>4101</v>
      </c>
      <c r="BYH6" s="133" t="s">
        <v>4106</v>
      </c>
      <c r="BYI6" s="133" t="s">
        <v>4106</v>
      </c>
      <c r="BYJ6" s="133" t="s">
        <v>4322</v>
      </c>
      <c r="BYK6" s="133" t="s">
        <v>4104</v>
      </c>
      <c r="BYL6" s="133" t="s">
        <v>4104</v>
      </c>
      <c r="BYM6" s="133" t="s">
        <v>4104</v>
      </c>
      <c r="BYN6" s="133" t="s">
        <v>4104</v>
      </c>
      <c r="BYO6" s="133" t="s">
        <v>4104</v>
      </c>
      <c r="BYP6" s="133" t="s">
        <v>4099</v>
      </c>
      <c r="BYQ6" s="133" t="s">
        <v>4101</v>
      </c>
      <c r="BYR6" s="133" t="s">
        <v>4101</v>
      </c>
      <c r="BYS6" s="133" t="s">
        <v>4106</v>
      </c>
      <c r="BYT6" s="133" t="s">
        <v>4106</v>
      </c>
      <c r="BYU6" s="133" t="s">
        <v>4322</v>
      </c>
      <c r="BYV6" s="133" t="s">
        <v>4104</v>
      </c>
      <c r="BYW6" s="133" t="s">
        <v>4104</v>
      </c>
      <c r="BYX6" s="133" t="s">
        <v>4104</v>
      </c>
      <c r="BYY6" s="133" t="s">
        <v>4104</v>
      </c>
      <c r="BYZ6" s="133" t="s">
        <v>4104</v>
      </c>
      <c r="BZA6" s="133" t="s">
        <v>4099</v>
      </c>
      <c r="BZB6" s="133" t="s">
        <v>4101</v>
      </c>
      <c r="BZC6" s="133" t="s">
        <v>4101</v>
      </c>
      <c r="BZD6" s="133" t="s">
        <v>4106</v>
      </c>
      <c r="BZE6" s="133" t="s">
        <v>4106</v>
      </c>
      <c r="BZF6" s="133" t="s">
        <v>4322</v>
      </c>
      <c r="BZG6" s="133" t="s">
        <v>4104</v>
      </c>
      <c r="BZH6" s="133" t="s">
        <v>4104</v>
      </c>
      <c r="BZI6" s="133" t="s">
        <v>4104</v>
      </c>
      <c r="BZJ6" s="133" t="s">
        <v>4104</v>
      </c>
      <c r="BZK6" s="133" t="s">
        <v>4104</v>
      </c>
      <c r="BZL6" s="133" t="s">
        <v>4099</v>
      </c>
      <c r="BZM6" s="133" t="s">
        <v>4101</v>
      </c>
      <c r="BZN6" s="133" t="s">
        <v>4101</v>
      </c>
      <c r="BZO6" s="133" t="s">
        <v>4106</v>
      </c>
      <c r="BZP6" s="133" t="s">
        <v>4106</v>
      </c>
      <c r="BZQ6" s="133" t="s">
        <v>4322</v>
      </c>
      <c r="BZR6" s="133" t="s">
        <v>4104</v>
      </c>
      <c r="BZS6" s="133" t="s">
        <v>4104</v>
      </c>
      <c r="BZT6" s="133" t="s">
        <v>4104</v>
      </c>
      <c r="BZU6" s="133" t="s">
        <v>4104</v>
      </c>
      <c r="BZV6" s="133" t="s">
        <v>4104</v>
      </c>
      <c r="BZW6" s="133" t="s">
        <v>4099</v>
      </c>
      <c r="BZX6" s="133" t="s">
        <v>4101</v>
      </c>
      <c r="BZY6" s="133" t="s">
        <v>4101</v>
      </c>
      <c r="BZZ6" s="133" t="s">
        <v>4106</v>
      </c>
      <c r="CAA6" s="133" t="s">
        <v>4106</v>
      </c>
      <c r="CAB6" s="133" t="s">
        <v>4322</v>
      </c>
      <c r="CAC6" s="133" t="s">
        <v>4104</v>
      </c>
      <c r="CAD6" s="133" t="s">
        <v>4104</v>
      </c>
      <c r="CAE6" s="133" t="s">
        <v>4104</v>
      </c>
      <c r="CAF6" s="133" t="s">
        <v>4104</v>
      </c>
      <c r="CAG6" s="133" t="s">
        <v>4104</v>
      </c>
      <c r="CAH6" s="133" t="s">
        <v>4077</v>
      </c>
      <c r="CAI6" s="133" t="s">
        <v>4106</v>
      </c>
      <c r="CAJ6" s="133" t="s">
        <v>4106</v>
      </c>
      <c r="CAK6" s="133" t="s">
        <v>4320</v>
      </c>
      <c r="CAL6" s="133" t="s">
        <v>4320</v>
      </c>
      <c r="CAM6" s="133" t="s">
        <v>4109</v>
      </c>
      <c r="CAQ6" s="133" t="s">
        <v>4324</v>
      </c>
      <c r="CAR6" s="133" t="s">
        <v>4104</v>
      </c>
      <c r="CAS6" s="133" t="s">
        <v>4104</v>
      </c>
      <c r="CAT6" s="133" t="s">
        <v>4104</v>
      </c>
      <c r="CAU6" s="133" t="s">
        <v>4104</v>
      </c>
      <c r="CAV6" s="133" t="s">
        <v>4104</v>
      </c>
      <c r="CAW6" s="133" t="s">
        <v>4099</v>
      </c>
      <c r="CAX6" s="133" t="s">
        <v>4101</v>
      </c>
      <c r="CAY6" s="133" t="s">
        <v>4101</v>
      </c>
      <c r="CAZ6" s="133" t="s">
        <v>4106</v>
      </c>
      <c r="CBA6" s="133" t="s">
        <v>4106</v>
      </c>
      <c r="CBB6" s="133" t="s">
        <v>4322</v>
      </c>
      <c r="CBC6" s="133" t="s">
        <v>4104</v>
      </c>
      <c r="CBD6" s="133" t="s">
        <v>4104</v>
      </c>
      <c r="CBE6" s="133" t="s">
        <v>4104</v>
      </c>
      <c r="CBF6" s="133" t="s">
        <v>4104</v>
      </c>
      <c r="CBG6" s="133" t="s">
        <v>4104</v>
      </c>
      <c r="CBH6" s="133" t="s">
        <v>4099</v>
      </c>
      <c r="CBI6" s="133" t="s">
        <v>4101</v>
      </c>
      <c r="CBJ6" s="133" t="s">
        <v>4101</v>
      </c>
      <c r="CBK6" s="133" t="s">
        <v>4106</v>
      </c>
      <c r="CBL6" s="133" t="s">
        <v>4106</v>
      </c>
      <c r="CBM6" s="133" t="s">
        <v>4322</v>
      </c>
      <c r="CBN6" s="133" t="s">
        <v>4104</v>
      </c>
      <c r="CBO6" s="133" t="s">
        <v>4104</v>
      </c>
      <c r="CBP6" s="133" t="s">
        <v>4104</v>
      </c>
      <c r="CBQ6" s="133" t="s">
        <v>4104</v>
      </c>
      <c r="CBR6" s="133" t="s">
        <v>4104</v>
      </c>
      <c r="CBS6" s="133" t="s">
        <v>4099</v>
      </c>
      <c r="CBT6" s="133" t="s">
        <v>4101</v>
      </c>
      <c r="CBU6" s="133" t="s">
        <v>4101</v>
      </c>
      <c r="CBV6" s="133" t="s">
        <v>4106</v>
      </c>
      <c r="CBW6" s="133" t="s">
        <v>4106</v>
      </c>
      <c r="CBX6" s="133" t="s">
        <v>4322</v>
      </c>
      <c r="CBY6" s="133" t="s">
        <v>4104</v>
      </c>
      <c r="CBZ6" s="133" t="s">
        <v>4104</v>
      </c>
      <c r="CCA6" s="133" t="s">
        <v>4104</v>
      </c>
      <c r="CCB6" s="133" t="s">
        <v>4104</v>
      </c>
      <c r="CCC6" s="133" t="s">
        <v>4104</v>
      </c>
      <c r="CCD6" s="133" t="s">
        <v>4099</v>
      </c>
      <c r="CCE6" s="133" t="s">
        <v>4101</v>
      </c>
      <c r="CCF6" s="133" t="s">
        <v>4101</v>
      </c>
      <c r="CCG6" s="133" t="s">
        <v>4106</v>
      </c>
      <c r="CCH6" s="133" t="s">
        <v>4106</v>
      </c>
      <c r="CCI6" s="133" t="s">
        <v>4322</v>
      </c>
      <c r="CCJ6" s="133" t="s">
        <v>4104</v>
      </c>
      <c r="CCK6" s="133" t="s">
        <v>4104</v>
      </c>
      <c r="CCL6" s="133" t="s">
        <v>4104</v>
      </c>
      <c r="CCM6" s="133" t="s">
        <v>4104</v>
      </c>
      <c r="CCN6" s="133" t="s">
        <v>4104</v>
      </c>
      <c r="CCO6" s="133" t="s">
        <v>4099</v>
      </c>
      <c r="CCP6" s="133" t="s">
        <v>4101</v>
      </c>
      <c r="CCQ6" s="133" t="s">
        <v>4101</v>
      </c>
      <c r="CCR6" s="133" t="s">
        <v>4106</v>
      </c>
      <c r="CCS6" s="133" t="s">
        <v>4106</v>
      </c>
      <c r="CCT6" s="133" t="s">
        <v>4322</v>
      </c>
      <c r="CCU6" s="133" t="s">
        <v>4104</v>
      </c>
      <c r="CCV6" s="133" t="s">
        <v>4104</v>
      </c>
      <c r="CCW6" s="133" t="s">
        <v>4104</v>
      </c>
      <c r="CCX6" s="133" t="s">
        <v>4104</v>
      </c>
      <c r="CCY6" s="133" t="s">
        <v>4104</v>
      </c>
      <c r="CCZ6" s="133" t="s">
        <v>4099</v>
      </c>
      <c r="CDA6" s="133" t="s">
        <v>4101</v>
      </c>
      <c r="CDB6" s="133" t="s">
        <v>4101</v>
      </c>
      <c r="CDC6" s="133" t="s">
        <v>4106</v>
      </c>
      <c r="CDD6" s="133" t="s">
        <v>4106</v>
      </c>
      <c r="CDE6" s="133" t="s">
        <v>4322</v>
      </c>
      <c r="CDF6" s="133" t="s">
        <v>4104</v>
      </c>
      <c r="CDG6" s="133" t="s">
        <v>4104</v>
      </c>
      <c r="CDH6" s="133" t="s">
        <v>4104</v>
      </c>
      <c r="CDI6" s="133" t="s">
        <v>4104</v>
      </c>
      <c r="CDJ6" s="133" t="s">
        <v>4104</v>
      </c>
      <c r="CDK6" s="133" t="s">
        <v>4099</v>
      </c>
      <c r="CDL6" s="133" t="s">
        <v>4101</v>
      </c>
      <c r="CDM6" s="133" t="s">
        <v>4101</v>
      </c>
      <c r="CDN6" s="133" t="s">
        <v>4106</v>
      </c>
      <c r="CDO6" s="133" t="s">
        <v>4106</v>
      </c>
      <c r="CDP6" s="133" t="s">
        <v>4322</v>
      </c>
      <c r="CDQ6" s="133" t="s">
        <v>4104</v>
      </c>
      <c r="CDR6" s="133" t="s">
        <v>4104</v>
      </c>
      <c r="CDS6" s="133" t="s">
        <v>4104</v>
      </c>
      <c r="CDT6" s="133" t="s">
        <v>4104</v>
      </c>
      <c r="CDU6" s="133" t="s">
        <v>4104</v>
      </c>
      <c r="CDV6" s="133" t="s">
        <v>4099</v>
      </c>
      <c r="CDW6" s="133" t="s">
        <v>4101</v>
      </c>
      <c r="CDX6" s="133" t="s">
        <v>4101</v>
      </c>
      <c r="CDY6" s="133" t="s">
        <v>4106</v>
      </c>
      <c r="CDZ6" s="133" t="s">
        <v>4106</v>
      </c>
      <c r="CEA6" s="133" t="s">
        <v>4322</v>
      </c>
      <c r="CEB6" s="133" t="s">
        <v>4104</v>
      </c>
      <c r="CEC6" s="133" t="s">
        <v>4104</v>
      </c>
      <c r="CED6" s="133" t="s">
        <v>4104</v>
      </c>
      <c r="CEE6" s="133" t="s">
        <v>4104</v>
      </c>
      <c r="CEF6" s="133" t="s">
        <v>4104</v>
      </c>
      <c r="CEG6" s="133" t="s">
        <v>4099</v>
      </c>
      <c r="CEH6" s="133" t="s">
        <v>4101</v>
      </c>
      <c r="CEI6" s="133" t="s">
        <v>4101</v>
      </c>
      <c r="CEJ6" s="133" t="s">
        <v>4106</v>
      </c>
      <c r="CEK6" s="133" t="s">
        <v>4106</v>
      </c>
      <c r="CEL6" s="133" t="s">
        <v>4322</v>
      </c>
      <c r="CEM6" s="133" t="s">
        <v>4104</v>
      </c>
      <c r="CEN6" s="133" t="s">
        <v>4104</v>
      </c>
      <c r="CEO6" s="133" t="s">
        <v>4104</v>
      </c>
      <c r="CEP6" s="133" t="s">
        <v>4104</v>
      </c>
      <c r="CEQ6" s="133" t="s">
        <v>4104</v>
      </c>
      <c r="CER6" s="133" t="s">
        <v>4099</v>
      </c>
      <c r="CES6" s="133" t="s">
        <v>4101</v>
      </c>
      <c r="CET6" s="133" t="s">
        <v>4101</v>
      </c>
      <c r="CEU6" s="133" t="s">
        <v>4106</v>
      </c>
      <c r="CEV6" s="133" t="s">
        <v>4106</v>
      </c>
      <c r="CEW6" s="133" t="s">
        <v>4322</v>
      </c>
      <c r="CEX6" s="133" t="s">
        <v>4104</v>
      </c>
      <c r="CEY6" s="133" t="s">
        <v>4104</v>
      </c>
      <c r="CEZ6" s="133" t="s">
        <v>4104</v>
      </c>
      <c r="CFA6" s="133" t="s">
        <v>4104</v>
      </c>
      <c r="CFB6" s="133" t="s">
        <v>4104</v>
      </c>
      <c r="CFC6" s="133" t="s">
        <v>4077</v>
      </c>
      <c r="CFD6" s="133" t="s">
        <v>4106</v>
      </c>
      <c r="CFE6" s="133" t="s">
        <v>4106</v>
      </c>
      <c r="CFF6" s="133" t="s">
        <v>4320</v>
      </c>
      <c r="CFG6" s="133" t="s">
        <v>4320</v>
      </c>
      <c r="CFH6" s="133" t="s">
        <v>4109</v>
      </c>
      <c r="CFL6" s="133" t="s">
        <v>4324</v>
      </c>
      <c r="CFM6" s="133" t="s">
        <v>4104</v>
      </c>
      <c r="CFN6" s="133" t="s">
        <v>4104</v>
      </c>
      <c r="CFO6" s="133" t="s">
        <v>4104</v>
      </c>
      <c r="CFP6" s="133" t="s">
        <v>4104</v>
      </c>
      <c r="CFQ6" s="133" t="s">
        <v>4104</v>
      </c>
      <c r="CFR6" s="133" t="s">
        <v>4099</v>
      </c>
      <c r="CFS6" s="133" t="s">
        <v>4101</v>
      </c>
      <c r="CFT6" s="133" t="s">
        <v>4101</v>
      </c>
      <c r="CFU6" s="133" t="s">
        <v>4106</v>
      </c>
      <c r="CFV6" s="133" t="s">
        <v>4106</v>
      </c>
      <c r="CFW6" s="133" t="s">
        <v>4322</v>
      </c>
      <c r="CFX6" s="133" t="s">
        <v>4104</v>
      </c>
      <c r="CFY6" s="133" t="s">
        <v>4104</v>
      </c>
      <c r="CFZ6" s="133" t="s">
        <v>4104</v>
      </c>
      <c r="CGA6" s="133" t="s">
        <v>4104</v>
      </c>
      <c r="CGB6" s="133" t="s">
        <v>4104</v>
      </c>
      <c r="CGC6" s="133" t="s">
        <v>4099</v>
      </c>
      <c r="CGD6" s="133" t="s">
        <v>4101</v>
      </c>
      <c r="CGE6" s="133" t="s">
        <v>4101</v>
      </c>
      <c r="CGF6" s="133" t="s">
        <v>4106</v>
      </c>
      <c r="CGG6" s="133" t="s">
        <v>4106</v>
      </c>
      <c r="CGH6" s="133" t="s">
        <v>4322</v>
      </c>
      <c r="CGI6" s="133" t="s">
        <v>4104</v>
      </c>
      <c r="CGJ6" s="133" t="s">
        <v>4104</v>
      </c>
      <c r="CGK6" s="133" t="s">
        <v>4104</v>
      </c>
      <c r="CGL6" s="133" t="s">
        <v>4104</v>
      </c>
      <c r="CGM6" s="133" t="s">
        <v>4104</v>
      </c>
      <c r="CGN6" s="133" t="s">
        <v>4099</v>
      </c>
      <c r="CGO6" s="133" t="s">
        <v>4101</v>
      </c>
      <c r="CGP6" s="133" t="s">
        <v>4101</v>
      </c>
      <c r="CGQ6" s="133" t="s">
        <v>4106</v>
      </c>
      <c r="CGR6" s="133" t="s">
        <v>4106</v>
      </c>
      <c r="CGS6" s="133" t="s">
        <v>4322</v>
      </c>
      <c r="CGT6" s="133" t="s">
        <v>4104</v>
      </c>
      <c r="CGU6" s="133" t="s">
        <v>4104</v>
      </c>
      <c r="CGV6" s="133" t="s">
        <v>4104</v>
      </c>
      <c r="CGW6" s="133" t="s">
        <v>4104</v>
      </c>
      <c r="CGX6" s="133" t="s">
        <v>4104</v>
      </c>
      <c r="CGY6" s="133" t="s">
        <v>4099</v>
      </c>
      <c r="CGZ6" s="133" t="s">
        <v>4101</v>
      </c>
      <c r="CHA6" s="133" t="s">
        <v>4101</v>
      </c>
      <c r="CHB6" s="133" t="s">
        <v>4106</v>
      </c>
      <c r="CHC6" s="133" t="s">
        <v>4106</v>
      </c>
      <c r="CHD6" s="133" t="s">
        <v>4322</v>
      </c>
      <c r="CHE6" s="133" t="s">
        <v>4104</v>
      </c>
      <c r="CHF6" s="133" t="s">
        <v>4104</v>
      </c>
      <c r="CHG6" s="133" t="s">
        <v>4104</v>
      </c>
      <c r="CHH6" s="133" t="s">
        <v>4104</v>
      </c>
      <c r="CHI6" s="133" t="s">
        <v>4104</v>
      </c>
      <c r="CHJ6" s="133" t="s">
        <v>4099</v>
      </c>
      <c r="CHK6" s="133" t="s">
        <v>4101</v>
      </c>
      <c r="CHL6" s="133" t="s">
        <v>4101</v>
      </c>
      <c r="CHM6" s="133" t="s">
        <v>4106</v>
      </c>
      <c r="CHN6" s="133" t="s">
        <v>4106</v>
      </c>
      <c r="CHO6" s="133" t="s">
        <v>4322</v>
      </c>
      <c r="CHP6" s="133" t="s">
        <v>4104</v>
      </c>
      <c r="CHQ6" s="133" t="s">
        <v>4104</v>
      </c>
      <c r="CHR6" s="133" t="s">
        <v>4104</v>
      </c>
      <c r="CHS6" s="133" t="s">
        <v>4104</v>
      </c>
      <c r="CHT6" s="133" t="s">
        <v>4104</v>
      </c>
      <c r="CHU6" s="133" t="s">
        <v>4099</v>
      </c>
      <c r="CHV6" s="133" t="s">
        <v>4101</v>
      </c>
      <c r="CHW6" s="133" t="s">
        <v>4101</v>
      </c>
      <c r="CHX6" s="133" t="s">
        <v>4106</v>
      </c>
      <c r="CHY6" s="133" t="s">
        <v>4106</v>
      </c>
      <c r="CHZ6" s="133" t="s">
        <v>4322</v>
      </c>
      <c r="CIA6" s="133" t="s">
        <v>4104</v>
      </c>
      <c r="CIB6" s="133" t="s">
        <v>4104</v>
      </c>
      <c r="CIC6" s="133" t="s">
        <v>4104</v>
      </c>
      <c r="CID6" s="133" t="s">
        <v>4104</v>
      </c>
      <c r="CIE6" s="133" t="s">
        <v>4104</v>
      </c>
      <c r="CIF6" s="133" t="s">
        <v>4099</v>
      </c>
      <c r="CIG6" s="133" t="s">
        <v>4101</v>
      </c>
      <c r="CIH6" s="133" t="s">
        <v>4101</v>
      </c>
      <c r="CII6" s="133" t="s">
        <v>4106</v>
      </c>
      <c r="CIJ6" s="133" t="s">
        <v>4106</v>
      </c>
      <c r="CIK6" s="133" t="s">
        <v>4322</v>
      </c>
      <c r="CIL6" s="133" t="s">
        <v>4104</v>
      </c>
      <c r="CIM6" s="133" t="s">
        <v>4104</v>
      </c>
      <c r="CIN6" s="133" t="s">
        <v>4104</v>
      </c>
      <c r="CIO6" s="133" t="s">
        <v>4104</v>
      </c>
      <c r="CIP6" s="133" t="s">
        <v>4104</v>
      </c>
      <c r="CIQ6" s="133" t="s">
        <v>4099</v>
      </c>
      <c r="CIR6" s="133" t="s">
        <v>4101</v>
      </c>
      <c r="CIS6" s="133" t="s">
        <v>4101</v>
      </c>
      <c r="CIT6" s="133" t="s">
        <v>4106</v>
      </c>
      <c r="CIU6" s="133" t="s">
        <v>4106</v>
      </c>
      <c r="CIV6" s="133" t="s">
        <v>4322</v>
      </c>
      <c r="CIW6" s="133" t="s">
        <v>4104</v>
      </c>
      <c r="CIX6" s="133" t="s">
        <v>4104</v>
      </c>
      <c r="CIY6" s="133" t="s">
        <v>4104</v>
      </c>
      <c r="CIZ6" s="133" t="s">
        <v>4104</v>
      </c>
      <c r="CJA6" s="133" t="s">
        <v>4104</v>
      </c>
      <c r="CJB6" s="133" t="s">
        <v>4099</v>
      </c>
      <c r="CJC6" s="133" t="s">
        <v>4101</v>
      </c>
      <c r="CJD6" s="133" t="s">
        <v>4101</v>
      </c>
      <c r="CJE6" s="133" t="s">
        <v>4106</v>
      </c>
      <c r="CJF6" s="133" t="s">
        <v>4106</v>
      </c>
      <c r="CJG6" s="133" t="s">
        <v>4322</v>
      </c>
      <c r="CJH6" s="133" t="s">
        <v>4104</v>
      </c>
      <c r="CJI6" s="133" t="s">
        <v>4104</v>
      </c>
      <c r="CJJ6" s="133" t="s">
        <v>4104</v>
      </c>
      <c r="CJK6" s="133" t="s">
        <v>4104</v>
      </c>
      <c r="CJL6" s="133" t="s">
        <v>4104</v>
      </c>
      <c r="CJM6" s="133" t="s">
        <v>4099</v>
      </c>
      <c r="CJN6" s="133" t="s">
        <v>4101</v>
      </c>
      <c r="CJO6" s="133" t="s">
        <v>4101</v>
      </c>
      <c r="CJP6" s="133" t="s">
        <v>4106</v>
      </c>
      <c r="CJQ6" s="133" t="s">
        <v>4106</v>
      </c>
      <c r="CJR6" s="133" t="s">
        <v>4322</v>
      </c>
      <c r="CJS6" s="133" t="s">
        <v>4104</v>
      </c>
      <c r="CJT6" s="133" t="s">
        <v>4104</v>
      </c>
      <c r="CJU6" s="133" t="s">
        <v>4104</v>
      </c>
      <c r="CJV6" s="133" t="s">
        <v>4104</v>
      </c>
      <c r="CJW6" s="133" t="s">
        <v>4104</v>
      </c>
      <c r="CJX6" s="133" t="s">
        <v>4077</v>
      </c>
      <c r="CJY6" s="133" t="s">
        <v>4106</v>
      </c>
      <c r="CJZ6" s="133" t="s">
        <v>4106</v>
      </c>
      <c r="CKA6" s="133" t="s">
        <v>4320</v>
      </c>
      <c r="CKB6" s="133" t="s">
        <v>4320</v>
      </c>
      <c r="CKC6" s="133" t="s">
        <v>4109</v>
      </c>
      <c r="CKG6" s="133" t="s">
        <v>4324</v>
      </c>
      <c r="CKH6" s="133" t="s">
        <v>4104</v>
      </c>
      <c r="CKI6" s="133" t="s">
        <v>4104</v>
      </c>
      <c r="CKJ6" s="133" t="s">
        <v>4104</v>
      </c>
      <c r="CKK6" s="133" t="s">
        <v>4104</v>
      </c>
      <c r="CKL6" s="133" t="s">
        <v>4104</v>
      </c>
      <c r="CKM6" s="133" t="s">
        <v>4099</v>
      </c>
      <c r="CKN6" s="133" t="s">
        <v>4101</v>
      </c>
      <c r="CKO6" s="133" t="s">
        <v>4101</v>
      </c>
      <c r="CKP6" s="133" t="s">
        <v>4106</v>
      </c>
      <c r="CKQ6" s="133" t="s">
        <v>4106</v>
      </c>
      <c r="CKR6" s="133" t="s">
        <v>4322</v>
      </c>
      <c r="CKS6" s="133" t="s">
        <v>4104</v>
      </c>
      <c r="CKT6" s="133" t="s">
        <v>4104</v>
      </c>
      <c r="CKU6" s="133" t="s">
        <v>4104</v>
      </c>
      <c r="CKV6" s="133" t="s">
        <v>4104</v>
      </c>
      <c r="CKW6" s="133" t="s">
        <v>4104</v>
      </c>
      <c r="CKX6" s="133" t="s">
        <v>4099</v>
      </c>
      <c r="CKY6" s="133" t="s">
        <v>4101</v>
      </c>
      <c r="CKZ6" s="133" t="s">
        <v>4101</v>
      </c>
      <c r="CLA6" s="133" t="s">
        <v>4106</v>
      </c>
      <c r="CLB6" s="133" t="s">
        <v>4106</v>
      </c>
      <c r="CLC6" s="133" t="s">
        <v>4322</v>
      </c>
      <c r="CLD6" s="133" t="s">
        <v>4104</v>
      </c>
      <c r="CLE6" s="133" t="s">
        <v>4104</v>
      </c>
      <c r="CLF6" s="133" t="s">
        <v>4104</v>
      </c>
      <c r="CLG6" s="133" t="s">
        <v>4104</v>
      </c>
      <c r="CLH6" s="133" t="s">
        <v>4104</v>
      </c>
      <c r="CLI6" s="133" t="s">
        <v>4099</v>
      </c>
      <c r="CLJ6" s="133" t="s">
        <v>4101</v>
      </c>
      <c r="CLK6" s="133" t="s">
        <v>4101</v>
      </c>
      <c r="CLL6" s="133" t="s">
        <v>4106</v>
      </c>
      <c r="CLM6" s="133" t="s">
        <v>4106</v>
      </c>
      <c r="CLN6" s="133" t="s">
        <v>4322</v>
      </c>
      <c r="CLO6" s="133" t="s">
        <v>4104</v>
      </c>
      <c r="CLP6" s="133" t="s">
        <v>4104</v>
      </c>
      <c r="CLQ6" s="133" t="s">
        <v>4104</v>
      </c>
      <c r="CLR6" s="133" t="s">
        <v>4104</v>
      </c>
      <c r="CLS6" s="133" t="s">
        <v>4104</v>
      </c>
      <c r="CLT6" s="133" t="s">
        <v>4099</v>
      </c>
      <c r="CLU6" s="133" t="s">
        <v>4101</v>
      </c>
      <c r="CLV6" s="133" t="s">
        <v>4101</v>
      </c>
      <c r="CLW6" s="133" t="s">
        <v>4106</v>
      </c>
      <c r="CLX6" s="133" t="s">
        <v>4106</v>
      </c>
      <c r="CLY6" s="133" t="s">
        <v>4322</v>
      </c>
      <c r="CLZ6" s="133" t="s">
        <v>4104</v>
      </c>
      <c r="CMA6" s="133" t="s">
        <v>4104</v>
      </c>
      <c r="CMB6" s="133" t="s">
        <v>4104</v>
      </c>
      <c r="CMC6" s="133" t="s">
        <v>4104</v>
      </c>
      <c r="CMD6" s="133" t="s">
        <v>4104</v>
      </c>
      <c r="CME6" s="133" t="s">
        <v>4099</v>
      </c>
      <c r="CMF6" s="133" t="s">
        <v>4101</v>
      </c>
      <c r="CMG6" s="133" t="s">
        <v>4101</v>
      </c>
      <c r="CMH6" s="133" t="s">
        <v>4106</v>
      </c>
      <c r="CMI6" s="133" t="s">
        <v>4106</v>
      </c>
      <c r="CMJ6" s="133" t="s">
        <v>4322</v>
      </c>
      <c r="CMK6" s="133" t="s">
        <v>4104</v>
      </c>
      <c r="CML6" s="133" t="s">
        <v>4104</v>
      </c>
      <c r="CMM6" s="133" t="s">
        <v>4104</v>
      </c>
      <c r="CMN6" s="133" t="s">
        <v>4104</v>
      </c>
      <c r="CMO6" s="133" t="s">
        <v>4104</v>
      </c>
      <c r="CMP6" s="133" t="s">
        <v>4099</v>
      </c>
      <c r="CMQ6" s="133" t="s">
        <v>4101</v>
      </c>
      <c r="CMR6" s="133" t="s">
        <v>4101</v>
      </c>
      <c r="CMS6" s="133" t="s">
        <v>4106</v>
      </c>
      <c r="CMT6" s="133" t="s">
        <v>4106</v>
      </c>
      <c r="CMU6" s="133" t="s">
        <v>4322</v>
      </c>
      <c r="CMV6" s="133" t="s">
        <v>4104</v>
      </c>
      <c r="CMW6" s="133" t="s">
        <v>4104</v>
      </c>
      <c r="CMX6" s="133" t="s">
        <v>4104</v>
      </c>
      <c r="CMY6" s="133" t="s">
        <v>4104</v>
      </c>
      <c r="CMZ6" s="133" t="s">
        <v>4104</v>
      </c>
      <c r="CNA6" s="133" t="s">
        <v>4099</v>
      </c>
      <c r="CNB6" s="133" t="s">
        <v>4101</v>
      </c>
      <c r="CNC6" s="133" t="s">
        <v>4101</v>
      </c>
      <c r="CND6" s="133" t="s">
        <v>4106</v>
      </c>
      <c r="CNE6" s="133" t="s">
        <v>4106</v>
      </c>
      <c r="CNF6" s="133" t="s">
        <v>4322</v>
      </c>
      <c r="CNG6" s="133" t="s">
        <v>4104</v>
      </c>
      <c r="CNH6" s="133" t="s">
        <v>4104</v>
      </c>
      <c r="CNI6" s="133" t="s">
        <v>4104</v>
      </c>
      <c r="CNJ6" s="133" t="s">
        <v>4104</v>
      </c>
      <c r="CNK6" s="133" t="s">
        <v>4104</v>
      </c>
      <c r="CNL6" s="133" t="s">
        <v>4099</v>
      </c>
      <c r="CNM6" s="133" t="s">
        <v>4101</v>
      </c>
      <c r="CNN6" s="133" t="s">
        <v>4101</v>
      </c>
      <c r="CNO6" s="133" t="s">
        <v>4106</v>
      </c>
      <c r="CNP6" s="133" t="s">
        <v>4106</v>
      </c>
      <c r="CNQ6" s="133" t="s">
        <v>4322</v>
      </c>
      <c r="CNR6" s="133" t="s">
        <v>4104</v>
      </c>
      <c r="CNS6" s="133" t="s">
        <v>4104</v>
      </c>
      <c r="CNT6" s="133" t="s">
        <v>4104</v>
      </c>
      <c r="CNU6" s="133" t="s">
        <v>4104</v>
      </c>
      <c r="CNV6" s="133" t="s">
        <v>4104</v>
      </c>
      <c r="CNW6" s="133" t="s">
        <v>4099</v>
      </c>
      <c r="CNX6" s="133" t="s">
        <v>4101</v>
      </c>
      <c r="CNY6" s="133" t="s">
        <v>4101</v>
      </c>
      <c r="CNZ6" s="133" t="s">
        <v>4106</v>
      </c>
      <c r="COA6" s="133" t="s">
        <v>4106</v>
      </c>
      <c r="COB6" s="133" t="s">
        <v>4322</v>
      </c>
      <c r="COC6" s="133" t="s">
        <v>4104</v>
      </c>
      <c r="COD6" s="133" t="s">
        <v>4104</v>
      </c>
      <c r="COE6" s="133" t="s">
        <v>4104</v>
      </c>
      <c r="COF6" s="133" t="s">
        <v>4104</v>
      </c>
      <c r="COG6" s="133" t="s">
        <v>4104</v>
      </c>
      <c r="COH6" s="133" t="s">
        <v>4099</v>
      </c>
      <c r="COI6" s="133" t="s">
        <v>4101</v>
      </c>
      <c r="COJ6" s="133" t="s">
        <v>4101</v>
      </c>
      <c r="COK6" s="133" t="s">
        <v>4106</v>
      </c>
      <c r="COL6" s="133" t="s">
        <v>4106</v>
      </c>
      <c r="COM6" s="133" t="s">
        <v>4322</v>
      </c>
      <c r="CON6" s="133" t="s">
        <v>4104</v>
      </c>
      <c r="COO6" s="133" t="s">
        <v>4104</v>
      </c>
      <c r="COP6" s="133" t="s">
        <v>4104</v>
      </c>
      <c r="COQ6" s="133" t="s">
        <v>4104</v>
      </c>
      <c r="COR6" s="133" t="s">
        <v>4104</v>
      </c>
      <c r="COS6" s="133" t="s">
        <v>4077</v>
      </c>
      <c r="COT6" s="133" t="s">
        <v>4106</v>
      </c>
      <c r="COU6" s="133" t="s">
        <v>4106</v>
      </c>
      <c r="COV6" s="133" t="s">
        <v>4320</v>
      </c>
      <c r="COW6" s="133" t="s">
        <v>4320</v>
      </c>
      <c r="COX6" s="133" t="s">
        <v>4109</v>
      </c>
      <c r="CPB6" s="133" t="s">
        <v>4324</v>
      </c>
      <c r="CPC6" s="133" t="s">
        <v>4104</v>
      </c>
      <c r="CPD6" s="133" t="s">
        <v>4104</v>
      </c>
      <c r="CPE6" s="133" t="s">
        <v>4104</v>
      </c>
      <c r="CPF6" s="133" t="s">
        <v>4104</v>
      </c>
      <c r="CPG6" s="133" t="s">
        <v>4104</v>
      </c>
      <c r="CPH6" s="133" t="s">
        <v>4099</v>
      </c>
      <c r="CPI6" s="133" t="s">
        <v>4101</v>
      </c>
      <c r="CPJ6" s="133" t="s">
        <v>4101</v>
      </c>
      <c r="CPK6" s="133" t="s">
        <v>4106</v>
      </c>
      <c r="CPL6" s="133" t="s">
        <v>4106</v>
      </c>
      <c r="CPM6" s="133" t="s">
        <v>4322</v>
      </c>
      <c r="CPN6" s="133" t="s">
        <v>4104</v>
      </c>
      <c r="CPO6" s="133" t="s">
        <v>4104</v>
      </c>
      <c r="CPP6" s="133" t="s">
        <v>4104</v>
      </c>
      <c r="CPQ6" s="133" t="s">
        <v>4104</v>
      </c>
      <c r="CPR6" s="133" t="s">
        <v>4104</v>
      </c>
      <c r="CPS6" s="133" t="s">
        <v>4099</v>
      </c>
      <c r="CPT6" s="133" t="s">
        <v>4101</v>
      </c>
      <c r="CPU6" s="133" t="s">
        <v>4101</v>
      </c>
      <c r="CPV6" s="133" t="s">
        <v>4106</v>
      </c>
      <c r="CPW6" s="133" t="s">
        <v>4106</v>
      </c>
      <c r="CPX6" s="133" t="s">
        <v>4322</v>
      </c>
      <c r="CPY6" s="133" t="s">
        <v>4104</v>
      </c>
      <c r="CPZ6" s="133" t="s">
        <v>4104</v>
      </c>
      <c r="CQA6" s="133" t="s">
        <v>4104</v>
      </c>
      <c r="CQB6" s="133" t="s">
        <v>4104</v>
      </c>
      <c r="CQC6" s="133" t="s">
        <v>4104</v>
      </c>
      <c r="CQD6" s="133" t="s">
        <v>4099</v>
      </c>
      <c r="CQE6" s="133" t="s">
        <v>4101</v>
      </c>
      <c r="CQF6" s="133" t="s">
        <v>4101</v>
      </c>
      <c r="CQG6" s="133" t="s">
        <v>4106</v>
      </c>
      <c r="CQH6" s="133" t="s">
        <v>4106</v>
      </c>
      <c r="CQI6" s="133" t="s">
        <v>4322</v>
      </c>
      <c r="CQJ6" s="133" t="s">
        <v>4104</v>
      </c>
      <c r="CQK6" s="133" t="s">
        <v>4104</v>
      </c>
      <c r="CQL6" s="133" t="s">
        <v>4104</v>
      </c>
      <c r="CQM6" s="133" t="s">
        <v>4104</v>
      </c>
      <c r="CQN6" s="133" t="s">
        <v>4104</v>
      </c>
      <c r="CQO6" s="133" t="s">
        <v>4099</v>
      </c>
      <c r="CQP6" s="133" t="s">
        <v>4101</v>
      </c>
      <c r="CQQ6" s="133" t="s">
        <v>4101</v>
      </c>
      <c r="CQR6" s="133" t="s">
        <v>4106</v>
      </c>
      <c r="CQS6" s="133" t="s">
        <v>4106</v>
      </c>
      <c r="CQT6" s="133" t="s">
        <v>4322</v>
      </c>
      <c r="CQU6" s="133" t="s">
        <v>4104</v>
      </c>
      <c r="CQV6" s="133" t="s">
        <v>4104</v>
      </c>
      <c r="CQW6" s="133" t="s">
        <v>4104</v>
      </c>
      <c r="CQX6" s="133" t="s">
        <v>4104</v>
      </c>
      <c r="CQY6" s="133" t="s">
        <v>4104</v>
      </c>
      <c r="CQZ6" s="133" t="s">
        <v>4099</v>
      </c>
      <c r="CRA6" s="133" t="s">
        <v>4101</v>
      </c>
      <c r="CRB6" s="133" t="s">
        <v>4101</v>
      </c>
      <c r="CRC6" s="133" t="s">
        <v>4106</v>
      </c>
      <c r="CRD6" s="133" t="s">
        <v>4106</v>
      </c>
      <c r="CRE6" s="133" t="s">
        <v>4322</v>
      </c>
      <c r="CRF6" s="133" t="s">
        <v>4104</v>
      </c>
      <c r="CRG6" s="133" t="s">
        <v>4104</v>
      </c>
      <c r="CRH6" s="133" t="s">
        <v>4104</v>
      </c>
      <c r="CRI6" s="133" t="s">
        <v>4104</v>
      </c>
      <c r="CRJ6" s="133" t="s">
        <v>4104</v>
      </c>
      <c r="CRK6" s="133" t="s">
        <v>4099</v>
      </c>
      <c r="CRL6" s="133" t="s">
        <v>4101</v>
      </c>
      <c r="CRM6" s="133" t="s">
        <v>4101</v>
      </c>
      <c r="CRN6" s="133" t="s">
        <v>4106</v>
      </c>
      <c r="CRO6" s="133" t="s">
        <v>4106</v>
      </c>
      <c r="CRP6" s="133" t="s">
        <v>4322</v>
      </c>
      <c r="CRQ6" s="133" t="s">
        <v>4104</v>
      </c>
      <c r="CRR6" s="133" t="s">
        <v>4104</v>
      </c>
      <c r="CRS6" s="133" t="s">
        <v>4104</v>
      </c>
      <c r="CRT6" s="133" t="s">
        <v>4104</v>
      </c>
      <c r="CRU6" s="133" t="s">
        <v>4104</v>
      </c>
      <c r="CRV6" s="133" t="s">
        <v>4099</v>
      </c>
      <c r="CRW6" s="133" t="s">
        <v>4101</v>
      </c>
      <c r="CRX6" s="133" t="s">
        <v>4101</v>
      </c>
      <c r="CRY6" s="133" t="s">
        <v>4106</v>
      </c>
      <c r="CRZ6" s="133" t="s">
        <v>4106</v>
      </c>
      <c r="CSA6" s="133" t="s">
        <v>4322</v>
      </c>
      <c r="CSB6" s="133" t="s">
        <v>4104</v>
      </c>
      <c r="CSC6" s="133" t="s">
        <v>4104</v>
      </c>
      <c r="CSD6" s="133" t="s">
        <v>4104</v>
      </c>
      <c r="CSE6" s="133" t="s">
        <v>4104</v>
      </c>
      <c r="CSF6" s="133" t="s">
        <v>4104</v>
      </c>
      <c r="CSG6" s="133" t="s">
        <v>4099</v>
      </c>
      <c r="CSH6" s="133" t="s">
        <v>4101</v>
      </c>
      <c r="CSI6" s="133" t="s">
        <v>4101</v>
      </c>
      <c r="CSJ6" s="133" t="s">
        <v>4106</v>
      </c>
      <c r="CSK6" s="133" t="s">
        <v>4106</v>
      </c>
      <c r="CSL6" s="133" t="s">
        <v>4322</v>
      </c>
      <c r="CSM6" s="133" t="s">
        <v>4104</v>
      </c>
      <c r="CSN6" s="133" t="s">
        <v>4104</v>
      </c>
      <c r="CSO6" s="133" t="s">
        <v>4104</v>
      </c>
      <c r="CSP6" s="133" t="s">
        <v>4104</v>
      </c>
      <c r="CSQ6" s="133" t="s">
        <v>4104</v>
      </c>
      <c r="CSR6" s="133" t="s">
        <v>4099</v>
      </c>
      <c r="CSS6" s="133" t="s">
        <v>4101</v>
      </c>
      <c r="CST6" s="133" t="s">
        <v>4101</v>
      </c>
      <c r="CSU6" s="133" t="s">
        <v>4106</v>
      </c>
      <c r="CSV6" s="133" t="s">
        <v>4106</v>
      </c>
      <c r="CSW6" s="133" t="s">
        <v>4322</v>
      </c>
      <c r="CSX6" s="133" t="s">
        <v>4104</v>
      </c>
      <c r="CSY6" s="133" t="s">
        <v>4104</v>
      </c>
      <c r="CSZ6" s="133" t="s">
        <v>4104</v>
      </c>
      <c r="CTA6" s="133" t="s">
        <v>4104</v>
      </c>
      <c r="CTB6" s="133" t="s">
        <v>4104</v>
      </c>
      <c r="CTC6" s="133" t="s">
        <v>4099</v>
      </c>
      <c r="CTD6" s="133" t="s">
        <v>4101</v>
      </c>
      <c r="CTE6" s="133" t="s">
        <v>4101</v>
      </c>
      <c r="CTF6" s="133" t="s">
        <v>4106</v>
      </c>
      <c r="CTG6" s="133" t="s">
        <v>4106</v>
      </c>
      <c r="CTH6" s="133" t="s">
        <v>4322</v>
      </c>
      <c r="CTI6" s="133" t="s">
        <v>4104</v>
      </c>
      <c r="CTJ6" s="133" t="s">
        <v>4104</v>
      </c>
      <c r="CTK6" s="133" t="s">
        <v>4104</v>
      </c>
      <c r="CTL6" s="133" t="s">
        <v>4104</v>
      </c>
      <c r="CTM6" s="133" t="s">
        <v>4104</v>
      </c>
      <c r="CTN6" s="133" t="s">
        <v>4077</v>
      </c>
      <c r="CTO6" s="133" t="s">
        <v>4106</v>
      </c>
      <c r="CTP6" s="133" t="s">
        <v>4106</v>
      </c>
      <c r="CTQ6" s="133" t="s">
        <v>4320</v>
      </c>
      <c r="CTR6" s="133" t="s">
        <v>4320</v>
      </c>
      <c r="CTS6" s="133" t="s">
        <v>4109</v>
      </c>
      <c r="CTW6" s="133" t="s">
        <v>4324</v>
      </c>
      <c r="CTX6" s="133" t="s">
        <v>4104</v>
      </c>
      <c r="CTY6" s="133" t="s">
        <v>4104</v>
      </c>
      <c r="CTZ6" s="133" t="s">
        <v>4104</v>
      </c>
      <c r="CUA6" s="133" t="s">
        <v>4104</v>
      </c>
      <c r="CUB6" s="133" t="s">
        <v>4104</v>
      </c>
      <c r="CUC6" s="133" t="s">
        <v>4099</v>
      </c>
      <c r="CUD6" s="133" t="s">
        <v>4101</v>
      </c>
      <c r="CUE6" s="133" t="s">
        <v>4101</v>
      </c>
      <c r="CUF6" s="133" t="s">
        <v>4106</v>
      </c>
      <c r="CUG6" s="133" t="s">
        <v>4106</v>
      </c>
      <c r="CUH6" s="133" t="s">
        <v>4322</v>
      </c>
      <c r="CUI6" s="133" t="s">
        <v>4104</v>
      </c>
      <c r="CUJ6" s="133" t="s">
        <v>4104</v>
      </c>
      <c r="CUK6" s="133" t="s">
        <v>4104</v>
      </c>
      <c r="CUL6" s="133" t="s">
        <v>4104</v>
      </c>
      <c r="CUM6" s="133" t="s">
        <v>4104</v>
      </c>
      <c r="CUN6" s="133" t="s">
        <v>4099</v>
      </c>
      <c r="CUO6" s="133" t="s">
        <v>4101</v>
      </c>
      <c r="CUP6" s="133" t="s">
        <v>4101</v>
      </c>
      <c r="CUQ6" s="133" t="s">
        <v>4106</v>
      </c>
      <c r="CUR6" s="133" t="s">
        <v>4106</v>
      </c>
      <c r="CUS6" s="133" t="s">
        <v>4322</v>
      </c>
      <c r="CUT6" s="133" t="s">
        <v>4104</v>
      </c>
      <c r="CUU6" s="133" t="s">
        <v>4104</v>
      </c>
      <c r="CUV6" s="133" t="s">
        <v>4104</v>
      </c>
      <c r="CUW6" s="133" t="s">
        <v>4104</v>
      </c>
      <c r="CUX6" s="133" t="s">
        <v>4104</v>
      </c>
      <c r="CUY6" s="133" t="s">
        <v>4099</v>
      </c>
      <c r="CUZ6" s="133" t="s">
        <v>4101</v>
      </c>
      <c r="CVA6" s="133" t="s">
        <v>4101</v>
      </c>
      <c r="CVB6" s="133" t="s">
        <v>4106</v>
      </c>
      <c r="CVC6" s="133" t="s">
        <v>4106</v>
      </c>
      <c r="CVD6" s="133" t="s">
        <v>4322</v>
      </c>
      <c r="CVE6" s="133" t="s">
        <v>4104</v>
      </c>
      <c r="CVF6" s="133" t="s">
        <v>4104</v>
      </c>
      <c r="CVG6" s="133" t="s">
        <v>4104</v>
      </c>
      <c r="CVH6" s="133" t="s">
        <v>4104</v>
      </c>
      <c r="CVI6" s="133" t="s">
        <v>4104</v>
      </c>
      <c r="CVJ6" s="133" t="s">
        <v>4099</v>
      </c>
      <c r="CVK6" s="133" t="s">
        <v>4101</v>
      </c>
      <c r="CVL6" s="133" t="s">
        <v>4101</v>
      </c>
      <c r="CVM6" s="133" t="s">
        <v>4106</v>
      </c>
      <c r="CVN6" s="133" t="s">
        <v>4106</v>
      </c>
      <c r="CVO6" s="133" t="s">
        <v>4322</v>
      </c>
      <c r="CVP6" s="133" t="s">
        <v>4104</v>
      </c>
      <c r="CVQ6" s="133" t="s">
        <v>4104</v>
      </c>
      <c r="CVR6" s="133" t="s">
        <v>4104</v>
      </c>
      <c r="CVS6" s="133" t="s">
        <v>4104</v>
      </c>
      <c r="CVT6" s="133" t="s">
        <v>4104</v>
      </c>
      <c r="CVU6" s="133" t="s">
        <v>4099</v>
      </c>
      <c r="CVV6" s="133" t="s">
        <v>4101</v>
      </c>
      <c r="CVW6" s="133" t="s">
        <v>4101</v>
      </c>
      <c r="CVX6" s="133" t="s">
        <v>4106</v>
      </c>
      <c r="CVY6" s="133" t="s">
        <v>4106</v>
      </c>
      <c r="CVZ6" s="133" t="s">
        <v>4322</v>
      </c>
      <c r="CWA6" s="133" t="s">
        <v>4104</v>
      </c>
      <c r="CWB6" s="133" t="s">
        <v>4104</v>
      </c>
      <c r="CWC6" s="133" t="s">
        <v>4104</v>
      </c>
      <c r="CWD6" s="133" t="s">
        <v>4104</v>
      </c>
      <c r="CWE6" s="133" t="s">
        <v>4104</v>
      </c>
      <c r="CWF6" s="133" t="s">
        <v>4099</v>
      </c>
      <c r="CWG6" s="133" t="s">
        <v>4101</v>
      </c>
      <c r="CWH6" s="133" t="s">
        <v>4101</v>
      </c>
      <c r="CWI6" s="133" t="s">
        <v>4106</v>
      </c>
      <c r="CWJ6" s="133" t="s">
        <v>4106</v>
      </c>
      <c r="CWK6" s="133" t="s">
        <v>4322</v>
      </c>
      <c r="CWL6" s="133" t="s">
        <v>4104</v>
      </c>
      <c r="CWM6" s="133" t="s">
        <v>4104</v>
      </c>
      <c r="CWN6" s="133" t="s">
        <v>4104</v>
      </c>
      <c r="CWO6" s="133" t="s">
        <v>4104</v>
      </c>
      <c r="CWP6" s="133" t="s">
        <v>4104</v>
      </c>
      <c r="CWQ6" s="133" t="s">
        <v>4099</v>
      </c>
      <c r="CWR6" s="133" t="s">
        <v>4101</v>
      </c>
      <c r="CWS6" s="133" t="s">
        <v>4101</v>
      </c>
      <c r="CWT6" s="133" t="s">
        <v>4106</v>
      </c>
      <c r="CWU6" s="133" t="s">
        <v>4106</v>
      </c>
      <c r="CWV6" s="133" t="s">
        <v>4322</v>
      </c>
      <c r="CWW6" s="133" t="s">
        <v>4104</v>
      </c>
      <c r="CWX6" s="133" t="s">
        <v>4104</v>
      </c>
      <c r="CWY6" s="133" t="s">
        <v>4104</v>
      </c>
      <c r="CWZ6" s="133" t="s">
        <v>4104</v>
      </c>
      <c r="CXA6" s="133" t="s">
        <v>4104</v>
      </c>
      <c r="CXB6" s="133" t="s">
        <v>4099</v>
      </c>
      <c r="CXC6" s="133" t="s">
        <v>4101</v>
      </c>
      <c r="CXD6" s="133" t="s">
        <v>4101</v>
      </c>
      <c r="CXE6" s="133" t="s">
        <v>4106</v>
      </c>
      <c r="CXF6" s="133" t="s">
        <v>4106</v>
      </c>
      <c r="CXG6" s="133" t="s">
        <v>4322</v>
      </c>
      <c r="CXH6" s="133" t="s">
        <v>4104</v>
      </c>
      <c r="CXI6" s="133" t="s">
        <v>4104</v>
      </c>
      <c r="CXJ6" s="133" t="s">
        <v>4104</v>
      </c>
      <c r="CXK6" s="133" t="s">
        <v>4104</v>
      </c>
      <c r="CXL6" s="133" t="s">
        <v>4104</v>
      </c>
      <c r="CXM6" s="133" t="s">
        <v>4099</v>
      </c>
      <c r="CXN6" s="133" t="s">
        <v>4101</v>
      </c>
      <c r="CXO6" s="133" t="s">
        <v>4101</v>
      </c>
      <c r="CXP6" s="133" t="s">
        <v>4106</v>
      </c>
      <c r="CXQ6" s="133" t="s">
        <v>4106</v>
      </c>
      <c r="CXR6" s="133" t="s">
        <v>4322</v>
      </c>
      <c r="CXS6" s="133" t="s">
        <v>4104</v>
      </c>
      <c r="CXT6" s="133" t="s">
        <v>4104</v>
      </c>
      <c r="CXU6" s="133" t="s">
        <v>4104</v>
      </c>
      <c r="CXV6" s="133" t="s">
        <v>4104</v>
      </c>
      <c r="CXW6" s="133" t="s">
        <v>4104</v>
      </c>
      <c r="CXX6" s="133" t="s">
        <v>4099</v>
      </c>
      <c r="CXY6" s="133" t="s">
        <v>4101</v>
      </c>
      <c r="CXZ6" s="133" t="s">
        <v>4101</v>
      </c>
      <c r="CYA6" s="133" t="s">
        <v>4106</v>
      </c>
      <c r="CYB6" s="133" t="s">
        <v>4106</v>
      </c>
      <c r="CYC6" s="133" t="s">
        <v>4322</v>
      </c>
      <c r="CYD6" s="133" t="s">
        <v>4104</v>
      </c>
      <c r="CYE6" s="133" t="s">
        <v>4104</v>
      </c>
      <c r="CYF6" s="133" t="s">
        <v>4104</v>
      </c>
      <c r="CYG6" s="133" t="s">
        <v>4104</v>
      </c>
      <c r="CYH6" s="133" t="s">
        <v>4104</v>
      </c>
      <c r="CYI6" s="133" t="s">
        <v>4077</v>
      </c>
      <c r="CYJ6" s="133" t="s">
        <v>4106</v>
      </c>
      <c r="CYK6" s="133" t="s">
        <v>4106</v>
      </c>
      <c r="CYL6" s="133" t="s">
        <v>4320</v>
      </c>
      <c r="CYM6" s="133" t="s">
        <v>4320</v>
      </c>
      <c r="CYN6" s="133" t="s">
        <v>4109</v>
      </c>
      <c r="CYR6" s="133" t="s">
        <v>4324</v>
      </c>
      <c r="CYS6" s="133" t="s">
        <v>4104</v>
      </c>
      <c r="CYT6" s="133" t="s">
        <v>4104</v>
      </c>
      <c r="CYU6" s="133" t="s">
        <v>4104</v>
      </c>
      <c r="CYV6" s="133" t="s">
        <v>4104</v>
      </c>
      <c r="CYW6" s="133" t="s">
        <v>4104</v>
      </c>
      <c r="CYX6" s="133" t="s">
        <v>4099</v>
      </c>
      <c r="CYY6" s="133" t="s">
        <v>4101</v>
      </c>
      <c r="CYZ6" s="133" t="s">
        <v>4101</v>
      </c>
      <c r="CZA6" s="133" t="s">
        <v>4106</v>
      </c>
      <c r="CZB6" s="133" t="s">
        <v>4106</v>
      </c>
      <c r="CZC6" s="133" t="s">
        <v>4322</v>
      </c>
      <c r="CZD6" s="133" t="s">
        <v>4104</v>
      </c>
      <c r="CZE6" s="133" t="s">
        <v>4104</v>
      </c>
      <c r="CZF6" s="133" t="s">
        <v>4104</v>
      </c>
      <c r="CZG6" s="133" t="s">
        <v>4104</v>
      </c>
      <c r="CZH6" s="133" t="s">
        <v>4104</v>
      </c>
      <c r="CZI6" s="133" t="s">
        <v>4099</v>
      </c>
      <c r="CZJ6" s="133" t="s">
        <v>4101</v>
      </c>
      <c r="CZK6" s="133" t="s">
        <v>4101</v>
      </c>
      <c r="CZL6" s="133" t="s">
        <v>4106</v>
      </c>
      <c r="CZM6" s="133" t="s">
        <v>4106</v>
      </c>
      <c r="CZN6" s="133" t="s">
        <v>4322</v>
      </c>
      <c r="CZO6" s="133" t="s">
        <v>4104</v>
      </c>
      <c r="CZP6" s="133" t="s">
        <v>4104</v>
      </c>
      <c r="CZQ6" s="133" t="s">
        <v>4104</v>
      </c>
      <c r="CZR6" s="133" t="s">
        <v>4104</v>
      </c>
      <c r="CZS6" s="133" t="s">
        <v>4104</v>
      </c>
      <c r="CZT6" s="133" t="s">
        <v>4099</v>
      </c>
      <c r="CZU6" s="133" t="s">
        <v>4101</v>
      </c>
      <c r="CZV6" s="133" t="s">
        <v>4101</v>
      </c>
      <c r="CZW6" s="133" t="s">
        <v>4106</v>
      </c>
      <c r="CZX6" s="133" t="s">
        <v>4106</v>
      </c>
      <c r="CZY6" s="133" t="s">
        <v>4322</v>
      </c>
      <c r="CZZ6" s="133" t="s">
        <v>4104</v>
      </c>
      <c r="DAA6" s="133" t="s">
        <v>4104</v>
      </c>
      <c r="DAB6" s="133" t="s">
        <v>4104</v>
      </c>
      <c r="DAC6" s="133" t="s">
        <v>4104</v>
      </c>
      <c r="DAD6" s="133" t="s">
        <v>4104</v>
      </c>
      <c r="DAE6" s="133" t="s">
        <v>4099</v>
      </c>
      <c r="DAF6" s="133" t="s">
        <v>4101</v>
      </c>
      <c r="DAG6" s="133" t="s">
        <v>4101</v>
      </c>
      <c r="DAH6" s="133" t="s">
        <v>4106</v>
      </c>
      <c r="DAI6" s="133" t="s">
        <v>4106</v>
      </c>
      <c r="DAJ6" s="133" t="s">
        <v>4322</v>
      </c>
      <c r="DAK6" s="133" t="s">
        <v>4104</v>
      </c>
      <c r="DAL6" s="133" t="s">
        <v>4104</v>
      </c>
      <c r="DAM6" s="133" t="s">
        <v>4104</v>
      </c>
      <c r="DAN6" s="133" t="s">
        <v>4104</v>
      </c>
      <c r="DAO6" s="133" t="s">
        <v>4104</v>
      </c>
      <c r="DAP6" s="133" t="s">
        <v>4099</v>
      </c>
      <c r="DAQ6" s="133" t="s">
        <v>4101</v>
      </c>
      <c r="DAR6" s="133" t="s">
        <v>4101</v>
      </c>
      <c r="DAS6" s="133" t="s">
        <v>4106</v>
      </c>
      <c r="DAT6" s="133" t="s">
        <v>4106</v>
      </c>
      <c r="DAU6" s="133" t="s">
        <v>4322</v>
      </c>
      <c r="DAV6" s="133" t="s">
        <v>4104</v>
      </c>
      <c r="DAW6" s="133" t="s">
        <v>4104</v>
      </c>
      <c r="DAX6" s="133" t="s">
        <v>4104</v>
      </c>
      <c r="DAY6" s="133" t="s">
        <v>4104</v>
      </c>
      <c r="DAZ6" s="133" t="s">
        <v>4104</v>
      </c>
      <c r="DBA6" s="133" t="s">
        <v>4099</v>
      </c>
      <c r="DBB6" s="133" t="s">
        <v>4101</v>
      </c>
      <c r="DBC6" s="133" t="s">
        <v>4101</v>
      </c>
      <c r="DBD6" s="133" t="s">
        <v>4106</v>
      </c>
      <c r="DBE6" s="133" t="s">
        <v>4106</v>
      </c>
      <c r="DBF6" s="133" t="s">
        <v>4322</v>
      </c>
      <c r="DBG6" s="133" t="s">
        <v>4104</v>
      </c>
      <c r="DBH6" s="133" t="s">
        <v>4104</v>
      </c>
      <c r="DBI6" s="133" t="s">
        <v>4104</v>
      </c>
      <c r="DBJ6" s="133" t="s">
        <v>4104</v>
      </c>
      <c r="DBK6" s="133" t="s">
        <v>4104</v>
      </c>
      <c r="DBL6" s="133" t="s">
        <v>4099</v>
      </c>
      <c r="DBM6" s="133" t="s">
        <v>4101</v>
      </c>
      <c r="DBN6" s="133" t="s">
        <v>4101</v>
      </c>
      <c r="DBO6" s="133" t="s">
        <v>4106</v>
      </c>
      <c r="DBP6" s="133" t="s">
        <v>4106</v>
      </c>
      <c r="DBQ6" s="133" t="s">
        <v>4322</v>
      </c>
      <c r="DBR6" s="133" t="s">
        <v>4104</v>
      </c>
      <c r="DBS6" s="133" t="s">
        <v>4104</v>
      </c>
      <c r="DBT6" s="133" t="s">
        <v>4104</v>
      </c>
      <c r="DBU6" s="133" t="s">
        <v>4104</v>
      </c>
      <c r="DBV6" s="133" t="s">
        <v>4104</v>
      </c>
      <c r="DBW6" s="133" t="s">
        <v>4099</v>
      </c>
      <c r="DBX6" s="133" t="s">
        <v>4101</v>
      </c>
      <c r="DBY6" s="133" t="s">
        <v>4101</v>
      </c>
      <c r="DBZ6" s="133" t="s">
        <v>4106</v>
      </c>
      <c r="DCA6" s="133" t="s">
        <v>4106</v>
      </c>
      <c r="DCB6" s="133" t="s">
        <v>4322</v>
      </c>
      <c r="DCC6" s="133" t="s">
        <v>4104</v>
      </c>
      <c r="DCD6" s="133" t="s">
        <v>4104</v>
      </c>
      <c r="DCE6" s="133" t="s">
        <v>4104</v>
      </c>
      <c r="DCF6" s="133" t="s">
        <v>4104</v>
      </c>
      <c r="DCG6" s="133" t="s">
        <v>4104</v>
      </c>
      <c r="DCH6" s="133" t="s">
        <v>4099</v>
      </c>
      <c r="DCI6" s="133" t="s">
        <v>4101</v>
      </c>
      <c r="DCJ6" s="133" t="s">
        <v>4101</v>
      </c>
      <c r="DCK6" s="133" t="s">
        <v>4106</v>
      </c>
      <c r="DCL6" s="133" t="s">
        <v>4106</v>
      </c>
      <c r="DCM6" s="133" t="s">
        <v>4322</v>
      </c>
      <c r="DCN6" s="133" t="s">
        <v>4104</v>
      </c>
      <c r="DCO6" s="133" t="s">
        <v>4104</v>
      </c>
      <c r="DCP6" s="133" t="s">
        <v>4104</v>
      </c>
      <c r="DCQ6" s="133" t="s">
        <v>4104</v>
      </c>
      <c r="DCR6" s="133" t="s">
        <v>4104</v>
      </c>
      <c r="DCS6" s="133" t="s">
        <v>4099</v>
      </c>
      <c r="DCT6" s="133" t="s">
        <v>4101</v>
      </c>
      <c r="DCU6" s="133" t="s">
        <v>4101</v>
      </c>
      <c r="DCV6" s="133" t="s">
        <v>4106</v>
      </c>
      <c r="DCW6" s="133" t="s">
        <v>4106</v>
      </c>
      <c r="DCX6" s="133" t="s">
        <v>4322</v>
      </c>
      <c r="DCY6" s="133" t="s">
        <v>4104</v>
      </c>
      <c r="DCZ6" s="133" t="s">
        <v>4104</v>
      </c>
      <c r="DDA6" s="133" t="s">
        <v>4104</v>
      </c>
      <c r="DDB6" s="133" t="s">
        <v>4104</v>
      </c>
      <c r="DDC6" s="133" t="s">
        <v>4104</v>
      </c>
      <c r="DDD6" s="133" t="s">
        <v>4077</v>
      </c>
      <c r="DDE6" s="133" t="s">
        <v>4106</v>
      </c>
      <c r="DDF6" s="133" t="s">
        <v>4106</v>
      </c>
      <c r="DDG6" s="133" t="s">
        <v>4320</v>
      </c>
      <c r="DDH6" s="133" t="s">
        <v>4320</v>
      </c>
      <c r="DDI6" s="133" t="s">
        <v>4109</v>
      </c>
      <c r="DDM6" s="133" t="s">
        <v>4324</v>
      </c>
      <c r="DDN6" s="133" t="s">
        <v>4104</v>
      </c>
      <c r="DDO6" s="133" t="s">
        <v>4104</v>
      </c>
      <c r="DDP6" s="133" t="s">
        <v>4104</v>
      </c>
      <c r="DDQ6" s="133" t="s">
        <v>4104</v>
      </c>
      <c r="DDR6" s="133" t="s">
        <v>4104</v>
      </c>
      <c r="DDS6" s="133" t="s">
        <v>4099</v>
      </c>
      <c r="DDT6" s="133" t="s">
        <v>4101</v>
      </c>
      <c r="DDU6" s="133" t="s">
        <v>4101</v>
      </c>
      <c r="DDV6" s="133" t="s">
        <v>4106</v>
      </c>
      <c r="DDW6" s="133" t="s">
        <v>4106</v>
      </c>
      <c r="DDX6" s="133" t="s">
        <v>4322</v>
      </c>
      <c r="DDY6" s="133" t="s">
        <v>4104</v>
      </c>
      <c r="DDZ6" s="133" t="s">
        <v>4104</v>
      </c>
      <c r="DEA6" s="133" t="s">
        <v>4104</v>
      </c>
      <c r="DEB6" s="133" t="s">
        <v>4104</v>
      </c>
      <c r="DEC6" s="133" t="s">
        <v>4104</v>
      </c>
      <c r="DED6" s="133" t="s">
        <v>4099</v>
      </c>
      <c r="DEE6" s="133" t="s">
        <v>4101</v>
      </c>
      <c r="DEF6" s="133" t="s">
        <v>4101</v>
      </c>
      <c r="DEG6" s="133" t="s">
        <v>4106</v>
      </c>
      <c r="DEH6" s="133" t="s">
        <v>4106</v>
      </c>
      <c r="DEI6" s="133" t="s">
        <v>4322</v>
      </c>
      <c r="DEJ6" s="133" t="s">
        <v>4104</v>
      </c>
      <c r="DEK6" s="133" t="s">
        <v>4104</v>
      </c>
      <c r="DEL6" s="133" t="s">
        <v>4104</v>
      </c>
      <c r="DEM6" s="133" t="s">
        <v>4104</v>
      </c>
      <c r="DEN6" s="133" t="s">
        <v>4104</v>
      </c>
      <c r="DEO6" s="133" t="s">
        <v>4099</v>
      </c>
      <c r="DEP6" s="133" t="s">
        <v>4101</v>
      </c>
      <c r="DEQ6" s="133" t="s">
        <v>4101</v>
      </c>
      <c r="DER6" s="133" t="s">
        <v>4106</v>
      </c>
      <c r="DES6" s="133" t="s">
        <v>4106</v>
      </c>
      <c r="DET6" s="133" t="s">
        <v>4322</v>
      </c>
      <c r="DEU6" s="133" t="s">
        <v>4104</v>
      </c>
      <c r="DEV6" s="133" t="s">
        <v>4104</v>
      </c>
      <c r="DEW6" s="133" t="s">
        <v>4104</v>
      </c>
      <c r="DEX6" s="133" t="s">
        <v>4104</v>
      </c>
      <c r="DEY6" s="133" t="s">
        <v>4104</v>
      </c>
      <c r="DEZ6" s="133" t="s">
        <v>4099</v>
      </c>
      <c r="DFA6" s="133" t="s">
        <v>4101</v>
      </c>
      <c r="DFB6" s="133" t="s">
        <v>4101</v>
      </c>
      <c r="DFC6" s="133" t="s">
        <v>4106</v>
      </c>
      <c r="DFD6" s="133" t="s">
        <v>4106</v>
      </c>
      <c r="DFE6" s="133" t="s">
        <v>4322</v>
      </c>
      <c r="DFF6" s="133" t="s">
        <v>4104</v>
      </c>
      <c r="DFG6" s="133" t="s">
        <v>4104</v>
      </c>
      <c r="DFH6" s="133" t="s">
        <v>4104</v>
      </c>
      <c r="DFI6" s="133" t="s">
        <v>4104</v>
      </c>
      <c r="DFJ6" s="133" t="s">
        <v>4104</v>
      </c>
      <c r="DFK6" s="133" t="s">
        <v>4099</v>
      </c>
      <c r="DFL6" s="133" t="s">
        <v>4101</v>
      </c>
      <c r="DFM6" s="133" t="s">
        <v>4101</v>
      </c>
      <c r="DFN6" s="133" t="s">
        <v>4106</v>
      </c>
      <c r="DFO6" s="133" t="s">
        <v>4106</v>
      </c>
      <c r="DFP6" s="133" t="s">
        <v>4322</v>
      </c>
      <c r="DFQ6" s="133" t="s">
        <v>4104</v>
      </c>
      <c r="DFR6" s="133" t="s">
        <v>4104</v>
      </c>
      <c r="DFS6" s="133" t="s">
        <v>4104</v>
      </c>
      <c r="DFT6" s="133" t="s">
        <v>4104</v>
      </c>
      <c r="DFU6" s="133" t="s">
        <v>4104</v>
      </c>
      <c r="DFV6" s="133" t="s">
        <v>4099</v>
      </c>
      <c r="DFW6" s="133" t="s">
        <v>4101</v>
      </c>
      <c r="DFX6" s="133" t="s">
        <v>4101</v>
      </c>
      <c r="DFY6" s="133" t="s">
        <v>4106</v>
      </c>
      <c r="DFZ6" s="133" t="s">
        <v>4106</v>
      </c>
      <c r="DGA6" s="133" t="s">
        <v>4322</v>
      </c>
      <c r="DGB6" s="133" t="s">
        <v>4104</v>
      </c>
      <c r="DGC6" s="133" t="s">
        <v>4104</v>
      </c>
      <c r="DGD6" s="133" t="s">
        <v>4104</v>
      </c>
      <c r="DGE6" s="133" t="s">
        <v>4104</v>
      </c>
      <c r="DGF6" s="133" t="s">
        <v>4104</v>
      </c>
      <c r="DGG6" s="133" t="s">
        <v>4099</v>
      </c>
      <c r="DGH6" s="133" t="s">
        <v>4101</v>
      </c>
      <c r="DGI6" s="133" t="s">
        <v>4101</v>
      </c>
      <c r="DGJ6" s="133" t="s">
        <v>4106</v>
      </c>
      <c r="DGK6" s="133" t="s">
        <v>4106</v>
      </c>
      <c r="DGL6" s="133" t="s">
        <v>4322</v>
      </c>
      <c r="DGM6" s="133" t="s">
        <v>4104</v>
      </c>
      <c r="DGN6" s="133" t="s">
        <v>4104</v>
      </c>
      <c r="DGO6" s="133" t="s">
        <v>4104</v>
      </c>
      <c r="DGP6" s="133" t="s">
        <v>4104</v>
      </c>
      <c r="DGQ6" s="133" t="s">
        <v>4104</v>
      </c>
      <c r="DGR6" s="133" t="s">
        <v>4099</v>
      </c>
      <c r="DGS6" s="133" t="s">
        <v>4101</v>
      </c>
      <c r="DGT6" s="133" t="s">
        <v>4101</v>
      </c>
      <c r="DGU6" s="133" t="s">
        <v>4106</v>
      </c>
      <c r="DGV6" s="133" t="s">
        <v>4106</v>
      </c>
      <c r="DGW6" s="133" t="s">
        <v>4322</v>
      </c>
      <c r="DGX6" s="133" t="s">
        <v>4104</v>
      </c>
      <c r="DGY6" s="133" t="s">
        <v>4104</v>
      </c>
      <c r="DGZ6" s="133" t="s">
        <v>4104</v>
      </c>
      <c r="DHA6" s="133" t="s">
        <v>4104</v>
      </c>
      <c r="DHB6" s="133" t="s">
        <v>4104</v>
      </c>
      <c r="DHC6" s="133" t="s">
        <v>4099</v>
      </c>
      <c r="DHD6" s="133" t="s">
        <v>4101</v>
      </c>
      <c r="DHE6" s="133" t="s">
        <v>4101</v>
      </c>
      <c r="DHF6" s="133" t="s">
        <v>4106</v>
      </c>
      <c r="DHG6" s="133" t="s">
        <v>4106</v>
      </c>
      <c r="DHH6" s="133" t="s">
        <v>4322</v>
      </c>
      <c r="DHI6" s="133" t="s">
        <v>4104</v>
      </c>
      <c r="DHJ6" s="133" t="s">
        <v>4104</v>
      </c>
      <c r="DHK6" s="133" t="s">
        <v>4104</v>
      </c>
      <c r="DHL6" s="133" t="s">
        <v>4104</v>
      </c>
      <c r="DHM6" s="133" t="s">
        <v>4104</v>
      </c>
      <c r="DHN6" s="133" t="s">
        <v>4099</v>
      </c>
      <c r="DHO6" s="133" t="s">
        <v>4101</v>
      </c>
      <c r="DHP6" s="133" t="s">
        <v>4101</v>
      </c>
      <c r="DHQ6" s="133" t="s">
        <v>4106</v>
      </c>
      <c r="DHR6" s="133" t="s">
        <v>4106</v>
      </c>
      <c r="DHS6" s="133" t="s">
        <v>4322</v>
      </c>
      <c r="DHT6" s="133" t="s">
        <v>4104</v>
      </c>
      <c r="DHU6" s="133" t="s">
        <v>4104</v>
      </c>
      <c r="DHV6" s="133" t="s">
        <v>4104</v>
      </c>
      <c r="DHW6" s="133" t="s">
        <v>4104</v>
      </c>
      <c r="DHX6" s="133" t="s">
        <v>4104</v>
      </c>
      <c r="DHY6" s="133" t="s">
        <v>4077</v>
      </c>
      <c r="DHZ6" s="133" t="s">
        <v>4106</v>
      </c>
      <c r="DIA6" s="133" t="s">
        <v>4106</v>
      </c>
      <c r="DIB6" s="133" t="s">
        <v>4320</v>
      </c>
      <c r="DIC6" s="133" t="s">
        <v>4320</v>
      </c>
      <c r="DID6" s="133" t="s">
        <v>4109</v>
      </c>
      <c r="DIH6" s="133" t="s">
        <v>4324</v>
      </c>
      <c r="DII6" s="133" t="s">
        <v>4104</v>
      </c>
      <c r="DIJ6" s="133" t="s">
        <v>4104</v>
      </c>
      <c r="DIK6" s="133" t="s">
        <v>4104</v>
      </c>
      <c r="DIL6" s="133" t="s">
        <v>4104</v>
      </c>
      <c r="DIM6" s="133" t="s">
        <v>4104</v>
      </c>
      <c r="DIN6" s="133" t="s">
        <v>4099</v>
      </c>
      <c r="DIO6" s="133" t="s">
        <v>4101</v>
      </c>
      <c r="DIP6" s="133" t="s">
        <v>4101</v>
      </c>
      <c r="DIQ6" s="133" t="s">
        <v>4106</v>
      </c>
      <c r="DIR6" s="133" t="s">
        <v>4106</v>
      </c>
      <c r="DIS6" s="133" t="s">
        <v>4322</v>
      </c>
      <c r="DIT6" s="133" t="s">
        <v>4104</v>
      </c>
      <c r="DIU6" s="133" t="s">
        <v>4104</v>
      </c>
      <c r="DIV6" s="133" t="s">
        <v>4104</v>
      </c>
      <c r="DIW6" s="133" t="s">
        <v>4104</v>
      </c>
      <c r="DIX6" s="133" t="s">
        <v>4104</v>
      </c>
      <c r="DIY6" s="133" t="s">
        <v>4099</v>
      </c>
      <c r="DIZ6" s="133" t="s">
        <v>4101</v>
      </c>
      <c r="DJA6" s="133" t="s">
        <v>4101</v>
      </c>
      <c r="DJB6" s="133" t="s">
        <v>4106</v>
      </c>
      <c r="DJC6" s="133" t="s">
        <v>4106</v>
      </c>
      <c r="DJD6" s="133" t="s">
        <v>4322</v>
      </c>
      <c r="DJE6" s="133" t="s">
        <v>4104</v>
      </c>
      <c r="DJF6" s="133" t="s">
        <v>4104</v>
      </c>
      <c r="DJG6" s="133" t="s">
        <v>4104</v>
      </c>
      <c r="DJH6" s="133" t="s">
        <v>4104</v>
      </c>
      <c r="DJI6" s="133" t="s">
        <v>4104</v>
      </c>
      <c r="DJJ6" s="133" t="s">
        <v>4099</v>
      </c>
      <c r="DJK6" s="133" t="s">
        <v>4101</v>
      </c>
      <c r="DJL6" s="133" t="s">
        <v>4101</v>
      </c>
      <c r="DJM6" s="133" t="s">
        <v>4106</v>
      </c>
      <c r="DJN6" s="133" t="s">
        <v>4106</v>
      </c>
      <c r="DJO6" s="133" t="s">
        <v>4322</v>
      </c>
      <c r="DJP6" s="133" t="s">
        <v>4104</v>
      </c>
      <c r="DJQ6" s="133" t="s">
        <v>4104</v>
      </c>
      <c r="DJR6" s="133" t="s">
        <v>4104</v>
      </c>
      <c r="DJS6" s="133" t="s">
        <v>4104</v>
      </c>
      <c r="DJT6" s="133" t="s">
        <v>4104</v>
      </c>
      <c r="DJU6" s="133" t="s">
        <v>4099</v>
      </c>
      <c r="DJV6" s="133" t="s">
        <v>4101</v>
      </c>
      <c r="DJW6" s="133" t="s">
        <v>4101</v>
      </c>
      <c r="DJX6" s="133" t="s">
        <v>4106</v>
      </c>
      <c r="DJY6" s="133" t="s">
        <v>4106</v>
      </c>
      <c r="DJZ6" s="133" t="s">
        <v>4322</v>
      </c>
      <c r="DKA6" s="133" t="s">
        <v>4104</v>
      </c>
      <c r="DKB6" s="133" t="s">
        <v>4104</v>
      </c>
      <c r="DKC6" s="133" t="s">
        <v>4104</v>
      </c>
      <c r="DKD6" s="133" t="s">
        <v>4104</v>
      </c>
      <c r="DKE6" s="133" t="s">
        <v>4104</v>
      </c>
      <c r="DKF6" s="133" t="s">
        <v>4099</v>
      </c>
      <c r="DKG6" s="133" t="s">
        <v>4101</v>
      </c>
      <c r="DKH6" s="133" t="s">
        <v>4101</v>
      </c>
      <c r="DKI6" s="133" t="s">
        <v>4106</v>
      </c>
      <c r="DKJ6" s="133" t="s">
        <v>4106</v>
      </c>
      <c r="DKK6" s="133" t="s">
        <v>4322</v>
      </c>
      <c r="DKL6" s="133" t="s">
        <v>4104</v>
      </c>
      <c r="DKM6" s="133" t="s">
        <v>4104</v>
      </c>
      <c r="DKN6" s="133" t="s">
        <v>4104</v>
      </c>
      <c r="DKO6" s="133" t="s">
        <v>4104</v>
      </c>
      <c r="DKP6" s="133" t="s">
        <v>4104</v>
      </c>
      <c r="DKQ6" s="133" t="s">
        <v>4099</v>
      </c>
      <c r="DKR6" s="133" t="s">
        <v>4101</v>
      </c>
      <c r="DKS6" s="133" t="s">
        <v>4101</v>
      </c>
      <c r="DKT6" s="133" t="s">
        <v>4106</v>
      </c>
      <c r="DKU6" s="133" t="s">
        <v>4106</v>
      </c>
      <c r="DKV6" s="133" t="s">
        <v>4322</v>
      </c>
      <c r="DKW6" s="133" t="s">
        <v>4104</v>
      </c>
      <c r="DKX6" s="133" t="s">
        <v>4104</v>
      </c>
      <c r="DKY6" s="133" t="s">
        <v>4104</v>
      </c>
      <c r="DKZ6" s="133" t="s">
        <v>4104</v>
      </c>
      <c r="DLA6" s="133" t="s">
        <v>4104</v>
      </c>
      <c r="DLB6" s="133" t="s">
        <v>4099</v>
      </c>
      <c r="DLC6" s="133" t="s">
        <v>4101</v>
      </c>
      <c r="DLD6" s="133" t="s">
        <v>4101</v>
      </c>
      <c r="DLE6" s="133" t="s">
        <v>4106</v>
      </c>
      <c r="DLF6" s="133" t="s">
        <v>4106</v>
      </c>
      <c r="DLG6" s="133" t="s">
        <v>4322</v>
      </c>
      <c r="DLH6" s="133" t="s">
        <v>4104</v>
      </c>
      <c r="DLI6" s="133" t="s">
        <v>4104</v>
      </c>
      <c r="DLJ6" s="133" t="s">
        <v>4104</v>
      </c>
      <c r="DLK6" s="133" t="s">
        <v>4104</v>
      </c>
      <c r="DLL6" s="133" t="s">
        <v>4104</v>
      </c>
      <c r="DLM6" s="133" t="s">
        <v>4099</v>
      </c>
      <c r="DLN6" s="133" t="s">
        <v>4101</v>
      </c>
      <c r="DLO6" s="133" t="s">
        <v>4101</v>
      </c>
      <c r="DLP6" s="133" t="s">
        <v>4106</v>
      </c>
      <c r="DLQ6" s="133" t="s">
        <v>4106</v>
      </c>
      <c r="DLR6" s="133" t="s">
        <v>4322</v>
      </c>
      <c r="DLS6" s="133" t="s">
        <v>4104</v>
      </c>
      <c r="DLT6" s="133" t="s">
        <v>4104</v>
      </c>
      <c r="DLU6" s="133" t="s">
        <v>4104</v>
      </c>
      <c r="DLV6" s="133" t="s">
        <v>4104</v>
      </c>
      <c r="DLW6" s="133" t="s">
        <v>4104</v>
      </c>
      <c r="DLX6" s="133" t="s">
        <v>4099</v>
      </c>
      <c r="DLY6" s="133" t="s">
        <v>4101</v>
      </c>
      <c r="DLZ6" s="133" t="s">
        <v>4101</v>
      </c>
      <c r="DMA6" s="133" t="s">
        <v>4106</v>
      </c>
      <c r="DMB6" s="133" t="s">
        <v>4106</v>
      </c>
      <c r="DMC6" s="133" t="s">
        <v>4322</v>
      </c>
      <c r="DMD6" s="133" t="s">
        <v>4104</v>
      </c>
      <c r="DME6" s="133" t="s">
        <v>4104</v>
      </c>
      <c r="DMF6" s="133" t="s">
        <v>4104</v>
      </c>
      <c r="DMG6" s="133" t="s">
        <v>4104</v>
      </c>
      <c r="DMH6" s="133" t="s">
        <v>4104</v>
      </c>
      <c r="DMI6" s="133" t="s">
        <v>4099</v>
      </c>
      <c r="DMJ6" s="133" t="s">
        <v>4101</v>
      </c>
      <c r="DMK6" s="133" t="s">
        <v>4101</v>
      </c>
      <c r="DML6" s="133" t="s">
        <v>4106</v>
      </c>
      <c r="DMM6" s="133" t="s">
        <v>4106</v>
      </c>
      <c r="DMN6" s="133" t="s">
        <v>4322</v>
      </c>
      <c r="DMO6" s="133" t="s">
        <v>4104</v>
      </c>
      <c r="DMP6" s="133" t="s">
        <v>4104</v>
      </c>
      <c r="DMQ6" s="133" t="s">
        <v>4104</v>
      </c>
      <c r="DMR6" s="133" t="s">
        <v>4104</v>
      </c>
      <c r="DMS6" s="133" t="s">
        <v>4104</v>
      </c>
      <c r="DMT6" s="133" t="s">
        <v>4077</v>
      </c>
      <c r="DMU6" s="133" t="s">
        <v>4106</v>
      </c>
      <c r="DMV6" s="133" t="s">
        <v>4106</v>
      </c>
      <c r="DMW6" s="133" t="s">
        <v>4320</v>
      </c>
      <c r="DMX6" s="133" t="s">
        <v>4320</v>
      </c>
      <c r="DMY6" s="133" t="s">
        <v>4109</v>
      </c>
      <c r="DNC6" s="133" t="s">
        <v>4324</v>
      </c>
      <c r="DND6" s="133" t="s">
        <v>4104</v>
      </c>
      <c r="DNE6" s="133" t="s">
        <v>4104</v>
      </c>
      <c r="DNF6" s="133" t="s">
        <v>4104</v>
      </c>
      <c r="DNG6" s="133" t="s">
        <v>4104</v>
      </c>
      <c r="DNH6" s="133" t="s">
        <v>4104</v>
      </c>
      <c r="DNI6" s="133" t="s">
        <v>4099</v>
      </c>
      <c r="DNJ6" s="133" t="s">
        <v>4101</v>
      </c>
      <c r="DNK6" s="133" t="s">
        <v>4101</v>
      </c>
      <c r="DNL6" s="133" t="s">
        <v>4106</v>
      </c>
      <c r="DNM6" s="133" t="s">
        <v>4106</v>
      </c>
      <c r="DNN6" s="133" t="s">
        <v>4322</v>
      </c>
      <c r="DNO6" s="133" t="s">
        <v>4104</v>
      </c>
      <c r="DNP6" s="133" t="s">
        <v>4104</v>
      </c>
      <c r="DNQ6" s="133" t="s">
        <v>4104</v>
      </c>
      <c r="DNR6" s="133" t="s">
        <v>4104</v>
      </c>
      <c r="DNS6" s="133" t="s">
        <v>4104</v>
      </c>
      <c r="DNT6" s="133" t="s">
        <v>4099</v>
      </c>
      <c r="DNU6" s="133" t="s">
        <v>4101</v>
      </c>
      <c r="DNV6" s="133" t="s">
        <v>4101</v>
      </c>
      <c r="DNW6" s="133" t="s">
        <v>4106</v>
      </c>
      <c r="DNX6" s="133" t="s">
        <v>4106</v>
      </c>
      <c r="DNY6" s="133" t="s">
        <v>4322</v>
      </c>
      <c r="DNZ6" s="133" t="s">
        <v>4104</v>
      </c>
      <c r="DOA6" s="133" t="s">
        <v>4104</v>
      </c>
      <c r="DOB6" s="133" t="s">
        <v>4104</v>
      </c>
      <c r="DOC6" s="133" t="s">
        <v>4104</v>
      </c>
      <c r="DOD6" s="133" t="s">
        <v>4104</v>
      </c>
      <c r="DOE6" s="133" t="s">
        <v>4099</v>
      </c>
      <c r="DOF6" s="133" t="s">
        <v>4101</v>
      </c>
      <c r="DOG6" s="133" t="s">
        <v>4101</v>
      </c>
      <c r="DOH6" s="133" t="s">
        <v>4106</v>
      </c>
      <c r="DOI6" s="133" t="s">
        <v>4106</v>
      </c>
      <c r="DOJ6" s="133" t="s">
        <v>4322</v>
      </c>
      <c r="DOK6" s="133" t="s">
        <v>4104</v>
      </c>
      <c r="DOL6" s="133" t="s">
        <v>4104</v>
      </c>
      <c r="DOM6" s="133" t="s">
        <v>4104</v>
      </c>
      <c r="DON6" s="133" t="s">
        <v>4104</v>
      </c>
      <c r="DOO6" s="133" t="s">
        <v>4104</v>
      </c>
      <c r="DOP6" s="133" t="s">
        <v>4099</v>
      </c>
      <c r="DOQ6" s="133" t="s">
        <v>4101</v>
      </c>
      <c r="DOR6" s="133" t="s">
        <v>4101</v>
      </c>
      <c r="DOS6" s="133" t="s">
        <v>4106</v>
      </c>
      <c r="DOT6" s="133" t="s">
        <v>4106</v>
      </c>
      <c r="DOU6" s="133" t="s">
        <v>4322</v>
      </c>
      <c r="DOV6" s="133" t="s">
        <v>4104</v>
      </c>
      <c r="DOW6" s="133" t="s">
        <v>4104</v>
      </c>
      <c r="DOX6" s="133" t="s">
        <v>4104</v>
      </c>
      <c r="DOY6" s="133" t="s">
        <v>4104</v>
      </c>
      <c r="DOZ6" s="133" t="s">
        <v>4104</v>
      </c>
      <c r="DPA6" s="133" t="s">
        <v>4099</v>
      </c>
      <c r="DPB6" s="133" t="s">
        <v>4101</v>
      </c>
      <c r="DPC6" s="133" t="s">
        <v>4101</v>
      </c>
      <c r="DPD6" s="133" t="s">
        <v>4106</v>
      </c>
      <c r="DPE6" s="133" t="s">
        <v>4106</v>
      </c>
      <c r="DPF6" s="133" t="s">
        <v>4322</v>
      </c>
      <c r="DPG6" s="133" t="s">
        <v>4104</v>
      </c>
      <c r="DPH6" s="133" t="s">
        <v>4104</v>
      </c>
      <c r="DPI6" s="133" t="s">
        <v>4104</v>
      </c>
      <c r="DPJ6" s="133" t="s">
        <v>4104</v>
      </c>
      <c r="DPK6" s="133" t="s">
        <v>4104</v>
      </c>
      <c r="DPL6" s="133" t="s">
        <v>4099</v>
      </c>
      <c r="DPM6" s="133" t="s">
        <v>4101</v>
      </c>
      <c r="DPN6" s="133" t="s">
        <v>4101</v>
      </c>
      <c r="DPO6" s="133" t="s">
        <v>4106</v>
      </c>
      <c r="DPP6" s="133" t="s">
        <v>4106</v>
      </c>
      <c r="DPQ6" s="133" t="s">
        <v>4322</v>
      </c>
      <c r="DPR6" s="133" t="s">
        <v>4104</v>
      </c>
      <c r="DPS6" s="133" t="s">
        <v>4104</v>
      </c>
      <c r="DPT6" s="133" t="s">
        <v>4104</v>
      </c>
      <c r="DPU6" s="133" t="s">
        <v>4104</v>
      </c>
      <c r="DPV6" s="133" t="s">
        <v>4104</v>
      </c>
      <c r="DPW6" s="133" t="s">
        <v>4099</v>
      </c>
      <c r="DPX6" s="133" t="s">
        <v>4101</v>
      </c>
      <c r="DPY6" s="133" t="s">
        <v>4101</v>
      </c>
      <c r="DPZ6" s="133" t="s">
        <v>4106</v>
      </c>
      <c r="DQA6" s="133" t="s">
        <v>4106</v>
      </c>
      <c r="DQB6" s="133" t="s">
        <v>4322</v>
      </c>
      <c r="DQC6" s="133" t="s">
        <v>4104</v>
      </c>
      <c r="DQD6" s="133" t="s">
        <v>4104</v>
      </c>
      <c r="DQE6" s="133" t="s">
        <v>4104</v>
      </c>
      <c r="DQF6" s="133" t="s">
        <v>4104</v>
      </c>
      <c r="DQG6" s="133" t="s">
        <v>4104</v>
      </c>
      <c r="DQH6" s="133" t="s">
        <v>4099</v>
      </c>
      <c r="DQI6" s="133" t="s">
        <v>4101</v>
      </c>
      <c r="DQJ6" s="133" t="s">
        <v>4101</v>
      </c>
      <c r="DQK6" s="133" t="s">
        <v>4106</v>
      </c>
      <c r="DQL6" s="133" t="s">
        <v>4106</v>
      </c>
      <c r="DQM6" s="133" t="s">
        <v>4322</v>
      </c>
      <c r="DQN6" s="133" t="s">
        <v>4104</v>
      </c>
      <c r="DQO6" s="133" t="s">
        <v>4104</v>
      </c>
      <c r="DQP6" s="133" t="s">
        <v>4104</v>
      </c>
      <c r="DQQ6" s="133" t="s">
        <v>4104</v>
      </c>
      <c r="DQR6" s="133" t="s">
        <v>4104</v>
      </c>
      <c r="DQS6" s="133" t="s">
        <v>4099</v>
      </c>
      <c r="DQT6" s="133" t="s">
        <v>4101</v>
      </c>
      <c r="DQU6" s="133" t="s">
        <v>4101</v>
      </c>
      <c r="DQV6" s="133" t="s">
        <v>4106</v>
      </c>
      <c r="DQW6" s="133" t="s">
        <v>4106</v>
      </c>
      <c r="DQX6" s="133" t="s">
        <v>4322</v>
      </c>
      <c r="DQY6" s="133" t="s">
        <v>4104</v>
      </c>
      <c r="DQZ6" s="133" t="s">
        <v>4104</v>
      </c>
      <c r="DRA6" s="133" t="s">
        <v>4104</v>
      </c>
      <c r="DRB6" s="133" t="s">
        <v>4104</v>
      </c>
      <c r="DRC6" s="133" t="s">
        <v>4104</v>
      </c>
      <c r="DRD6" s="133" t="s">
        <v>4099</v>
      </c>
      <c r="DRE6" s="133" t="s">
        <v>4101</v>
      </c>
      <c r="DRF6" s="133" t="s">
        <v>4101</v>
      </c>
      <c r="DRG6" s="133" t="s">
        <v>4106</v>
      </c>
      <c r="DRH6" s="133" t="s">
        <v>4106</v>
      </c>
      <c r="DRI6" s="133" t="s">
        <v>4322</v>
      </c>
      <c r="DRJ6" s="133" t="s">
        <v>4104</v>
      </c>
      <c r="DRK6" s="133" t="s">
        <v>4104</v>
      </c>
      <c r="DRL6" s="133" t="s">
        <v>4104</v>
      </c>
      <c r="DRM6" s="133" t="s">
        <v>4104</v>
      </c>
      <c r="DRN6" s="133" t="s">
        <v>4104</v>
      </c>
    </row>
    <row r="7" spans="1:3338" s="133" customFormat="1" ht="12.75" x14ac:dyDescent="0.2">
      <c r="XZ7" s="134"/>
      <c r="YA7" s="134"/>
      <c r="YB7" s="134"/>
      <c r="YC7" s="134"/>
      <c r="YD7" s="134"/>
      <c r="YE7" s="134"/>
      <c r="YF7" s="134"/>
      <c r="YG7" s="134"/>
      <c r="YH7" s="134"/>
      <c r="YI7" s="134"/>
      <c r="YJ7" s="134"/>
      <c r="YK7" s="134"/>
      <c r="YL7" s="134"/>
      <c r="YM7" s="134"/>
      <c r="YN7" s="134"/>
      <c r="YO7" s="134"/>
      <c r="YW7" s="133" t="s">
        <v>4076</v>
      </c>
      <c r="YX7" s="133" t="s">
        <v>4076</v>
      </c>
      <c r="YY7" s="133" t="s">
        <v>4107</v>
      </c>
      <c r="YZ7" s="133" t="s">
        <v>4076</v>
      </c>
      <c r="ZA7" s="133" t="s">
        <v>4107</v>
      </c>
      <c r="ZB7" s="133" t="s">
        <v>4076</v>
      </c>
      <c r="ZF7" s="133" t="s">
        <v>4076</v>
      </c>
      <c r="ZH7" s="133" t="s">
        <v>4104</v>
      </c>
      <c r="ZI7" s="133" t="s">
        <v>4104</v>
      </c>
      <c r="ZJ7" s="133" t="s">
        <v>4104</v>
      </c>
      <c r="ZK7" s="133" t="s">
        <v>4104</v>
      </c>
      <c r="ZL7" s="133" t="s">
        <v>4104</v>
      </c>
      <c r="ZM7" s="133" t="s">
        <v>4076</v>
      </c>
      <c r="ZN7" s="133" t="s">
        <v>4076</v>
      </c>
      <c r="ZO7" s="133" t="s">
        <v>4076</v>
      </c>
      <c r="ZP7" s="133" t="s">
        <v>4076</v>
      </c>
      <c r="ZQ7" s="133" t="s">
        <v>4107</v>
      </c>
      <c r="ZR7" s="133" t="s">
        <v>4076</v>
      </c>
      <c r="ZS7" s="133" t="s">
        <v>4104</v>
      </c>
      <c r="ZT7" s="133" t="s">
        <v>4104</v>
      </c>
      <c r="ZU7" s="133" t="s">
        <v>4104</v>
      </c>
      <c r="ZV7" s="133" t="s">
        <v>4104</v>
      </c>
      <c r="ZW7" s="133" t="s">
        <v>4104</v>
      </c>
      <c r="ZX7" s="133" t="s">
        <v>4076</v>
      </c>
      <c r="ZY7" s="133" t="s">
        <v>4076</v>
      </c>
      <c r="ZZ7" s="133" t="s">
        <v>4076</v>
      </c>
      <c r="AAA7" s="133" t="s">
        <v>4076</v>
      </c>
      <c r="AAB7" s="133" t="s">
        <v>4107</v>
      </c>
      <c r="AAC7" s="133" t="s">
        <v>4076</v>
      </c>
      <c r="AAD7" s="133" t="s">
        <v>4104</v>
      </c>
      <c r="AAE7" s="133" t="s">
        <v>4104</v>
      </c>
      <c r="AAF7" s="133" t="s">
        <v>4104</v>
      </c>
      <c r="AAG7" s="133" t="s">
        <v>4104</v>
      </c>
      <c r="AAH7" s="133" t="s">
        <v>4104</v>
      </c>
      <c r="AAI7" s="133" t="s">
        <v>4076</v>
      </c>
      <c r="AAJ7" s="133" t="s">
        <v>4076</v>
      </c>
      <c r="AAK7" s="133" t="s">
        <v>4076</v>
      </c>
      <c r="AAL7" s="133" t="s">
        <v>4076</v>
      </c>
      <c r="AAM7" s="133" t="s">
        <v>4107</v>
      </c>
      <c r="AAN7" s="133" t="s">
        <v>4076</v>
      </c>
      <c r="AAO7" s="133" t="s">
        <v>4104</v>
      </c>
      <c r="AAP7" s="133" t="s">
        <v>4104</v>
      </c>
      <c r="AAQ7" s="133" t="s">
        <v>4104</v>
      </c>
      <c r="AAR7" s="133" t="s">
        <v>4104</v>
      </c>
      <c r="AAS7" s="133" t="s">
        <v>4104</v>
      </c>
      <c r="AAT7" s="133" t="s">
        <v>4076</v>
      </c>
      <c r="AAU7" s="133" t="s">
        <v>4076</v>
      </c>
      <c r="AAV7" s="133" t="s">
        <v>4076</v>
      </c>
      <c r="AAW7" s="133" t="s">
        <v>4076</v>
      </c>
      <c r="AAX7" s="133" t="s">
        <v>4107</v>
      </c>
      <c r="AAY7" s="133" t="s">
        <v>4076</v>
      </c>
      <c r="AAZ7" s="133" t="s">
        <v>4104</v>
      </c>
      <c r="ABA7" s="133" t="s">
        <v>4104</v>
      </c>
      <c r="ABB7" s="133" t="s">
        <v>4104</v>
      </c>
      <c r="ABC7" s="133" t="s">
        <v>4104</v>
      </c>
      <c r="ABD7" s="133" t="s">
        <v>4104</v>
      </c>
      <c r="ABE7" s="133" t="s">
        <v>4076</v>
      </c>
      <c r="ABF7" s="133" t="s">
        <v>4076</v>
      </c>
      <c r="ABG7" s="133" t="s">
        <v>4076</v>
      </c>
      <c r="ABH7" s="133" t="s">
        <v>4076</v>
      </c>
      <c r="ABI7" s="133" t="s">
        <v>4107</v>
      </c>
      <c r="ABJ7" s="133" t="s">
        <v>4076</v>
      </c>
      <c r="ABK7" s="133" t="s">
        <v>4104</v>
      </c>
      <c r="ABL7" s="133" t="s">
        <v>4104</v>
      </c>
      <c r="ABM7" s="133" t="s">
        <v>4104</v>
      </c>
      <c r="ABN7" s="133" t="s">
        <v>4104</v>
      </c>
      <c r="ABO7" s="133" t="s">
        <v>4104</v>
      </c>
      <c r="ABP7" s="133" t="s">
        <v>4076</v>
      </c>
      <c r="ABQ7" s="133" t="s">
        <v>4076</v>
      </c>
      <c r="ABR7" s="133" t="s">
        <v>4076</v>
      </c>
      <c r="ABS7" s="133" t="s">
        <v>4076</v>
      </c>
      <c r="ABT7" s="133" t="s">
        <v>4107</v>
      </c>
      <c r="ABU7" s="133" t="s">
        <v>4076</v>
      </c>
      <c r="ABV7" s="133" t="s">
        <v>4104</v>
      </c>
      <c r="ABW7" s="133" t="s">
        <v>4104</v>
      </c>
      <c r="ABX7" s="133" t="s">
        <v>4104</v>
      </c>
      <c r="ABY7" s="133" t="s">
        <v>4104</v>
      </c>
      <c r="ABZ7" s="133" t="s">
        <v>4104</v>
      </c>
      <c r="ACA7" s="133" t="s">
        <v>4076</v>
      </c>
      <c r="ACB7" s="133" t="s">
        <v>4076</v>
      </c>
      <c r="ACC7" s="133" t="s">
        <v>4076</v>
      </c>
      <c r="ACD7" s="133" t="s">
        <v>4076</v>
      </c>
      <c r="ACE7" s="133" t="s">
        <v>4107</v>
      </c>
      <c r="ACF7" s="133" t="s">
        <v>4076</v>
      </c>
      <c r="ACG7" s="133" t="s">
        <v>4104</v>
      </c>
      <c r="ACH7" s="133" t="s">
        <v>4104</v>
      </c>
      <c r="ACI7" s="133" t="s">
        <v>4104</v>
      </c>
      <c r="ACJ7" s="133" t="s">
        <v>4104</v>
      </c>
      <c r="ACK7" s="133" t="s">
        <v>4104</v>
      </c>
      <c r="ACL7" s="133" t="s">
        <v>4076</v>
      </c>
      <c r="ACM7" s="133" t="s">
        <v>4076</v>
      </c>
      <c r="ACN7" s="133" t="s">
        <v>4076</v>
      </c>
      <c r="ACO7" s="133" t="s">
        <v>4076</v>
      </c>
      <c r="ACP7" s="133" t="s">
        <v>4107</v>
      </c>
      <c r="ACQ7" s="133" t="s">
        <v>4076</v>
      </c>
      <c r="ACR7" s="133" t="s">
        <v>4104</v>
      </c>
      <c r="ACS7" s="133" t="s">
        <v>4104</v>
      </c>
      <c r="ACT7" s="133" t="s">
        <v>4104</v>
      </c>
      <c r="ACU7" s="133" t="s">
        <v>4104</v>
      </c>
      <c r="ACV7" s="133" t="s">
        <v>4104</v>
      </c>
      <c r="ACW7" s="133" t="s">
        <v>4076</v>
      </c>
      <c r="ACX7" s="133" t="s">
        <v>4076</v>
      </c>
      <c r="ACY7" s="133" t="s">
        <v>4076</v>
      </c>
      <c r="ACZ7" s="133" t="s">
        <v>4076</v>
      </c>
      <c r="ADA7" s="133" t="s">
        <v>4107</v>
      </c>
      <c r="ADB7" s="133" t="s">
        <v>4076</v>
      </c>
      <c r="ADC7" s="133" t="s">
        <v>4104</v>
      </c>
      <c r="ADD7" s="133" t="s">
        <v>4104</v>
      </c>
      <c r="ADE7" s="133" t="s">
        <v>4104</v>
      </c>
      <c r="ADF7" s="133" t="s">
        <v>4104</v>
      </c>
      <c r="ADG7" s="133" t="s">
        <v>4104</v>
      </c>
      <c r="ADH7" s="133" t="s">
        <v>4076</v>
      </c>
      <c r="ADI7" s="133" t="s">
        <v>4076</v>
      </c>
      <c r="ADJ7" s="133" t="s">
        <v>4076</v>
      </c>
      <c r="ADK7" s="133" t="s">
        <v>4076</v>
      </c>
      <c r="ADL7" s="133" t="s">
        <v>4107</v>
      </c>
      <c r="ADM7" s="133" t="s">
        <v>4076</v>
      </c>
      <c r="ADN7" s="133" t="s">
        <v>4104</v>
      </c>
      <c r="ADO7" s="133" t="s">
        <v>4104</v>
      </c>
      <c r="ADP7" s="133" t="s">
        <v>4104</v>
      </c>
      <c r="ADQ7" s="133" t="s">
        <v>4104</v>
      </c>
      <c r="ADR7" s="133" t="s">
        <v>4104</v>
      </c>
      <c r="ADS7" s="133" t="s">
        <v>4076</v>
      </c>
      <c r="ADT7" s="133" t="s">
        <v>4076</v>
      </c>
      <c r="ADU7" s="133" t="s">
        <v>4107</v>
      </c>
      <c r="ADV7" s="133" t="s">
        <v>4076</v>
      </c>
      <c r="ADW7" s="133" t="s">
        <v>4107</v>
      </c>
      <c r="ADX7" s="133" t="s">
        <v>4076</v>
      </c>
      <c r="AEB7" s="133" t="s">
        <v>4076</v>
      </c>
      <c r="AED7" s="133" t="s">
        <v>4104</v>
      </c>
      <c r="AEE7" s="133" t="s">
        <v>4104</v>
      </c>
      <c r="AEF7" s="133" t="s">
        <v>4104</v>
      </c>
      <c r="AEG7" s="133" t="s">
        <v>4104</v>
      </c>
      <c r="AEH7" s="133" t="s">
        <v>4104</v>
      </c>
      <c r="AEI7" s="133" t="s">
        <v>4076</v>
      </c>
      <c r="AEJ7" s="133" t="s">
        <v>4076</v>
      </c>
      <c r="AEK7" s="133" t="s">
        <v>4076</v>
      </c>
      <c r="AEL7" s="133" t="s">
        <v>4076</v>
      </c>
      <c r="AEM7" s="133" t="s">
        <v>4107</v>
      </c>
      <c r="AEN7" s="133" t="s">
        <v>4076</v>
      </c>
      <c r="AEO7" s="133" t="s">
        <v>4104</v>
      </c>
      <c r="AEP7" s="133" t="s">
        <v>4104</v>
      </c>
      <c r="AEQ7" s="133" t="s">
        <v>4104</v>
      </c>
      <c r="AER7" s="133" t="s">
        <v>4104</v>
      </c>
      <c r="AES7" s="133" t="s">
        <v>4104</v>
      </c>
      <c r="AET7" s="133" t="s">
        <v>4076</v>
      </c>
      <c r="AEU7" s="133" t="s">
        <v>4076</v>
      </c>
      <c r="AEV7" s="133" t="s">
        <v>4076</v>
      </c>
      <c r="AEW7" s="133" t="s">
        <v>4076</v>
      </c>
      <c r="AEX7" s="133" t="s">
        <v>4107</v>
      </c>
      <c r="AEY7" s="133" t="s">
        <v>4076</v>
      </c>
      <c r="AEZ7" s="133" t="s">
        <v>4104</v>
      </c>
      <c r="AFA7" s="133" t="s">
        <v>4104</v>
      </c>
      <c r="AFB7" s="133" t="s">
        <v>4104</v>
      </c>
      <c r="AFC7" s="133" t="s">
        <v>4104</v>
      </c>
      <c r="AFD7" s="133" t="s">
        <v>4104</v>
      </c>
      <c r="AFE7" s="133" t="s">
        <v>4076</v>
      </c>
      <c r="AFF7" s="133" t="s">
        <v>4076</v>
      </c>
      <c r="AFG7" s="133" t="s">
        <v>4076</v>
      </c>
      <c r="AFH7" s="133" t="s">
        <v>4076</v>
      </c>
      <c r="AFI7" s="133" t="s">
        <v>4107</v>
      </c>
      <c r="AFJ7" s="133" t="s">
        <v>4076</v>
      </c>
      <c r="AFK7" s="133" t="s">
        <v>4104</v>
      </c>
      <c r="AFL7" s="133" t="s">
        <v>4104</v>
      </c>
      <c r="AFM7" s="133" t="s">
        <v>4104</v>
      </c>
      <c r="AFN7" s="133" t="s">
        <v>4104</v>
      </c>
      <c r="AFO7" s="133" t="s">
        <v>4104</v>
      </c>
      <c r="AFP7" s="133" t="s">
        <v>4076</v>
      </c>
      <c r="AFQ7" s="133" t="s">
        <v>4076</v>
      </c>
      <c r="AFR7" s="133" t="s">
        <v>4076</v>
      </c>
      <c r="AFS7" s="133" t="s">
        <v>4076</v>
      </c>
      <c r="AFT7" s="133" t="s">
        <v>4107</v>
      </c>
      <c r="AFU7" s="133" t="s">
        <v>4076</v>
      </c>
      <c r="AFV7" s="133" t="s">
        <v>4104</v>
      </c>
      <c r="AFW7" s="133" t="s">
        <v>4104</v>
      </c>
      <c r="AFX7" s="133" t="s">
        <v>4104</v>
      </c>
      <c r="AFY7" s="133" t="s">
        <v>4104</v>
      </c>
      <c r="AFZ7" s="133" t="s">
        <v>4104</v>
      </c>
      <c r="AGA7" s="133" t="s">
        <v>4076</v>
      </c>
      <c r="AGB7" s="133" t="s">
        <v>4076</v>
      </c>
      <c r="AGC7" s="133" t="s">
        <v>4076</v>
      </c>
      <c r="AGD7" s="133" t="s">
        <v>4076</v>
      </c>
      <c r="AGE7" s="133" t="s">
        <v>4107</v>
      </c>
      <c r="AGF7" s="133" t="s">
        <v>4076</v>
      </c>
      <c r="AGG7" s="133" t="s">
        <v>4104</v>
      </c>
      <c r="AGH7" s="133" t="s">
        <v>4104</v>
      </c>
      <c r="AGI7" s="133" t="s">
        <v>4104</v>
      </c>
      <c r="AGJ7" s="133" t="s">
        <v>4104</v>
      </c>
      <c r="AGK7" s="133" t="s">
        <v>4104</v>
      </c>
      <c r="AGL7" s="133" t="s">
        <v>4076</v>
      </c>
      <c r="AGM7" s="133" t="s">
        <v>4076</v>
      </c>
      <c r="AGN7" s="133" t="s">
        <v>4076</v>
      </c>
      <c r="AGO7" s="133" t="s">
        <v>4076</v>
      </c>
      <c r="AGP7" s="133" t="s">
        <v>4107</v>
      </c>
      <c r="AGQ7" s="133" t="s">
        <v>4076</v>
      </c>
      <c r="AGR7" s="133" t="s">
        <v>4104</v>
      </c>
      <c r="AGS7" s="133" t="s">
        <v>4104</v>
      </c>
      <c r="AGT7" s="133" t="s">
        <v>4104</v>
      </c>
      <c r="AGU7" s="133" t="s">
        <v>4104</v>
      </c>
      <c r="AGV7" s="133" t="s">
        <v>4104</v>
      </c>
      <c r="AGW7" s="133" t="s">
        <v>4076</v>
      </c>
      <c r="AGX7" s="133" t="s">
        <v>4076</v>
      </c>
      <c r="AGY7" s="133" t="s">
        <v>4076</v>
      </c>
      <c r="AGZ7" s="133" t="s">
        <v>4076</v>
      </c>
      <c r="AHA7" s="133" t="s">
        <v>4107</v>
      </c>
      <c r="AHB7" s="133" t="s">
        <v>4076</v>
      </c>
      <c r="AHC7" s="133" t="s">
        <v>4104</v>
      </c>
      <c r="AHD7" s="133" t="s">
        <v>4104</v>
      </c>
      <c r="AHE7" s="133" t="s">
        <v>4104</v>
      </c>
      <c r="AHF7" s="133" t="s">
        <v>4104</v>
      </c>
      <c r="AHG7" s="133" t="s">
        <v>4104</v>
      </c>
      <c r="AHH7" s="133" t="s">
        <v>4076</v>
      </c>
      <c r="AHI7" s="133" t="s">
        <v>4076</v>
      </c>
      <c r="AHJ7" s="133" t="s">
        <v>4076</v>
      </c>
      <c r="AHK7" s="133" t="s">
        <v>4076</v>
      </c>
      <c r="AHL7" s="133" t="s">
        <v>4107</v>
      </c>
      <c r="AHM7" s="133" t="s">
        <v>4076</v>
      </c>
      <c r="AHN7" s="133" t="s">
        <v>4104</v>
      </c>
      <c r="AHO7" s="133" t="s">
        <v>4104</v>
      </c>
      <c r="AHP7" s="133" t="s">
        <v>4104</v>
      </c>
      <c r="AHQ7" s="133" t="s">
        <v>4104</v>
      </c>
      <c r="AHR7" s="133" t="s">
        <v>4104</v>
      </c>
      <c r="AHS7" s="133" t="s">
        <v>4076</v>
      </c>
      <c r="AHT7" s="133" t="s">
        <v>4076</v>
      </c>
      <c r="AHU7" s="133" t="s">
        <v>4076</v>
      </c>
      <c r="AHV7" s="133" t="s">
        <v>4076</v>
      </c>
      <c r="AHW7" s="133" t="s">
        <v>4107</v>
      </c>
      <c r="AHX7" s="133" t="s">
        <v>4076</v>
      </c>
      <c r="AHY7" s="133" t="s">
        <v>4104</v>
      </c>
      <c r="AHZ7" s="133" t="s">
        <v>4104</v>
      </c>
      <c r="AIA7" s="133" t="s">
        <v>4104</v>
      </c>
      <c r="AIB7" s="133" t="s">
        <v>4104</v>
      </c>
      <c r="AIC7" s="133" t="s">
        <v>4104</v>
      </c>
      <c r="AID7" s="133" t="s">
        <v>4076</v>
      </c>
      <c r="AIE7" s="133" t="s">
        <v>4076</v>
      </c>
      <c r="AIF7" s="133" t="s">
        <v>4076</v>
      </c>
      <c r="AIG7" s="133" t="s">
        <v>4076</v>
      </c>
      <c r="AIH7" s="133" t="s">
        <v>4107</v>
      </c>
      <c r="AII7" s="133" t="s">
        <v>4076</v>
      </c>
      <c r="AIJ7" s="133" t="s">
        <v>4104</v>
      </c>
      <c r="AIK7" s="133" t="s">
        <v>4104</v>
      </c>
      <c r="AIL7" s="133" t="s">
        <v>4104</v>
      </c>
      <c r="AIM7" s="133" t="s">
        <v>4104</v>
      </c>
      <c r="AIN7" s="133" t="s">
        <v>4104</v>
      </c>
      <c r="AIO7" s="133" t="s">
        <v>4076</v>
      </c>
      <c r="AIP7" s="133" t="s">
        <v>4076</v>
      </c>
      <c r="AIQ7" s="133" t="s">
        <v>4107</v>
      </c>
      <c r="AIR7" s="133" t="s">
        <v>4076</v>
      </c>
      <c r="AIS7" s="133" t="s">
        <v>4107</v>
      </c>
      <c r="AIT7" s="133" t="s">
        <v>4076</v>
      </c>
      <c r="AIX7" s="133" t="s">
        <v>4076</v>
      </c>
      <c r="AIZ7" s="133" t="s">
        <v>4104</v>
      </c>
      <c r="AJA7" s="133" t="s">
        <v>4104</v>
      </c>
      <c r="AJB7" s="133" t="s">
        <v>4104</v>
      </c>
      <c r="AJC7" s="133" t="s">
        <v>4104</v>
      </c>
      <c r="AJD7" s="133" t="s">
        <v>4104</v>
      </c>
      <c r="AJE7" s="133" t="s">
        <v>4076</v>
      </c>
      <c r="AJF7" s="133" t="s">
        <v>4076</v>
      </c>
      <c r="AJG7" s="133" t="s">
        <v>4076</v>
      </c>
      <c r="AJH7" s="133" t="s">
        <v>4076</v>
      </c>
      <c r="AJI7" s="133" t="s">
        <v>4107</v>
      </c>
      <c r="AJJ7" s="133" t="s">
        <v>4076</v>
      </c>
      <c r="AJK7" s="133" t="s">
        <v>4104</v>
      </c>
      <c r="AJL7" s="133" t="s">
        <v>4104</v>
      </c>
      <c r="AJM7" s="133" t="s">
        <v>4104</v>
      </c>
      <c r="AJN7" s="133" t="s">
        <v>4104</v>
      </c>
      <c r="AJO7" s="133" t="s">
        <v>4104</v>
      </c>
      <c r="AJP7" s="133" t="s">
        <v>4076</v>
      </c>
      <c r="AJQ7" s="133" t="s">
        <v>4076</v>
      </c>
      <c r="AJR7" s="133" t="s">
        <v>4076</v>
      </c>
      <c r="AJS7" s="133" t="s">
        <v>4076</v>
      </c>
      <c r="AJT7" s="133" t="s">
        <v>4107</v>
      </c>
      <c r="AJU7" s="133" t="s">
        <v>4076</v>
      </c>
      <c r="AJV7" s="133" t="s">
        <v>4104</v>
      </c>
      <c r="AJW7" s="133" t="s">
        <v>4104</v>
      </c>
      <c r="AJX7" s="133" t="s">
        <v>4104</v>
      </c>
      <c r="AJY7" s="133" t="s">
        <v>4104</v>
      </c>
      <c r="AJZ7" s="133" t="s">
        <v>4104</v>
      </c>
      <c r="AKA7" s="133" t="s">
        <v>4076</v>
      </c>
      <c r="AKB7" s="133" t="s">
        <v>4076</v>
      </c>
      <c r="AKC7" s="133" t="s">
        <v>4076</v>
      </c>
      <c r="AKD7" s="133" t="s">
        <v>4076</v>
      </c>
      <c r="AKE7" s="133" t="s">
        <v>4107</v>
      </c>
      <c r="AKF7" s="133" t="s">
        <v>4076</v>
      </c>
      <c r="AKG7" s="133" t="s">
        <v>4104</v>
      </c>
      <c r="AKH7" s="133" t="s">
        <v>4104</v>
      </c>
      <c r="AKI7" s="133" t="s">
        <v>4104</v>
      </c>
      <c r="AKJ7" s="133" t="s">
        <v>4104</v>
      </c>
      <c r="AKK7" s="133" t="s">
        <v>4104</v>
      </c>
      <c r="AKL7" s="133" t="s">
        <v>4076</v>
      </c>
      <c r="AKM7" s="133" t="s">
        <v>4076</v>
      </c>
      <c r="AKN7" s="133" t="s">
        <v>4076</v>
      </c>
      <c r="AKO7" s="133" t="s">
        <v>4076</v>
      </c>
      <c r="AKP7" s="133" t="s">
        <v>4107</v>
      </c>
      <c r="AKQ7" s="133" t="s">
        <v>4076</v>
      </c>
      <c r="AKR7" s="133" t="s">
        <v>4104</v>
      </c>
      <c r="AKS7" s="133" t="s">
        <v>4104</v>
      </c>
      <c r="AKT7" s="133" t="s">
        <v>4104</v>
      </c>
      <c r="AKU7" s="133" t="s">
        <v>4104</v>
      </c>
      <c r="AKV7" s="133" t="s">
        <v>4104</v>
      </c>
      <c r="AKW7" s="133" t="s">
        <v>4076</v>
      </c>
      <c r="AKX7" s="133" t="s">
        <v>4076</v>
      </c>
      <c r="AKY7" s="133" t="s">
        <v>4076</v>
      </c>
      <c r="AKZ7" s="133" t="s">
        <v>4076</v>
      </c>
      <c r="ALA7" s="133" t="s">
        <v>4107</v>
      </c>
      <c r="ALB7" s="133" t="s">
        <v>4076</v>
      </c>
      <c r="ALC7" s="133" t="s">
        <v>4104</v>
      </c>
      <c r="ALD7" s="133" t="s">
        <v>4104</v>
      </c>
      <c r="ALE7" s="133" t="s">
        <v>4104</v>
      </c>
      <c r="ALF7" s="133" t="s">
        <v>4104</v>
      </c>
      <c r="ALG7" s="133" t="s">
        <v>4104</v>
      </c>
      <c r="ALH7" s="133" t="s">
        <v>4076</v>
      </c>
      <c r="ALI7" s="133" t="s">
        <v>4076</v>
      </c>
      <c r="ALJ7" s="133" t="s">
        <v>4076</v>
      </c>
      <c r="ALK7" s="133" t="s">
        <v>4076</v>
      </c>
      <c r="ALL7" s="133" t="s">
        <v>4107</v>
      </c>
      <c r="ALM7" s="133" t="s">
        <v>4076</v>
      </c>
      <c r="ALN7" s="133" t="s">
        <v>4104</v>
      </c>
      <c r="ALO7" s="133" t="s">
        <v>4104</v>
      </c>
      <c r="ALP7" s="133" t="s">
        <v>4104</v>
      </c>
      <c r="ALQ7" s="133" t="s">
        <v>4104</v>
      </c>
      <c r="ALR7" s="133" t="s">
        <v>4104</v>
      </c>
      <c r="ALS7" s="133" t="s">
        <v>4076</v>
      </c>
      <c r="ALT7" s="133" t="s">
        <v>4076</v>
      </c>
      <c r="ALU7" s="133" t="s">
        <v>4076</v>
      </c>
      <c r="ALV7" s="133" t="s">
        <v>4076</v>
      </c>
      <c r="ALW7" s="133" t="s">
        <v>4107</v>
      </c>
      <c r="ALX7" s="133" t="s">
        <v>4076</v>
      </c>
      <c r="ALY7" s="133" t="s">
        <v>4104</v>
      </c>
      <c r="ALZ7" s="133" t="s">
        <v>4104</v>
      </c>
      <c r="AMA7" s="133" t="s">
        <v>4104</v>
      </c>
      <c r="AMB7" s="133" t="s">
        <v>4104</v>
      </c>
      <c r="AMC7" s="133" t="s">
        <v>4104</v>
      </c>
      <c r="AMD7" s="133" t="s">
        <v>4076</v>
      </c>
      <c r="AME7" s="133" t="s">
        <v>4076</v>
      </c>
      <c r="AMF7" s="133" t="s">
        <v>4076</v>
      </c>
      <c r="AMG7" s="133" t="s">
        <v>4076</v>
      </c>
      <c r="AMH7" s="133" t="s">
        <v>4107</v>
      </c>
      <c r="AMI7" s="133" t="s">
        <v>4076</v>
      </c>
      <c r="AMJ7" s="133" t="s">
        <v>4104</v>
      </c>
      <c r="AMK7" s="133" t="s">
        <v>4104</v>
      </c>
      <c r="AML7" s="133" t="s">
        <v>4104</v>
      </c>
      <c r="AMM7" s="133" t="s">
        <v>4104</v>
      </c>
      <c r="AMN7" s="133" t="s">
        <v>4104</v>
      </c>
      <c r="AMO7" s="133" t="s">
        <v>4076</v>
      </c>
      <c r="AMP7" s="133" t="s">
        <v>4076</v>
      </c>
      <c r="AMQ7" s="133" t="s">
        <v>4076</v>
      </c>
      <c r="AMR7" s="133" t="s">
        <v>4076</v>
      </c>
      <c r="AMS7" s="133" t="s">
        <v>4107</v>
      </c>
      <c r="AMT7" s="133" t="s">
        <v>4076</v>
      </c>
      <c r="AMU7" s="133" t="s">
        <v>4104</v>
      </c>
      <c r="AMV7" s="133" t="s">
        <v>4104</v>
      </c>
      <c r="AMW7" s="133" t="s">
        <v>4104</v>
      </c>
      <c r="AMX7" s="133" t="s">
        <v>4104</v>
      </c>
      <c r="AMY7" s="133" t="s">
        <v>4104</v>
      </c>
      <c r="AMZ7" s="133" t="s">
        <v>4076</v>
      </c>
      <c r="ANA7" s="133" t="s">
        <v>4076</v>
      </c>
      <c r="ANB7" s="133" t="s">
        <v>4076</v>
      </c>
      <c r="ANC7" s="133" t="s">
        <v>4076</v>
      </c>
      <c r="AND7" s="133" t="s">
        <v>4107</v>
      </c>
      <c r="ANE7" s="133" t="s">
        <v>4076</v>
      </c>
      <c r="ANF7" s="133" t="s">
        <v>4104</v>
      </c>
      <c r="ANG7" s="133" t="s">
        <v>4104</v>
      </c>
      <c r="ANH7" s="133" t="s">
        <v>4104</v>
      </c>
      <c r="ANI7" s="133" t="s">
        <v>4104</v>
      </c>
      <c r="ANJ7" s="133" t="s">
        <v>4104</v>
      </c>
      <c r="ANK7" s="133" t="s">
        <v>4076</v>
      </c>
      <c r="ANL7" s="133" t="s">
        <v>4076</v>
      </c>
      <c r="ANM7" s="133" t="s">
        <v>4107</v>
      </c>
      <c r="ANN7" s="133" t="s">
        <v>4076</v>
      </c>
      <c r="ANO7" s="133" t="s">
        <v>4107</v>
      </c>
      <c r="ANP7" s="133" t="s">
        <v>4076</v>
      </c>
      <c r="ANT7" s="133" t="s">
        <v>4076</v>
      </c>
      <c r="ANV7" s="133" t="s">
        <v>4104</v>
      </c>
      <c r="ANW7" s="133" t="s">
        <v>4104</v>
      </c>
      <c r="ANX7" s="133" t="s">
        <v>4104</v>
      </c>
      <c r="ANY7" s="133" t="s">
        <v>4104</v>
      </c>
      <c r="ANZ7" s="133" t="s">
        <v>4104</v>
      </c>
      <c r="AOA7" s="133" t="s">
        <v>4076</v>
      </c>
      <c r="AOB7" s="133" t="s">
        <v>4076</v>
      </c>
      <c r="AOC7" s="133" t="s">
        <v>4076</v>
      </c>
      <c r="AOD7" s="133" t="s">
        <v>4076</v>
      </c>
      <c r="AOE7" s="133" t="s">
        <v>4107</v>
      </c>
      <c r="AOF7" s="133" t="s">
        <v>4076</v>
      </c>
      <c r="AOG7" s="133" t="s">
        <v>4104</v>
      </c>
      <c r="AOH7" s="133" t="s">
        <v>4104</v>
      </c>
      <c r="AOI7" s="133" t="s">
        <v>4104</v>
      </c>
      <c r="AOJ7" s="133" t="s">
        <v>4104</v>
      </c>
      <c r="AOK7" s="133" t="s">
        <v>4104</v>
      </c>
      <c r="AOL7" s="133" t="s">
        <v>4076</v>
      </c>
      <c r="AOM7" s="133" t="s">
        <v>4076</v>
      </c>
      <c r="AON7" s="133" t="s">
        <v>4076</v>
      </c>
      <c r="AOO7" s="133" t="s">
        <v>4076</v>
      </c>
      <c r="AOP7" s="133" t="s">
        <v>4107</v>
      </c>
      <c r="AOQ7" s="133" t="s">
        <v>4076</v>
      </c>
      <c r="AOR7" s="133" t="s">
        <v>4104</v>
      </c>
      <c r="AOS7" s="133" t="s">
        <v>4104</v>
      </c>
      <c r="AOT7" s="133" t="s">
        <v>4104</v>
      </c>
      <c r="AOU7" s="133" t="s">
        <v>4104</v>
      </c>
      <c r="AOV7" s="133" t="s">
        <v>4104</v>
      </c>
      <c r="AOW7" s="133" t="s">
        <v>4076</v>
      </c>
      <c r="AOX7" s="133" t="s">
        <v>4076</v>
      </c>
      <c r="AOY7" s="133" t="s">
        <v>4076</v>
      </c>
      <c r="AOZ7" s="133" t="s">
        <v>4076</v>
      </c>
      <c r="APA7" s="133" t="s">
        <v>4107</v>
      </c>
      <c r="APB7" s="133" t="s">
        <v>4076</v>
      </c>
      <c r="APC7" s="133" t="s">
        <v>4104</v>
      </c>
      <c r="APD7" s="133" t="s">
        <v>4104</v>
      </c>
      <c r="APE7" s="133" t="s">
        <v>4104</v>
      </c>
      <c r="APF7" s="133" t="s">
        <v>4104</v>
      </c>
      <c r="APG7" s="133" t="s">
        <v>4104</v>
      </c>
      <c r="APH7" s="133" t="s">
        <v>4076</v>
      </c>
      <c r="API7" s="133" t="s">
        <v>4076</v>
      </c>
      <c r="APJ7" s="133" t="s">
        <v>4076</v>
      </c>
      <c r="APK7" s="133" t="s">
        <v>4076</v>
      </c>
      <c r="APL7" s="133" t="s">
        <v>4107</v>
      </c>
      <c r="APM7" s="133" t="s">
        <v>4076</v>
      </c>
      <c r="APN7" s="133" t="s">
        <v>4104</v>
      </c>
      <c r="APO7" s="133" t="s">
        <v>4104</v>
      </c>
      <c r="APP7" s="133" t="s">
        <v>4104</v>
      </c>
      <c r="APQ7" s="133" t="s">
        <v>4104</v>
      </c>
      <c r="APR7" s="133" t="s">
        <v>4104</v>
      </c>
      <c r="APS7" s="133" t="s">
        <v>4076</v>
      </c>
      <c r="APT7" s="133" t="s">
        <v>4076</v>
      </c>
      <c r="APU7" s="133" t="s">
        <v>4076</v>
      </c>
      <c r="APV7" s="133" t="s">
        <v>4076</v>
      </c>
      <c r="APW7" s="133" t="s">
        <v>4107</v>
      </c>
      <c r="APX7" s="133" t="s">
        <v>4076</v>
      </c>
      <c r="APY7" s="133" t="s">
        <v>4104</v>
      </c>
      <c r="APZ7" s="133" t="s">
        <v>4104</v>
      </c>
      <c r="AQA7" s="133" t="s">
        <v>4104</v>
      </c>
      <c r="AQB7" s="133" t="s">
        <v>4104</v>
      </c>
      <c r="AQC7" s="133" t="s">
        <v>4104</v>
      </c>
      <c r="AQD7" s="133" t="s">
        <v>4076</v>
      </c>
      <c r="AQE7" s="133" t="s">
        <v>4076</v>
      </c>
      <c r="AQF7" s="133" t="s">
        <v>4076</v>
      </c>
      <c r="AQG7" s="133" t="s">
        <v>4076</v>
      </c>
      <c r="AQH7" s="133" t="s">
        <v>4107</v>
      </c>
      <c r="AQI7" s="133" t="s">
        <v>4076</v>
      </c>
      <c r="AQJ7" s="133" t="s">
        <v>4104</v>
      </c>
      <c r="AQK7" s="133" t="s">
        <v>4104</v>
      </c>
      <c r="AQL7" s="133" t="s">
        <v>4104</v>
      </c>
      <c r="AQM7" s="133" t="s">
        <v>4104</v>
      </c>
      <c r="AQN7" s="133" t="s">
        <v>4104</v>
      </c>
      <c r="AQO7" s="133" t="s">
        <v>4076</v>
      </c>
      <c r="AQP7" s="133" t="s">
        <v>4076</v>
      </c>
      <c r="AQQ7" s="133" t="s">
        <v>4076</v>
      </c>
      <c r="AQR7" s="133" t="s">
        <v>4076</v>
      </c>
      <c r="AQS7" s="133" t="s">
        <v>4107</v>
      </c>
      <c r="AQT7" s="133" t="s">
        <v>4076</v>
      </c>
      <c r="AQU7" s="133" t="s">
        <v>4104</v>
      </c>
      <c r="AQV7" s="133" t="s">
        <v>4104</v>
      </c>
      <c r="AQW7" s="133" t="s">
        <v>4104</v>
      </c>
      <c r="AQX7" s="133" t="s">
        <v>4104</v>
      </c>
      <c r="AQY7" s="133" t="s">
        <v>4104</v>
      </c>
      <c r="AQZ7" s="133" t="s">
        <v>4076</v>
      </c>
      <c r="ARA7" s="133" t="s">
        <v>4076</v>
      </c>
      <c r="ARB7" s="133" t="s">
        <v>4076</v>
      </c>
      <c r="ARC7" s="133" t="s">
        <v>4076</v>
      </c>
      <c r="ARD7" s="133" t="s">
        <v>4107</v>
      </c>
      <c r="ARE7" s="133" t="s">
        <v>4076</v>
      </c>
      <c r="ARF7" s="133" t="s">
        <v>4104</v>
      </c>
      <c r="ARG7" s="133" t="s">
        <v>4104</v>
      </c>
      <c r="ARH7" s="133" t="s">
        <v>4104</v>
      </c>
      <c r="ARI7" s="133" t="s">
        <v>4104</v>
      </c>
      <c r="ARJ7" s="133" t="s">
        <v>4104</v>
      </c>
      <c r="ARK7" s="133" t="s">
        <v>4076</v>
      </c>
      <c r="ARL7" s="133" t="s">
        <v>4076</v>
      </c>
      <c r="ARM7" s="133" t="s">
        <v>4076</v>
      </c>
      <c r="ARN7" s="133" t="s">
        <v>4076</v>
      </c>
      <c r="ARO7" s="133" t="s">
        <v>4107</v>
      </c>
      <c r="ARP7" s="133" t="s">
        <v>4076</v>
      </c>
      <c r="ARQ7" s="133" t="s">
        <v>4104</v>
      </c>
      <c r="ARR7" s="133" t="s">
        <v>4104</v>
      </c>
      <c r="ARS7" s="133" t="s">
        <v>4104</v>
      </c>
      <c r="ART7" s="133" t="s">
        <v>4104</v>
      </c>
      <c r="ARU7" s="133" t="s">
        <v>4104</v>
      </c>
      <c r="ARV7" s="133" t="s">
        <v>4076</v>
      </c>
      <c r="ARW7" s="133" t="s">
        <v>4076</v>
      </c>
      <c r="ARX7" s="133" t="s">
        <v>4076</v>
      </c>
      <c r="ARY7" s="133" t="s">
        <v>4076</v>
      </c>
      <c r="ARZ7" s="133" t="s">
        <v>4107</v>
      </c>
      <c r="ASA7" s="133" t="s">
        <v>4076</v>
      </c>
      <c r="ASB7" s="133" t="s">
        <v>4104</v>
      </c>
      <c r="ASC7" s="133" t="s">
        <v>4104</v>
      </c>
      <c r="ASD7" s="133" t="s">
        <v>4104</v>
      </c>
      <c r="ASE7" s="133" t="s">
        <v>4104</v>
      </c>
      <c r="ASF7" s="133" t="s">
        <v>4104</v>
      </c>
      <c r="ASG7" s="133" t="s">
        <v>4076</v>
      </c>
      <c r="ASH7" s="133" t="s">
        <v>4076</v>
      </c>
      <c r="ASI7" s="133" t="s">
        <v>4107</v>
      </c>
      <c r="ASJ7" s="133" t="s">
        <v>4076</v>
      </c>
      <c r="ASK7" s="133" t="s">
        <v>4107</v>
      </c>
      <c r="ASL7" s="133" t="s">
        <v>4076</v>
      </c>
      <c r="ASP7" s="133" t="s">
        <v>4076</v>
      </c>
      <c r="ASR7" s="133" t="s">
        <v>4104</v>
      </c>
      <c r="ASS7" s="133" t="s">
        <v>4104</v>
      </c>
      <c r="AST7" s="133" t="s">
        <v>4104</v>
      </c>
      <c r="ASU7" s="133" t="s">
        <v>4104</v>
      </c>
      <c r="ASV7" s="133" t="s">
        <v>4104</v>
      </c>
      <c r="ASW7" s="133" t="s">
        <v>4076</v>
      </c>
      <c r="ASX7" s="133" t="s">
        <v>4076</v>
      </c>
      <c r="ASY7" s="133" t="s">
        <v>4076</v>
      </c>
      <c r="ASZ7" s="133" t="s">
        <v>4076</v>
      </c>
      <c r="ATA7" s="133" t="s">
        <v>4107</v>
      </c>
      <c r="ATB7" s="133" t="s">
        <v>4076</v>
      </c>
      <c r="ATC7" s="133" t="s">
        <v>4104</v>
      </c>
      <c r="ATD7" s="133" t="s">
        <v>4104</v>
      </c>
      <c r="ATE7" s="133" t="s">
        <v>4104</v>
      </c>
      <c r="ATF7" s="133" t="s">
        <v>4104</v>
      </c>
      <c r="ATG7" s="133" t="s">
        <v>4104</v>
      </c>
      <c r="ATH7" s="133" t="s">
        <v>4076</v>
      </c>
      <c r="ATI7" s="133" t="s">
        <v>4076</v>
      </c>
      <c r="ATJ7" s="133" t="s">
        <v>4076</v>
      </c>
      <c r="ATK7" s="133" t="s">
        <v>4076</v>
      </c>
      <c r="ATL7" s="133" t="s">
        <v>4107</v>
      </c>
      <c r="ATM7" s="133" t="s">
        <v>4076</v>
      </c>
      <c r="ATN7" s="133" t="s">
        <v>4104</v>
      </c>
      <c r="ATO7" s="133" t="s">
        <v>4104</v>
      </c>
      <c r="ATP7" s="133" t="s">
        <v>4104</v>
      </c>
      <c r="ATQ7" s="133" t="s">
        <v>4104</v>
      </c>
      <c r="ATR7" s="133" t="s">
        <v>4104</v>
      </c>
      <c r="ATS7" s="133" t="s">
        <v>4076</v>
      </c>
      <c r="ATT7" s="133" t="s">
        <v>4076</v>
      </c>
      <c r="ATU7" s="133" t="s">
        <v>4076</v>
      </c>
      <c r="ATV7" s="133" t="s">
        <v>4076</v>
      </c>
      <c r="ATW7" s="133" t="s">
        <v>4107</v>
      </c>
      <c r="ATX7" s="133" t="s">
        <v>4076</v>
      </c>
      <c r="ATY7" s="133" t="s">
        <v>4104</v>
      </c>
      <c r="ATZ7" s="133" t="s">
        <v>4104</v>
      </c>
      <c r="AUA7" s="133" t="s">
        <v>4104</v>
      </c>
      <c r="AUB7" s="133" t="s">
        <v>4104</v>
      </c>
      <c r="AUC7" s="133" t="s">
        <v>4104</v>
      </c>
      <c r="AUD7" s="133" t="s">
        <v>4076</v>
      </c>
      <c r="AUE7" s="133" t="s">
        <v>4076</v>
      </c>
      <c r="AUF7" s="133" t="s">
        <v>4076</v>
      </c>
      <c r="AUG7" s="133" t="s">
        <v>4076</v>
      </c>
      <c r="AUH7" s="133" t="s">
        <v>4107</v>
      </c>
      <c r="AUI7" s="133" t="s">
        <v>4076</v>
      </c>
      <c r="AUJ7" s="133" t="s">
        <v>4104</v>
      </c>
      <c r="AUK7" s="133" t="s">
        <v>4104</v>
      </c>
      <c r="AUL7" s="133" t="s">
        <v>4104</v>
      </c>
      <c r="AUM7" s="133" t="s">
        <v>4104</v>
      </c>
      <c r="AUN7" s="133" t="s">
        <v>4104</v>
      </c>
      <c r="AUO7" s="133" t="s">
        <v>4076</v>
      </c>
      <c r="AUP7" s="133" t="s">
        <v>4076</v>
      </c>
      <c r="AUQ7" s="133" t="s">
        <v>4076</v>
      </c>
      <c r="AUR7" s="133" t="s">
        <v>4076</v>
      </c>
      <c r="AUS7" s="133" t="s">
        <v>4107</v>
      </c>
      <c r="AUT7" s="133" t="s">
        <v>4076</v>
      </c>
      <c r="AUU7" s="133" t="s">
        <v>4104</v>
      </c>
      <c r="AUV7" s="133" t="s">
        <v>4104</v>
      </c>
      <c r="AUW7" s="133" t="s">
        <v>4104</v>
      </c>
      <c r="AUX7" s="133" t="s">
        <v>4104</v>
      </c>
      <c r="AUY7" s="133" t="s">
        <v>4104</v>
      </c>
      <c r="AUZ7" s="133" t="s">
        <v>4076</v>
      </c>
      <c r="AVA7" s="133" t="s">
        <v>4076</v>
      </c>
      <c r="AVB7" s="133" t="s">
        <v>4076</v>
      </c>
      <c r="AVC7" s="133" t="s">
        <v>4076</v>
      </c>
      <c r="AVD7" s="133" t="s">
        <v>4107</v>
      </c>
      <c r="AVE7" s="133" t="s">
        <v>4076</v>
      </c>
      <c r="AVF7" s="133" t="s">
        <v>4104</v>
      </c>
      <c r="AVG7" s="133" t="s">
        <v>4104</v>
      </c>
      <c r="AVH7" s="133" t="s">
        <v>4104</v>
      </c>
      <c r="AVI7" s="133" t="s">
        <v>4104</v>
      </c>
      <c r="AVJ7" s="133" t="s">
        <v>4104</v>
      </c>
      <c r="AVK7" s="133" t="s">
        <v>4076</v>
      </c>
      <c r="AVL7" s="133" t="s">
        <v>4076</v>
      </c>
      <c r="AVM7" s="133" t="s">
        <v>4076</v>
      </c>
      <c r="AVN7" s="133" t="s">
        <v>4076</v>
      </c>
      <c r="AVO7" s="133" t="s">
        <v>4107</v>
      </c>
      <c r="AVP7" s="133" t="s">
        <v>4076</v>
      </c>
      <c r="AVQ7" s="133" t="s">
        <v>4104</v>
      </c>
      <c r="AVR7" s="133" t="s">
        <v>4104</v>
      </c>
      <c r="AVS7" s="133" t="s">
        <v>4104</v>
      </c>
      <c r="AVT7" s="133" t="s">
        <v>4104</v>
      </c>
      <c r="AVU7" s="133" t="s">
        <v>4104</v>
      </c>
      <c r="AVV7" s="133" t="s">
        <v>4076</v>
      </c>
      <c r="AVW7" s="133" t="s">
        <v>4076</v>
      </c>
      <c r="AVX7" s="133" t="s">
        <v>4076</v>
      </c>
      <c r="AVY7" s="133" t="s">
        <v>4076</v>
      </c>
      <c r="AVZ7" s="133" t="s">
        <v>4107</v>
      </c>
      <c r="AWA7" s="133" t="s">
        <v>4076</v>
      </c>
      <c r="AWB7" s="133" t="s">
        <v>4104</v>
      </c>
      <c r="AWC7" s="133" t="s">
        <v>4104</v>
      </c>
      <c r="AWD7" s="133" t="s">
        <v>4104</v>
      </c>
      <c r="AWE7" s="133" t="s">
        <v>4104</v>
      </c>
      <c r="AWF7" s="133" t="s">
        <v>4104</v>
      </c>
      <c r="AWG7" s="133" t="s">
        <v>4076</v>
      </c>
      <c r="AWH7" s="133" t="s">
        <v>4076</v>
      </c>
      <c r="AWI7" s="133" t="s">
        <v>4076</v>
      </c>
      <c r="AWJ7" s="133" t="s">
        <v>4076</v>
      </c>
      <c r="AWK7" s="133" t="s">
        <v>4107</v>
      </c>
      <c r="AWL7" s="133" t="s">
        <v>4076</v>
      </c>
      <c r="AWM7" s="133" t="s">
        <v>4104</v>
      </c>
      <c r="AWN7" s="133" t="s">
        <v>4104</v>
      </c>
      <c r="AWO7" s="133" t="s">
        <v>4104</v>
      </c>
      <c r="AWP7" s="133" t="s">
        <v>4104</v>
      </c>
      <c r="AWQ7" s="133" t="s">
        <v>4104</v>
      </c>
      <c r="AWR7" s="133" t="s">
        <v>4076</v>
      </c>
      <c r="AWS7" s="133" t="s">
        <v>4076</v>
      </c>
      <c r="AWT7" s="133" t="s">
        <v>4076</v>
      </c>
      <c r="AWU7" s="133" t="s">
        <v>4076</v>
      </c>
      <c r="AWV7" s="133" t="s">
        <v>4107</v>
      </c>
      <c r="AWW7" s="133" t="s">
        <v>4076</v>
      </c>
      <c r="AWX7" s="133" t="s">
        <v>4104</v>
      </c>
      <c r="AWY7" s="133" t="s">
        <v>4104</v>
      </c>
      <c r="AWZ7" s="133" t="s">
        <v>4104</v>
      </c>
      <c r="AXA7" s="133" t="s">
        <v>4104</v>
      </c>
      <c r="AXB7" s="133" t="s">
        <v>4104</v>
      </c>
      <c r="AXC7" s="133" t="s">
        <v>4076</v>
      </c>
      <c r="AXD7" s="133" t="s">
        <v>4076</v>
      </c>
      <c r="AXE7" s="133" t="s">
        <v>4107</v>
      </c>
      <c r="AXF7" s="133" t="s">
        <v>4076</v>
      </c>
      <c r="AXG7" s="133" t="s">
        <v>4107</v>
      </c>
      <c r="AXH7" s="133" t="s">
        <v>4076</v>
      </c>
      <c r="AXL7" s="133" t="s">
        <v>4076</v>
      </c>
      <c r="AXN7" s="133" t="s">
        <v>4104</v>
      </c>
      <c r="AXO7" s="133" t="s">
        <v>4104</v>
      </c>
      <c r="AXP7" s="133" t="s">
        <v>4104</v>
      </c>
      <c r="AXQ7" s="133" t="s">
        <v>4104</v>
      </c>
      <c r="AXR7" s="133" t="s">
        <v>4104</v>
      </c>
      <c r="AXS7" s="133" t="s">
        <v>4076</v>
      </c>
      <c r="AXT7" s="133" t="s">
        <v>4076</v>
      </c>
      <c r="AXU7" s="133" t="s">
        <v>4076</v>
      </c>
      <c r="AXV7" s="133" t="s">
        <v>4076</v>
      </c>
      <c r="AXW7" s="133" t="s">
        <v>4107</v>
      </c>
      <c r="AXX7" s="133" t="s">
        <v>4076</v>
      </c>
      <c r="AXY7" s="133" t="s">
        <v>4104</v>
      </c>
      <c r="AXZ7" s="133" t="s">
        <v>4104</v>
      </c>
      <c r="AYA7" s="133" t="s">
        <v>4104</v>
      </c>
      <c r="AYB7" s="133" t="s">
        <v>4104</v>
      </c>
      <c r="AYC7" s="133" t="s">
        <v>4104</v>
      </c>
      <c r="AYD7" s="133" t="s">
        <v>4076</v>
      </c>
      <c r="AYE7" s="133" t="s">
        <v>4076</v>
      </c>
      <c r="AYF7" s="133" t="s">
        <v>4076</v>
      </c>
      <c r="AYG7" s="133" t="s">
        <v>4076</v>
      </c>
      <c r="AYH7" s="133" t="s">
        <v>4107</v>
      </c>
      <c r="AYI7" s="133" t="s">
        <v>4076</v>
      </c>
      <c r="AYJ7" s="133" t="s">
        <v>4104</v>
      </c>
      <c r="AYK7" s="133" t="s">
        <v>4104</v>
      </c>
      <c r="AYL7" s="133" t="s">
        <v>4104</v>
      </c>
      <c r="AYM7" s="133" t="s">
        <v>4104</v>
      </c>
      <c r="AYN7" s="133" t="s">
        <v>4104</v>
      </c>
      <c r="AYO7" s="133" t="s">
        <v>4076</v>
      </c>
      <c r="AYP7" s="133" t="s">
        <v>4076</v>
      </c>
      <c r="AYQ7" s="133" t="s">
        <v>4076</v>
      </c>
      <c r="AYR7" s="133" t="s">
        <v>4076</v>
      </c>
      <c r="AYS7" s="133" t="s">
        <v>4107</v>
      </c>
      <c r="AYT7" s="133" t="s">
        <v>4076</v>
      </c>
      <c r="AYU7" s="133" t="s">
        <v>4104</v>
      </c>
      <c r="AYV7" s="133" t="s">
        <v>4104</v>
      </c>
      <c r="AYW7" s="133" t="s">
        <v>4104</v>
      </c>
      <c r="AYX7" s="133" t="s">
        <v>4104</v>
      </c>
      <c r="AYY7" s="133" t="s">
        <v>4104</v>
      </c>
      <c r="AYZ7" s="133" t="s">
        <v>4076</v>
      </c>
      <c r="AZA7" s="133" t="s">
        <v>4076</v>
      </c>
      <c r="AZB7" s="133" t="s">
        <v>4076</v>
      </c>
      <c r="AZC7" s="133" t="s">
        <v>4076</v>
      </c>
      <c r="AZD7" s="133" t="s">
        <v>4107</v>
      </c>
      <c r="AZE7" s="133" t="s">
        <v>4076</v>
      </c>
      <c r="AZF7" s="133" t="s">
        <v>4104</v>
      </c>
      <c r="AZG7" s="133" t="s">
        <v>4104</v>
      </c>
      <c r="AZH7" s="133" t="s">
        <v>4104</v>
      </c>
      <c r="AZI7" s="133" t="s">
        <v>4104</v>
      </c>
      <c r="AZJ7" s="133" t="s">
        <v>4104</v>
      </c>
      <c r="AZK7" s="133" t="s">
        <v>4076</v>
      </c>
      <c r="AZL7" s="133" t="s">
        <v>4076</v>
      </c>
      <c r="AZM7" s="133" t="s">
        <v>4076</v>
      </c>
      <c r="AZN7" s="133" t="s">
        <v>4076</v>
      </c>
      <c r="AZO7" s="133" t="s">
        <v>4107</v>
      </c>
      <c r="AZP7" s="133" t="s">
        <v>4076</v>
      </c>
      <c r="AZQ7" s="133" t="s">
        <v>4104</v>
      </c>
      <c r="AZR7" s="133" t="s">
        <v>4104</v>
      </c>
      <c r="AZS7" s="133" t="s">
        <v>4104</v>
      </c>
      <c r="AZT7" s="133" t="s">
        <v>4104</v>
      </c>
      <c r="AZU7" s="133" t="s">
        <v>4104</v>
      </c>
      <c r="AZV7" s="133" t="s">
        <v>4076</v>
      </c>
      <c r="AZW7" s="133" t="s">
        <v>4076</v>
      </c>
      <c r="AZX7" s="133" t="s">
        <v>4076</v>
      </c>
      <c r="AZY7" s="133" t="s">
        <v>4076</v>
      </c>
      <c r="AZZ7" s="133" t="s">
        <v>4107</v>
      </c>
      <c r="BAA7" s="133" t="s">
        <v>4076</v>
      </c>
      <c r="BAB7" s="133" t="s">
        <v>4104</v>
      </c>
      <c r="BAC7" s="133" t="s">
        <v>4104</v>
      </c>
      <c r="BAD7" s="133" t="s">
        <v>4104</v>
      </c>
      <c r="BAE7" s="133" t="s">
        <v>4104</v>
      </c>
      <c r="BAF7" s="133" t="s">
        <v>4104</v>
      </c>
      <c r="BAG7" s="133" t="s">
        <v>4076</v>
      </c>
      <c r="BAH7" s="133" t="s">
        <v>4076</v>
      </c>
      <c r="BAI7" s="133" t="s">
        <v>4076</v>
      </c>
      <c r="BAJ7" s="133" t="s">
        <v>4076</v>
      </c>
      <c r="BAK7" s="133" t="s">
        <v>4107</v>
      </c>
      <c r="BAL7" s="133" t="s">
        <v>4076</v>
      </c>
      <c r="BAM7" s="133" t="s">
        <v>4104</v>
      </c>
      <c r="BAN7" s="133" t="s">
        <v>4104</v>
      </c>
      <c r="BAO7" s="133" t="s">
        <v>4104</v>
      </c>
      <c r="BAP7" s="133" t="s">
        <v>4104</v>
      </c>
      <c r="BAQ7" s="133" t="s">
        <v>4104</v>
      </c>
      <c r="BAR7" s="133" t="s">
        <v>4076</v>
      </c>
      <c r="BAS7" s="133" t="s">
        <v>4076</v>
      </c>
      <c r="BAT7" s="133" t="s">
        <v>4076</v>
      </c>
      <c r="BAU7" s="133" t="s">
        <v>4076</v>
      </c>
      <c r="BAV7" s="133" t="s">
        <v>4107</v>
      </c>
      <c r="BAW7" s="133" t="s">
        <v>4076</v>
      </c>
      <c r="BAX7" s="133" t="s">
        <v>4104</v>
      </c>
      <c r="BAY7" s="133" t="s">
        <v>4104</v>
      </c>
      <c r="BAZ7" s="133" t="s">
        <v>4104</v>
      </c>
      <c r="BBA7" s="133" t="s">
        <v>4104</v>
      </c>
      <c r="BBB7" s="133" t="s">
        <v>4104</v>
      </c>
      <c r="BBC7" s="133" t="s">
        <v>4076</v>
      </c>
      <c r="BBD7" s="133" t="s">
        <v>4076</v>
      </c>
      <c r="BBE7" s="133" t="s">
        <v>4076</v>
      </c>
      <c r="BBF7" s="133" t="s">
        <v>4076</v>
      </c>
      <c r="BBG7" s="133" t="s">
        <v>4107</v>
      </c>
      <c r="BBH7" s="133" t="s">
        <v>4076</v>
      </c>
      <c r="BBI7" s="133" t="s">
        <v>4104</v>
      </c>
      <c r="BBJ7" s="133" t="s">
        <v>4104</v>
      </c>
      <c r="BBK7" s="133" t="s">
        <v>4104</v>
      </c>
      <c r="BBL7" s="133" t="s">
        <v>4104</v>
      </c>
      <c r="BBM7" s="133" t="s">
        <v>4104</v>
      </c>
      <c r="BBN7" s="133" t="s">
        <v>4076</v>
      </c>
      <c r="BBO7" s="133" t="s">
        <v>4076</v>
      </c>
      <c r="BBP7" s="133" t="s">
        <v>4076</v>
      </c>
      <c r="BBQ7" s="133" t="s">
        <v>4076</v>
      </c>
      <c r="BBR7" s="133" t="s">
        <v>4107</v>
      </c>
      <c r="BBS7" s="133" t="s">
        <v>4076</v>
      </c>
      <c r="BBT7" s="133" t="s">
        <v>4104</v>
      </c>
      <c r="BBU7" s="133" t="s">
        <v>4104</v>
      </c>
      <c r="BBV7" s="133" t="s">
        <v>4104</v>
      </c>
      <c r="BBW7" s="133" t="s">
        <v>4104</v>
      </c>
      <c r="BBX7" s="133" t="s">
        <v>4104</v>
      </c>
      <c r="BBY7" s="133" t="s">
        <v>4076</v>
      </c>
      <c r="BBZ7" s="133" t="s">
        <v>4076</v>
      </c>
      <c r="BCA7" s="133" t="s">
        <v>4107</v>
      </c>
      <c r="BCB7" s="133" t="s">
        <v>4076</v>
      </c>
      <c r="BCC7" s="133" t="s">
        <v>4107</v>
      </c>
      <c r="BCD7" s="133" t="s">
        <v>4076</v>
      </c>
      <c r="BCH7" s="133" t="s">
        <v>4076</v>
      </c>
      <c r="BCJ7" s="133" t="s">
        <v>4104</v>
      </c>
      <c r="BCK7" s="133" t="s">
        <v>4104</v>
      </c>
      <c r="BCL7" s="133" t="s">
        <v>4104</v>
      </c>
      <c r="BCM7" s="133" t="s">
        <v>4104</v>
      </c>
      <c r="BCN7" s="133" t="s">
        <v>4104</v>
      </c>
      <c r="BCO7" s="133" t="s">
        <v>4076</v>
      </c>
      <c r="BCP7" s="133" t="s">
        <v>4076</v>
      </c>
      <c r="BCQ7" s="133" t="s">
        <v>4076</v>
      </c>
      <c r="BCR7" s="133" t="s">
        <v>4076</v>
      </c>
      <c r="BCS7" s="133" t="s">
        <v>4107</v>
      </c>
      <c r="BCT7" s="133" t="s">
        <v>4076</v>
      </c>
      <c r="BCU7" s="133" t="s">
        <v>4104</v>
      </c>
      <c r="BCV7" s="133" t="s">
        <v>4104</v>
      </c>
      <c r="BCW7" s="133" t="s">
        <v>4104</v>
      </c>
      <c r="BCX7" s="133" t="s">
        <v>4104</v>
      </c>
      <c r="BCY7" s="133" t="s">
        <v>4104</v>
      </c>
      <c r="BCZ7" s="133" t="s">
        <v>4076</v>
      </c>
      <c r="BDA7" s="133" t="s">
        <v>4076</v>
      </c>
      <c r="BDB7" s="133" t="s">
        <v>4076</v>
      </c>
      <c r="BDC7" s="133" t="s">
        <v>4076</v>
      </c>
      <c r="BDD7" s="133" t="s">
        <v>4107</v>
      </c>
      <c r="BDE7" s="133" t="s">
        <v>4076</v>
      </c>
      <c r="BDF7" s="133" t="s">
        <v>4104</v>
      </c>
      <c r="BDG7" s="133" t="s">
        <v>4104</v>
      </c>
      <c r="BDH7" s="133" t="s">
        <v>4104</v>
      </c>
      <c r="BDI7" s="133" t="s">
        <v>4104</v>
      </c>
      <c r="BDJ7" s="133" t="s">
        <v>4104</v>
      </c>
      <c r="BDK7" s="133" t="s">
        <v>4076</v>
      </c>
      <c r="BDL7" s="133" t="s">
        <v>4076</v>
      </c>
      <c r="BDM7" s="133" t="s">
        <v>4076</v>
      </c>
      <c r="BDN7" s="133" t="s">
        <v>4076</v>
      </c>
      <c r="BDO7" s="133" t="s">
        <v>4107</v>
      </c>
      <c r="BDP7" s="133" t="s">
        <v>4076</v>
      </c>
      <c r="BDQ7" s="133" t="s">
        <v>4104</v>
      </c>
      <c r="BDR7" s="133" t="s">
        <v>4104</v>
      </c>
      <c r="BDS7" s="133" t="s">
        <v>4104</v>
      </c>
      <c r="BDT7" s="133" t="s">
        <v>4104</v>
      </c>
      <c r="BDU7" s="133" t="s">
        <v>4104</v>
      </c>
      <c r="BDV7" s="133" t="s">
        <v>4076</v>
      </c>
      <c r="BDW7" s="133" t="s">
        <v>4076</v>
      </c>
      <c r="BDX7" s="133" t="s">
        <v>4076</v>
      </c>
      <c r="BDY7" s="133" t="s">
        <v>4076</v>
      </c>
      <c r="BDZ7" s="133" t="s">
        <v>4107</v>
      </c>
      <c r="BEA7" s="133" t="s">
        <v>4076</v>
      </c>
      <c r="BEB7" s="133" t="s">
        <v>4104</v>
      </c>
      <c r="BEC7" s="133" t="s">
        <v>4104</v>
      </c>
      <c r="BED7" s="133" t="s">
        <v>4104</v>
      </c>
      <c r="BEE7" s="133" t="s">
        <v>4104</v>
      </c>
      <c r="BEF7" s="133" t="s">
        <v>4104</v>
      </c>
      <c r="BEG7" s="133" t="s">
        <v>4076</v>
      </c>
      <c r="BEH7" s="133" t="s">
        <v>4076</v>
      </c>
      <c r="BEI7" s="133" t="s">
        <v>4076</v>
      </c>
      <c r="BEJ7" s="133" t="s">
        <v>4076</v>
      </c>
      <c r="BEK7" s="133" t="s">
        <v>4107</v>
      </c>
      <c r="BEL7" s="133" t="s">
        <v>4076</v>
      </c>
      <c r="BEM7" s="133" t="s">
        <v>4104</v>
      </c>
      <c r="BEN7" s="133" t="s">
        <v>4104</v>
      </c>
      <c r="BEO7" s="133" t="s">
        <v>4104</v>
      </c>
      <c r="BEP7" s="133" t="s">
        <v>4104</v>
      </c>
      <c r="BEQ7" s="133" t="s">
        <v>4104</v>
      </c>
      <c r="BER7" s="133" t="s">
        <v>4076</v>
      </c>
      <c r="BES7" s="133" t="s">
        <v>4076</v>
      </c>
      <c r="BET7" s="133" t="s">
        <v>4076</v>
      </c>
      <c r="BEU7" s="133" t="s">
        <v>4076</v>
      </c>
      <c r="BEV7" s="133" t="s">
        <v>4107</v>
      </c>
      <c r="BEW7" s="133" t="s">
        <v>4076</v>
      </c>
      <c r="BEX7" s="133" t="s">
        <v>4104</v>
      </c>
      <c r="BEY7" s="133" t="s">
        <v>4104</v>
      </c>
      <c r="BEZ7" s="133" t="s">
        <v>4104</v>
      </c>
      <c r="BFA7" s="133" t="s">
        <v>4104</v>
      </c>
      <c r="BFB7" s="133" t="s">
        <v>4104</v>
      </c>
      <c r="BFC7" s="133" t="s">
        <v>4076</v>
      </c>
      <c r="BFD7" s="133" t="s">
        <v>4076</v>
      </c>
      <c r="BFE7" s="133" t="s">
        <v>4076</v>
      </c>
      <c r="BFF7" s="133" t="s">
        <v>4076</v>
      </c>
      <c r="BFG7" s="133" t="s">
        <v>4107</v>
      </c>
      <c r="BFH7" s="133" t="s">
        <v>4076</v>
      </c>
      <c r="BFI7" s="133" t="s">
        <v>4104</v>
      </c>
      <c r="BFJ7" s="133" t="s">
        <v>4104</v>
      </c>
      <c r="BFK7" s="133" t="s">
        <v>4104</v>
      </c>
      <c r="BFL7" s="133" t="s">
        <v>4104</v>
      </c>
      <c r="BFM7" s="133" t="s">
        <v>4104</v>
      </c>
      <c r="BFN7" s="133" t="s">
        <v>4076</v>
      </c>
      <c r="BFO7" s="133" t="s">
        <v>4076</v>
      </c>
      <c r="BFP7" s="133" t="s">
        <v>4076</v>
      </c>
      <c r="BFQ7" s="133" t="s">
        <v>4076</v>
      </c>
      <c r="BFR7" s="133" t="s">
        <v>4107</v>
      </c>
      <c r="BFS7" s="133" t="s">
        <v>4076</v>
      </c>
      <c r="BFT7" s="133" t="s">
        <v>4104</v>
      </c>
      <c r="BFU7" s="133" t="s">
        <v>4104</v>
      </c>
      <c r="BFV7" s="133" t="s">
        <v>4104</v>
      </c>
      <c r="BFW7" s="133" t="s">
        <v>4104</v>
      </c>
      <c r="BFX7" s="133" t="s">
        <v>4104</v>
      </c>
      <c r="BFY7" s="133" t="s">
        <v>4076</v>
      </c>
      <c r="BFZ7" s="133" t="s">
        <v>4076</v>
      </c>
      <c r="BGA7" s="133" t="s">
        <v>4076</v>
      </c>
      <c r="BGB7" s="133" t="s">
        <v>4076</v>
      </c>
      <c r="BGC7" s="133" t="s">
        <v>4107</v>
      </c>
      <c r="BGD7" s="133" t="s">
        <v>4076</v>
      </c>
      <c r="BGE7" s="133" t="s">
        <v>4104</v>
      </c>
      <c r="BGF7" s="133" t="s">
        <v>4104</v>
      </c>
      <c r="BGG7" s="133" t="s">
        <v>4104</v>
      </c>
      <c r="BGH7" s="133" t="s">
        <v>4104</v>
      </c>
      <c r="BGI7" s="133" t="s">
        <v>4104</v>
      </c>
      <c r="BGJ7" s="133" t="s">
        <v>4076</v>
      </c>
      <c r="BGK7" s="133" t="s">
        <v>4076</v>
      </c>
      <c r="BGL7" s="133" t="s">
        <v>4076</v>
      </c>
      <c r="BGM7" s="133" t="s">
        <v>4076</v>
      </c>
      <c r="BGN7" s="133" t="s">
        <v>4107</v>
      </c>
      <c r="BGO7" s="133" t="s">
        <v>4076</v>
      </c>
      <c r="BGP7" s="133" t="s">
        <v>4104</v>
      </c>
      <c r="BGQ7" s="133" t="s">
        <v>4104</v>
      </c>
      <c r="BGR7" s="133" t="s">
        <v>4104</v>
      </c>
      <c r="BGS7" s="133" t="s">
        <v>4104</v>
      </c>
      <c r="BGT7" s="133" t="s">
        <v>4104</v>
      </c>
      <c r="BGU7" s="133" t="s">
        <v>4076</v>
      </c>
      <c r="BGV7" s="133" t="s">
        <v>4076</v>
      </c>
      <c r="BGW7" s="133" t="s">
        <v>4107</v>
      </c>
      <c r="BGX7" s="133" t="s">
        <v>4076</v>
      </c>
      <c r="BGY7" s="133" t="s">
        <v>4107</v>
      </c>
      <c r="BGZ7" s="133" t="s">
        <v>4076</v>
      </c>
      <c r="BHD7" s="133" t="s">
        <v>4076</v>
      </c>
      <c r="BHF7" s="133" t="s">
        <v>4104</v>
      </c>
      <c r="BHG7" s="133" t="s">
        <v>4104</v>
      </c>
      <c r="BHH7" s="133" t="s">
        <v>4104</v>
      </c>
      <c r="BHI7" s="133" t="s">
        <v>4104</v>
      </c>
      <c r="BHJ7" s="133" t="s">
        <v>4104</v>
      </c>
      <c r="BHK7" s="133" t="s">
        <v>4076</v>
      </c>
      <c r="BHL7" s="133" t="s">
        <v>4076</v>
      </c>
      <c r="BHM7" s="133" t="s">
        <v>4076</v>
      </c>
      <c r="BHN7" s="133" t="s">
        <v>4076</v>
      </c>
      <c r="BHO7" s="133" t="s">
        <v>4107</v>
      </c>
      <c r="BHP7" s="133" t="s">
        <v>4076</v>
      </c>
      <c r="BHQ7" s="133" t="s">
        <v>4104</v>
      </c>
      <c r="BHR7" s="133" t="s">
        <v>4104</v>
      </c>
      <c r="BHS7" s="133" t="s">
        <v>4104</v>
      </c>
      <c r="BHT7" s="133" t="s">
        <v>4104</v>
      </c>
      <c r="BHU7" s="133" t="s">
        <v>4104</v>
      </c>
      <c r="BHV7" s="133" t="s">
        <v>4076</v>
      </c>
      <c r="BHW7" s="133" t="s">
        <v>4076</v>
      </c>
      <c r="BHX7" s="133" t="s">
        <v>4076</v>
      </c>
      <c r="BHY7" s="133" t="s">
        <v>4076</v>
      </c>
      <c r="BHZ7" s="133" t="s">
        <v>4107</v>
      </c>
      <c r="BIA7" s="133" t="s">
        <v>4076</v>
      </c>
      <c r="BIB7" s="133" t="s">
        <v>4104</v>
      </c>
      <c r="BIC7" s="133" t="s">
        <v>4104</v>
      </c>
      <c r="BID7" s="133" t="s">
        <v>4104</v>
      </c>
      <c r="BIE7" s="133" t="s">
        <v>4104</v>
      </c>
      <c r="BIF7" s="133" t="s">
        <v>4104</v>
      </c>
      <c r="BIG7" s="133" t="s">
        <v>4076</v>
      </c>
      <c r="BIH7" s="133" t="s">
        <v>4076</v>
      </c>
      <c r="BII7" s="133" t="s">
        <v>4076</v>
      </c>
      <c r="BIJ7" s="133" t="s">
        <v>4076</v>
      </c>
      <c r="BIK7" s="133" t="s">
        <v>4107</v>
      </c>
      <c r="BIL7" s="133" t="s">
        <v>4076</v>
      </c>
      <c r="BIM7" s="133" t="s">
        <v>4104</v>
      </c>
      <c r="BIN7" s="133" t="s">
        <v>4104</v>
      </c>
      <c r="BIO7" s="133" t="s">
        <v>4104</v>
      </c>
      <c r="BIP7" s="133" t="s">
        <v>4104</v>
      </c>
      <c r="BIQ7" s="133" t="s">
        <v>4104</v>
      </c>
      <c r="BIR7" s="133" t="s">
        <v>4076</v>
      </c>
      <c r="BIS7" s="133" t="s">
        <v>4076</v>
      </c>
      <c r="BIT7" s="133" t="s">
        <v>4076</v>
      </c>
      <c r="BIU7" s="133" t="s">
        <v>4076</v>
      </c>
      <c r="BIV7" s="133" t="s">
        <v>4107</v>
      </c>
      <c r="BIW7" s="133" t="s">
        <v>4076</v>
      </c>
      <c r="BIX7" s="133" t="s">
        <v>4104</v>
      </c>
      <c r="BIY7" s="133" t="s">
        <v>4104</v>
      </c>
      <c r="BIZ7" s="133" t="s">
        <v>4104</v>
      </c>
      <c r="BJA7" s="133" t="s">
        <v>4104</v>
      </c>
      <c r="BJB7" s="133" t="s">
        <v>4104</v>
      </c>
      <c r="BJC7" s="133" t="s">
        <v>4076</v>
      </c>
      <c r="BJD7" s="133" t="s">
        <v>4076</v>
      </c>
      <c r="BJE7" s="133" t="s">
        <v>4076</v>
      </c>
      <c r="BJF7" s="133" t="s">
        <v>4076</v>
      </c>
      <c r="BJG7" s="133" t="s">
        <v>4107</v>
      </c>
      <c r="BJH7" s="133" t="s">
        <v>4076</v>
      </c>
      <c r="BJI7" s="133" t="s">
        <v>4104</v>
      </c>
      <c r="BJJ7" s="133" t="s">
        <v>4104</v>
      </c>
      <c r="BJK7" s="133" t="s">
        <v>4104</v>
      </c>
      <c r="BJL7" s="133" t="s">
        <v>4104</v>
      </c>
      <c r="BJM7" s="133" t="s">
        <v>4104</v>
      </c>
      <c r="BJN7" s="133" t="s">
        <v>4076</v>
      </c>
      <c r="BJO7" s="133" t="s">
        <v>4076</v>
      </c>
      <c r="BJP7" s="133" t="s">
        <v>4076</v>
      </c>
      <c r="BJQ7" s="133" t="s">
        <v>4076</v>
      </c>
      <c r="BJR7" s="133" t="s">
        <v>4107</v>
      </c>
      <c r="BJS7" s="133" t="s">
        <v>4076</v>
      </c>
      <c r="BJT7" s="133" t="s">
        <v>4104</v>
      </c>
      <c r="BJU7" s="133" t="s">
        <v>4104</v>
      </c>
      <c r="BJV7" s="133" t="s">
        <v>4104</v>
      </c>
      <c r="BJW7" s="133" t="s">
        <v>4104</v>
      </c>
      <c r="BJX7" s="133" t="s">
        <v>4104</v>
      </c>
      <c r="BJY7" s="133" t="s">
        <v>4076</v>
      </c>
      <c r="BJZ7" s="133" t="s">
        <v>4076</v>
      </c>
      <c r="BKA7" s="133" t="s">
        <v>4076</v>
      </c>
      <c r="BKB7" s="133" t="s">
        <v>4076</v>
      </c>
      <c r="BKC7" s="133" t="s">
        <v>4107</v>
      </c>
      <c r="BKD7" s="133" t="s">
        <v>4076</v>
      </c>
      <c r="BKE7" s="133" t="s">
        <v>4104</v>
      </c>
      <c r="BKF7" s="133" t="s">
        <v>4104</v>
      </c>
      <c r="BKG7" s="133" t="s">
        <v>4104</v>
      </c>
      <c r="BKH7" s="133" t="s">
        <v>4104</v>
      </c>
      <c r="BKI7" s="133" t="s">
        <v>4104</v>
      </c>
      <c r="BKJ7" s="133" t="s">
        <v>4076</v>
      </c>
      <c r="BKK7" s="133" t="s">
        <v>4076</v>
      </c>
      <c r="BKL7" s="133" t="s">
        <v>4076</v>
      </c>
      <c r="BKM7" s="133" t="s">
        <v>4076</v>
      </c>
      <c r="BKN7" s="133" t="s">
        <v>4107</v>
      </c>
      <c r="BKO7" s="133" t="s">
        <v>4076</v>
      </c>
      <c r="BKP7" s="133" t="s">
        <v>4104</v>
      </c>
      <c r="BKQ7" s="133" t="s">
        <v>4104</v>
      </c>
      <c r="BKR7" s="133" t="s">
        <v>4104</v>
      </c>
      <c r="BKS7" s="133" t="s">
        <v>4104</v>
      </c>
      <c r="BKT7" s="133" t="s">
        <v>4104</v>
      </c>
      <c r="BKU7" s="133" t="s">
        <v>4076</v>
      </c>
      <c r="BKV7" s="133" t="s">
        <v>4076</v>
      </c>
      <c r="BKW7" s="133" t="s">
        <v>4076</v>
      </c>
      <c r="BKX7" s="133" t="s">
        <v>4076</v>
      </c>
      <c r="BKY7" s="133" t="s">
        <v>4107</v>
      </c>
      <c r="BKZ7" s="133" t="s">
        <v>4076</v>
      </c>
      <c r="BLA7" s="133" t="s">
        <v>4104</v>
      </c>
      <c r="BLB7" s="133" t="s">
        <v>4104</v>
      </c>
      <c r="BLC7" s="133" t="s">
        <v>4104</v>
      </c>
      <c r="BLD7" s="133" t="s">
        <v>4104</v>
      </c>
      <c r="BLE7" s="133" t="s">
        <v>4104</v>
      </c>
      <c r="BLF7" s="133" t="s">
        <v>4076</v>
      </c>
      <c r="BLG7" s="133" t="s">
        <v>4076</v>
      </c>
      <c r="BLH7" s="133" t="s">
        <v>4076</v>
      </c>
      <c r="BLI7" s="133" t="s">
        <v>4076</v>
      </c>
      <c r="BLJ7" s="133" t="s">
        <v>4107</v>
      </c>
      <c r="BLK7" s="133" t="s">
        <v>4076</v>
      </c>
      <c r="BLL7" s="133" t="s">
        <v>4104</v>
      </c>
      <c r="BLM7" s="133" t="s">
        <v>4104</v>
      </c>
      <c r="BLN7" s="133" t="s">
        <v>4104</v>
      </c>
      <c r="BLO7" s="133" t="s">
        <v>4104</v>
      </c>
      <c r="BLP7" s="133" t="s">
        <v>4104</v>
      </c>
      <c r="BLQ7" s="133" t="s">
        <v>4076</v>
      </c>
      <c r="BLR7" s="133" t="s">
        <v>4076</v>
      </c>
      <c r="BLS7" s="133" t="s">
        <v>4107</v>
      </c>
      <c r="BLT7" s="133" t="s">
        <v>4076</v>
      </c>
      <c r="BLU7" s="133" t="s">
        <v>4107</v>
      </c>
      <c r="BLV7" s="133" t="s">
        <v>4076</v>
      </c>
      <c r="BLZ7" s="133" t="s">
        <v>4076</v>
      </c>
      <c r="BMB7" s="133" t="s">
        <v>4104</v>
      </c>
      <c r="BMC7" s="133" t="s">
        <v>4104</v>
      </c>
      <c r="BMD7" s="133" t="s">
        <v>4104</v>
      </c>
      <c r="BME7" s="133" t="s">
        <v>4104</v>
      </c>
      <c r="BMF7" s="133" t="s">
        <v>4104</v>
      </c>
      <c r="BMG7" s="133" t="s">
        <v>4076</v>
      </c>
      <c r="BMH7" s="133" t="s">
        <v>4076</v>
      </c>
      <c r="BMI7" s="133" t="s">
        <v>4076</v>
      </c>
      <c r="BMJ7" s="133" t="s">
        <v>4076</v>
      </c>
      <c r="BMK7" s="133" t="s">
        <v>4107</v>
      </c>
      <c r="BML7" s="133" t="s">
        <v>4076</v>
      </c>
      <c r="BMM7" s="133" t="s">
        <v>4104</v>
      </c>
      <c r="BMN7" s="133" t="s">
        <v>4104</v>
      </c>
      <c r="BMO7" s="133" t="s">
        <v>4104</v>
      </c>
      <c r="BMP7" s="133" t="s">
        <v>4104</v>
      </c>
      <c r="BMQ7" s="133" t="s">
        <v>4104</v>
      </c>
      <c r="BMR7" s="133" t="s">
        <v>4076</v>
      </c>
      <c r="BMS7" s="133" t="s">
        <v>4076</v>
      </c>
      <c r="BMT7" s="133" t="s">
        <v>4076</v>
      </c>
      <c r="BMU7" s="133" t="s">
        <v>4076</v>
      </c>
      <c r="BMV7" s="133" t="s">
        <v>4107</v>
      </c>
      <c r="BMW7" s="133" t="s">
        <v>4076</v>
      </c>
      <c r="BMX7" s="133" t="s">
        <v>4104</v>
      </c>
      <c r="BMY7" s="133" t="s">
        <v>4104</v>
      </c>
      <c r="BMZ7" s="133" t="s">
        <v>4104</v>
      </c>
      <c r="BNA7" s="133" t="s">
        <v>4104</v>
      </c>
      <c r="BNB7" s="133" t="s">
        <v>4104</v>
      </c>
      <c r="BNC7" s="133" t="s">
        <v>4076</v>
      </c>
      <c r="BND7" s="133" t="s">
        <v>4076</v>
      </c>
      <c r="BNE7" s="133" t="s">
        <v>4076</v>
      </c>
      <c r="BNF7" s="133" t="s">
        <v>4076</v>
      </c>
      <c r="BNG7" s="133" t="s">
        <v>4107</v>
      </c>
      <c r="BNH7" s="133" t="s">
        <v>4076</v>
      </c>
      <c r="BNI7" s="133" t="s">
        <v>4104</v>
      </c>
      <c r="BNJ7" s="133" t="s">
        <v>4104</v>
      </c>
      <c r="BNK7" s="133" t="s">
        <v>4104</v>
      </c>
      <c r="BNL7" s="133" t="s">
        <v>4104</v>
      </c>
      <c r="BNM7" s="133" t="s">
        <v>4104</v>
      </c>
      <c r="BNN7" s="133" t="s">
        <v>4076</v>
      </c>
      <c r="BNO7" s="133" t="s">
        <v>4076</v>
      </c>
      <c r="BNP7" s="133" t="s">
        <v>4076</v>
      </c>
      <c r="BNQ7" s="133" t="s">
        <v>4076</v>
      </c>
      <c r="BNR7" s="133" t="s">
        <v>4107</v>
      </c>
      <c r="BNS7" s="133" t="s">
        <v>4076</v>
      </c>
      <c r="BNT7" s="133" t="s">
        <v>4104</v>
      </c>
      <c r="BNU7" s="133" t="s">
        <v>4104</v>
      </c>
      <c r="BNV7" s="133" t="s">
        <v>4104</v>
      </c>
      <c r="BNW7" s="133" t="s">
        <v>4104</v>
      </c>
      <c r="BNX7" s="133" t="s">
        <v>4104</v>
      </c>
      <c r="BNY7" s="133" t="s">
        <v>4076</v>
      </c>
      <c r="BNZ7" s="133" t="s">
        <v>4076</v>
      </c>
      <c r="BOA7" s="133" t="s">
        <v>4076</v>
      </c>
      <c r="BOB7" s="133" t="s">
        <v>4076</v>
      </c>
      <c r="BOC7" s="133" t="s">
        <v>4107</v>
      </c>
      <c r="BOD7" s="133" t="s">
        <v>4076</v>
      </c>
      <c r="BOE7" s="133" t="s">
        <v>4104</v>
      </c>
      <c r="BOF7" s="133" t="s">
        <v>4104</v>
      </c>
      <c r="BOG7" s="133" t="s">
        <v>4104</v>
      </c>
      <c r="BOH7" s="133" t="s">
        <v>4104</v>
      </c>
      <c r="BOI7" s="133" t="s">
        <v>4104</v>
      </c>
      <c r="BOJ7" s="133" t="s">
        <v>4076</v>
      </c>
      <c r="BOK7" s="133" t="s">
        <v>4076</v>
      </c>
      <c r="BOL7" s="133" t="s">
        <v>4076</v>
      </c>
      <c r="BOM7" s="133" t="s">
        <v>4076</v>
      </c>
      <c r="BON7" s="133" t="s">
        <v>4107</v>
      </c>
      <c r="BOO7" s="133" t="s">
        <v>4076</v>
      </c>
      <c r="BOP7" s="133" t="s">
        <v>4104</v>
      </c>
      <c r="BOQ7" s="133" t="s">
        <v>4104</v>
      </c>
      <c r="BOR7" s="133" t="s">
        <v>4104</v>
      </c>
      <c r="BOS7" s="133" t="s">
        <v>4104</v>
      </c>
      <c r="BOT7" s="133" t="s">
        <v>4104</v>
      </c>
      <c r="BOU7" s="133" t="s">
        <v>4076</v>
      </c>
      <c r="BOV7" s="133" t="s">
        <v>4076</v>
      </c>
      <c r="BOW7" s="133" t="s">
        <v>4076</v>
      </c>
      <c r="BOX7" s="133" t="s">
        <v>4076</v>
      </c>
      <c r="BOY7" s="133" t="s">
        <v>4107</v>
      </c>
      <c r="BOZ7" s="133" t="s">
        <v>4076</v>
      </c>
      <c r="BPA7" s="133" t="s">
        <v>4104</v>
      </c>
      <c r="BPB7" s="133" t="s">
        <v>4104</v>
      </c>
      <c r="BPC7" s="133" t="s">
        <v>4104</v>
      </c>
      <c r="BPD7" s="133" t="s">
        <v>4104</v>
      </c>
      <c r="BPE7" s="133" t="s">
        <v>4104</v>
      </c>
      <c r="BPF7" s="133" t="s">
        <v>4076</v>
      </c>
      <c r="BPG7" s="133" t="s">
        <v>4076</v>
      </c>
      <c r="BPH7" s="133" t="s">
        <v>4076</v>
      </c>
      <c r="BPI7" s="133" t="s">
        <v>4076</v>
      </c>
      <c r="BPJ7" s="133" t="s">
        <v>4107</v>
      </c>
      <c r="BPK7" s="133" t="s">
        <v>4076</v>
      </c>
      <c r="BPL7" s="133" t="s">
        <v>4104</v>
      </c>
      <c r="BPM7" s="133" t="s">
        <v>4104</v>
      </c>
      <c r="BPN7" s="133" t="s">
        <v>4104</v>
      </c>
      <c r="BPO7" s="133" t="s">
        <v>4104</v>
      </c>
      <c r="BPP7" s="133" t="s">
        <v>4104</v>
      </c>
      <c r="BPQ7" s="133" t="s">
        <v>4076</v>
      </c>
      <c r="BPR7" s="133" t="s">
        <v>4076</v>
      </c>
      <c r="BPS7" s="133" t="s">
        <v>4076</v>
      </c>
      <c r="BPT7" s="133" t="s">
        <v>4076</v>
      </c>
      <c r="BPU7" s="133" t="s">
        <v>4107</v>
      </c>
      <c r="BPV7" s="133" t="s">
        <v>4076</v>
      </c>
      <c r="BPW7" s="133" t="s">
        <v>4104</v>
      </c>
      <c r="BPX7" s="133" t="s">
        <v>4104</v>
      </c>
      <c r="BPY7" s="133" t="s">
        <v>4104</v>
      </c>
      <c r="BPZ7" s="133" t="s">
        <v>4104</v>
      </c>
      <c r="BQA7" s="133" t="s">
        <v>4104</v>
      </c>
      <c r="BQB7" s="133" t="s">
        <v>4076</v>
      </c>
      <c r="BQC7" s="133" t="s">
        <v>4076</v>
      </c>
      <c r="BQD7" s="133" t="s">
        <v>4076</v>
      </c>
      <c r="BQE7" s="133" t="s">
        <v>4076</v>
      </c>
      <c r="BQF7" s="133" t="s">
        <v>4107</v>
      </c>
      <c r="BQG7" s="133" t="s">
        <v>4076</v>
      </c>
      <c r="BQH7" s="133" t="s">
        <v>4104</v>
      </c>
      <c r="BQI7" s="133" t="s">
        <v>4104</v>
      </c>
      <c r="BQJ7" s="133" t="s">
        <v>4104</v>
      </c>
      <c r="BQK7" s="133" t="s">
        <v>4104</v>
      </c>
      <c r="BQL7" s="133" t="s">
        <v>4104</v>
      </c>
      <c r="BQM7" s="133" t="s">
        <v>4076</v>
      </c>
      <c r="BQN7" s="133" t="s">
        <v>4076</v>
      </c>
      <c r="BQO7" s="133" t="s">
        <v>4107</v>
      </c>
      <c r="BQP7" s="133" t="s">
        <v>4076</v>
      </c>
      <c r="BQQ7" s="133" t="s">
        <v>4107</v>
      </c>
      <c r="BQR7" s="133" t="s">
        <v>4076</v>
      </c>
      <c r="BQV7" s="133" t="s">
        <v>4076</v>
      </c>
      <c r="BQX7" s="133" t="s">
        <v>4104</v>
      </c>
      <c r="BQY7" s="133" t="s">
        <v>4104</v>
      </c>
      <c r="BQZ7" s="133" t="s">
        <v>4104</v>
      </c>
      <c r="BRA7" s="133" t="s">
        <v>4104</v>
      </c>
      <c r="BRB7" s="133" t="s">
        <v>4104</v>
      </c>
      <c r="BRC7" s="133" t="s">
        <v>4076</v>
      </c>
      <c r="BRD7" s="133" t="s">
        <v>4076</v>
      </c>
      <c r="BRE7" s="133" t="s">
        <v>4076</v>
      </c>
      <c r="BRF7" s="133" t="s">
        <v>4076</v>
      </c>
      <c r="BRG7" s="133" t="s">
        <v>4107</v>
      </c>
      <c r="BRH7" s="133" t="s">
        <v>4076</v>
      </c>
      <c r="BRI7" s="133" t="s">
        <v>4104</v>
      </c>
      <c r="BRJ7" s="133" t="s">
        <v>4104</v>
      </c>
      <c r="BRK7" s="133" t="s">
        <v>4104</v>
      </c>
      <c r="BRL7" s="133" t="s">
        <v>4104</v>
      </c>
      <c r="BRM7" s="133" t="s">
        <v>4104</v>
      </c>
      <c r="BRN7" s="133" t="s">
        <v>4076</v>
      </c>
      <c r="BRO7" s="133" t="s">
        <v>4076</v>
      </c>
      <c r="BRP7" s="133" t="s">
        <v>4076</v>
      </c>
      <c r="BRQ7" s="133" t="s">
        <v>4076</v>
      </c>
      <c r="BRR7" s="133" t="s">
        <v>4107</v>
      </c>
      <c r="BRS7" s="133" t="s">
        <v>4076</v>
      </c>
      <c r="BRT7" s="133" t="s">
        <v>4104</v>
      </c>
      <c r="BRU7" s="133" t="s">
        <v>4104</v>
      </c>
      <c r="BRV7" s="133" t="s">
        <v>4104</v>
      </c>
      <c r="BRW7" s="133" t="s">
        <v>4104</v>
      </c>
      <c r="BRX7" s="133" t="s">
        <v>4104</v>
      </c>
      <c r="BRY7" s="133" t="s">
        <v>4076</v>
      </c>
      <c r="BRZ7" s="133" t="s">
        <v>4076</v>
      </c>
      <c r="BSA7" s="133" t="s">
        <v>4076</v>
      </c>
      <c r="BSB7" s="133" t="s">
        <v>4076</v>
      </c>
      <c r="BSC7" s="133" t="s">
        <v>4107</v>
      </c>
      <c r="BSD7" s="133" t="s">
        <v>4076</v>
      </c>
      <c r="BSE7" s="133" t="s">
        <v>4104</v>
      </c>
      <c r="BSF7" s="133" t="s">
        <v>4104</v>
      </c>
      <c r="BSG7" s="133" t="s">
        <v>4104</v>
      </c>
      <c r="BSH7" s="133" t="s">
        <v>4104</v>
      </c>
      <c r="BSI7" s="133" t="s">
        <v>4104</v>
      </c>
      <c r="BSJ7" s="133" t="s">
        <v>4076</v>
      </c>
      <c r="BSK7" s="133" t="s">
        <v>4076</v>
      </c>
      <c r="BSL7" s="133" t="s">
        <v>4076</v>
      </c>
      <c r="BSM7" s="133" t="s">
        <v>4076</v>
      </c>
      <c r="BSN7" s="133" t="s">
        <v>4107</v>
      </c>
      <c r="BSO7" s="133" t="s">
        <v>4076</v>
      </c>
      <c r="BSP7" s="133" t="s">
        <v>4104</v>
      </c>
      <c r="BSQ7" s="133" t="s">
        <v>4104</v>
      </c>
      <c r="BSR7" s="133" t="s">
        <v>4104</v>
      </c>
      <c r="BSS7" s="133" t="s">
        <v>4104</v>
      </c>
      <c r="BST7" s="133" t="s">
        <v>4104</v>
      </c>
      <c r="BSU7" s="133" t="s">
        <v>4076</v>
      </c>
      <c r="BSV7" s="133" t="s">
        <v>4076</v>
      </c>
      <c r="BSW7" s="133" t="s">
        <v>4076</v>
      </c>
      <c r="BSX7" s="133" t="s">
        <v>4076</v>
      </c>
      <c r="BSY7" s="133" t="s">
        <v>4107</v>
      </c>
      <c r="BSZ7" s="133" t="s">
        <v>4076</v>
      </c>
      <c r="BTA7" s="133" t="s">
        <v>4104</v>
      </c>
      <c r="BTB7" s="133" t="s">
        <v>4104</v>
      </c>
      <c r="BTC7" s="133" t="s">
        <v>4104</v>
      </c>
      <c r="BTD7" s="133" t="s">
        <v>4104</v>
      </c>
      <c r="BTE7" s="133" t="s">
        <v>4104</v>
      </c>
      <c r="BTF7" s="133" t="s">
        <v>4076</v>
      </c>
      <c r="BTG7" s="133" t="s">
        <v>4076</v>
      </c>
      <c r="BTH7" s="133" t="s">
        <v>4076</v>
      </c>
      <c r="BTI7" s="133" t="s">
        <v>4076</v>
      </c>
      <c r="BTJ7" s="133" t="s">
        <v>4107</v>
      </c>
      <c r="BTK7" s="133" t="s">
        <v>4076</v>
      </c>
      <c r="BTL7" s="133" t="s">
        <v>4104</v>
      </c>
      <c r="BTM7" s="133" t="s">
        <v>4104</v>
      </c>
      <c r="BTN7" s="133" t="s">
        <v>4104</v>
      </c>
      <c r="BTO7" s="133" t="s">
        <v>4104</v>
      </c>
      <c r="BTP7" s="133" t="s">
        <v>4104</v>
      </c>
      <c r="BTQ7" s="133" t="s">
        <v>4076</v>
      </c>
      <c r="BTR7" s="133" t="s">
        <v>4076</v>
      </c>
      <c r="BTS7" s="133" t="s">
        <v>4076</v>
      </c>
      <c r="BTT7" s="133" t="s">
        <v>4076</v>
      </c>
      <c r="BTU7" s="133" t="s">
        <v>4107</v>
      </c>
      <c r="BTV7" s="133" t="s">
        <v>4076</v>
      </c>
      <c r="BTW7" s="133" t="s">
        <v>4104</v>
      </c>
      <c r="BTX7" s="133" t="s">
        <v>4104</v>
      </c>
      <c r="BTY7" s="133" t="s">
        <v>4104</v>
      </c>
      <c r="BTZ7" s="133" t="s">
        <v>4104</v>
      </c>
      <c r="BUA7" s="133" t="s">
        <v>4104</v>
      </c>
      <c r="BUB7" s="133" t="s">
        <v>4076</v>
      </c>
      <c r="BUC7" s="133" t="s">
        <v>4076</v>
      </c>
      <c r="BUD7" s="133" t="s">
        <v>4076</v>
      </c>
      <c r="BUE7" s="133" t="s">
        <v>4076</v>
      </c>
      <c r="BUF7" s="133" t="s">
        <v>4107</v>
      </c>
      <c r="BUG7" s="133" t="s">
        <v>4076</v>
      </c>
      <c r="BUH7" s="133" t="s">
        <v>4104</v>
      </c>
      <c r="BUI7" s="133" t="s">
        <v>4104</v>
      </c>
      <c r="BUJ7" s="133" t="s">
        <v>4104</v>
      </c>
      <c r="BUK7" s="133" t="s">
        <v>4104</v>
      </c>
      <c r="BUL7" s="133" t="s">
        <v>4104</v>
      </c>
      <c r="BUM7" s="133" t="s">
        <v>4076</v>
      </c>
      <c r="BUN7" s="133" t="s">
        <v>4076</v>
      </c>
      <c r="BUO7" s="133" t="s">
        <v>4076</v>
      </c>
      <c r="BUP7" s="133" t="s">
        <v>4076</v>
      </c>
      <c r="BUQ7" s="133" t="s">
        <v>4107</v>
      </c>
      <c r="BUR7" s="133" t="s">
        <v>4076</v>
      </c>
      <c r="BUS7" s="133" t="s">
        <v>4104</v>
      </c>
      <c r="BUT7" s="133" t="s">
        <v>4104</v>
      </c>
      <c r="BUU7" s="133" t="s">
        <v>4104</v>
      </c>
      <c r="BUV7" s="133" t="s">
        <v>4104</v>
      </c>
      <c r="BUW7" s="133" t="s">
        <v>4104</v>
      </c>
      <c r="BUX7" s="133" t="s">
        <v>4076</v>
      </c>
      <c r="BUY7" s="133" t="s">
        <v>4076</v>
      </c>
      <c r="BUZ7" s="133" t="s">
        <v>4076</v>
      </c>
      <c r="BVA7" s="133" t="s">
        <v>4076</v>
      </c>
      <c r="BVB7" s="133" t="s">
        <v>4107</v>
      </c>
      <c r="BVC7" s="133" t="s">
        <v>4076</v>
      </c>
      <c r="BVD7" s="133" t="s">
        <v>4104</v>
      </c>
      <c r="BVE7" s="133" t="s">
        <v>4104</v>
      </c>
      <c r="BVF7" s="133" t="s">
        <v>4104</v>
      </c>
      <c r="BVG7" s="133" t="s">
        <v>4104</v>
      </c>
      <c r="BVH7" s="133" t="s">
        <v>4104</v>
      </c>
      <c r="BVM7" s="133" t="s">
        <v>4076</v>
      </c>
      <c r="BVN7" s="133" t="s">
        <v>4076</v>
      </c>
      <c r="BVO7" s="133" t="s">
        <v>4107</v>
      </c>
      <c r="BVP7" s="133" t="s">
        <v>4076</v>
      </c>
      <c r="BVQ7" s="133" t="s">
        <v>4107</v>
      </c>
      <c r="BVR7" s="133" t="s">
        <v>4076</v>
      </c>
      <c r="BVV7" s="133" t="s">
        <v>4076</v>
      </c>
      <c r="BVW7" s="133" t="s">
        <v>4104</v>
      </c>
      <c r="BVX7" s="133" t="s">
        <v>4104</v>
      </c>
      <c r="BVY7" s="133" t="s">
        <v>4104</v>
      </c>
      <c r="BVZ7" s="133" t="s">
        <v>4104</v>
      </c>
      <c r="BWA7" s="133" t="s">
        <v>4104</v>
      </c>
      <c r="BWB7" s="133" t="s">
        <v>4076</v>
      </c>
      <c r="BWC7" s="133" t="s">
        <v>4076</v>
      </c>
      <c r="BWD7" s="133" t="s">
        <v>4076</v>
      </c>
      <c r="BWE7" s="133" t="s">
        <v>4076</v>
      </c>
      <c r="BWF7" s="133" t="s">
        <v>4107</v>
      </c>
      <c r="BWG7" s="133" t="s">
        <v>4076</v>
      </c>
      <c r="BWH7" s="133" t="s">
        <v>4104</v>
      </c>
      <c r="BWI7" s="133" t="s">
        <v>4104</v>
      </c>
      <c r="BWJ7" s="133" t="s">
        <v>4104</v>
      </c>
      <c r="BWK7" s="133" t="s">
        <v>4104</v>
      </c>
      <c r="BWL7" s="133" t="s">
        <v>4104</v>
      </c>
      <c r="BWM7" s="133" t="s">
        <v>4076</v>
      </c>
      <c r="BWN7" s="133" t="s">
        <v>4076</v>
      </c>
      <c r="BWO7" s="133" t="s">
        <v>4076</v>
      </c>
      <c r="BWP7" s="133" t="s">
        <v>4076</v>
      </c>
      <c r="BWQ7" s="133" t="s">
        <v>4107</v>
      </c>
      <c r="BWR7" s="133" t="s">
        <v>4076</v>
      </c>
      <c r="BWS7" s="133" t="s">
        <v>4104</v>
      </c>
      <c r="BWT7" s="133" t="s">
        <v>4104</v>
      </c>
      <c r="BWU7" s="133" t="s">
        <v>4104</v>
      </c>
      <c r="BWV7" s="133" t="s">
        <v>4104</v>
      </c>
      <c r="BWW7" s="133" t="s">
        <v>4104</v>
      </c>
      <c r="BWX7" s="133" t="s">
        <v>4076</v>
      </c>
      <c r="BWY7" s="133" t="s">
        <v>4076</v>
      </c>
      <c r="BWZ7" s="133" t="s">
        <v>4076</v>
      </c>
      <c r="BXA7" s="133" t="s">
        <v>4076</v>
      </c>
      <c r="BXB7" s="133" t="s">
        <v>4107</v>
      </c>
      <c r="BXC7" s="133" t="s">
        <v>4076</v>
      </c>
      <c r="BXD7" s="133" t="s">
        <v>4104</v>
      </c>
      <c r="BXE7" s="133" t="s">
        <v>4104</v>
      </c>
      <c r="BXF7" s="133" t="s">
        <v>4104</v>
      </c>
      <c r="BXG7" s="133" t="s">
        <v>4104</v>
      </c>
      <c r="BXH7" s="133" t="s">
        <v>4104</v>
      </c>
      <c r="BXI7" s="133" t="s">
        <v>4076</v>
      </c>
      <c r="BXJ7" s="133" t="s">
        <v>4076</v>
      </c>
      <c r="BXK7" s="133" t="s">
        <v>4076</v>
      </c>
      <c r="BXL7" s="133" t="s">
        <v>4076</v>
      </c>
      <c r="BXM7" s="133" t="s">
        <v>4107</v>
      </c>
      <c r="BXN7" s="133" t="s">
        <v>4076</v>
      </c>
      <c r="BXO7" s="133" t="s">
        <v>4104</v>
      </c>
      <c r="BXP7" s="133" t="s">
        <v>4104</v>
      </c>
      <c r="BXQ7" s="133" t="s">
        <v>4104</v>
      </c>
      <c r="BXR7" s="133" t="s">
        <v>4104</v>
      </c>
      <c r="BXS7" s="133" t="s">
        <v>4104</v>
      </c>
      <c r="BXT7" s="133" t="s">
        <v>4076</v>
      </c>
      <c r="BXU7" s="133" t="s">
        <v>4076</v>
      </c>
      <c r="BXV7" s="133" t="s">
        <v>4076</v>
      </c>
      <c r="BXW7" s="133" t="s">
        <v>4076</v>
      </c>
      <c r="BXX7" s="133" t="s">
        <v>4107</v>
      </c>
      <c r="BXY7" s="133" t="s">
        <v>4076</v>
      </c>
      <c r="BXZ7" s="133" t="s">
        <v>4104</v>
      </c>
      <c r="BYA7" s="133" t="s">
        <v>4104</v>
      </c>
      <c r="BYB7" s="133" t="s">
        <v>4104</v>
      </c>
      <c r="BYC7" s="133" t="s">
        <v>4104</v>
      </c>
      <c r="BYD7" s="133" t="s">
        <v>4104</v>
      </c>
      <c r="BYE7" s="133" t="s">
        <v>4076</v>
      </c>
      <c r="BYF7" s="133" t="s">
        <v>4076</v>
      </c>
      <c r="BYG7" s="133" t="s">
        <v>4076</v>
      </c>
      <c r="BYH7" s="133" t="s">
        <v>4076</v>
      </c>
      <c r="BYI7" s="133" t="s">
        <v>4107</v>
      </c>
      <c r="BYJ7" s="133" t="s">
        <v>4076</v>
      </c>
      <c r="BYK7" s="133" t="s">
        <v>4104</v>
      </c>
      <c r="BYL7" s="133" t="s">
        <v>4104</v>
      </c>
      <c r="BYM7" s="133" t="s">
        <v>4104</v>
      </c>
      <c r="BYN7" s="133" t="s">
        <v>4104</v>
      </c>
      <c r="BYO7" s="133" t="s">
        <v>4104</v>
      </c>
      <c r="BYP7" s="133" t="s">
        <v>4076</v>
      </c>
      <c r="BYQ7" s="133" t="s">
        <v>4076</v>
      </c>
      <c r="BYR7" s="133" t="s">
        <v>4076</v>
      </c>
      <c r="BYS7" s="133" t="s">
        <v>4076</v>
      </c>
      <c r="BYT7" s="133" t="s">
        <v>4107</v>
      </c>
      <c r="BYU7" s="133" t="s">
        <v>4076</v>
      </c>
      <c r="BYV7" s="133" t="s">
        <v>4104</v>
      </c>
      <c r="BYW7" s="133" t="s">
        <v>4104</v>
      </c>
      <c r="BYX7" s="133" t="s">
        <v>4104</v>
      </c>
      <c r="BYY7" s="133" t="s">
        <v>4104</v>
      </c>
      <c r="BYZ7" s="133" t="s">
        <v>4104</v>
      </c>
      <c r="BZA7" s="133" t="s">
        <v>4076</v>
      </c>
      <c r="BZB7" s="133" t="s">
        <v>4076</v>
      </c>
      <c r="BZC7" s="133" t="s">
        <v>4076</v>
      </c>
      <c r="BZD7" s="133" t="s">
        <v>4076</v>
      </c>
      <c r="BZE7" s="133" t="s">
        <v>4107</v>
      </c>
      <c r="BZF7" s="133" t="s">
        <v>4076</v>
      </c>
      <c r="BZG7" s="133" t="s">
        <v>4104</v>
      </c>
      <c r="BZH7" s="133" t="s">
        <v>4104</v>
      </c>
      <c r="BZI7" s="133" t="s">
        <v>4104</v>
      </c>
      <c r="BZJ7" s="133" t="s">
        <v>4104</v>
      </c>
      <c r="BZK7" s="133" t="s">
        <v>4104</v>
      </c>
      <c r="BZL7" s="133" t="s">
        <v>4076</v>
      </c>
      <c r="BZM7" s="133" t="s">
        <v>4076</v>
      </c>
      <c r="BZN7" s="133" t="s">
        <v>4076</v>
      </c>
      <c r="BZO7" s="133" t="s">
        <v>4076</v>
      </c>
      <c r="BZP7" s="133" t="s">
        <v>4107</v>
      </c>
      <c r="BZQ7" s="133" t="s">
        <v>4076</v>
      </c>
      <c r="BZR7" s="133" t="s">
        <v>4104</v>
      </c>
      <c r="BZS7" s="133" t="s">
        <v>4104</v>
      </c>
      <c r="BZT7" s="133" t="s">
        <v>4104</v>
      </c>
      <c r="BZU7" s="133" t="s">
        <v>4104</v>
      </c>
      <c r="BZV7" s="133" t="s">
        <v>4104</v>
      </c>
      <c r="BZW7" s="133" t="s">
        <v>4076</v>
      </c>
      <c r="BZX7" s="133" t="s">
        <v>4076</v>
      </c>
      <c r="BZY7" s="133" t="s">
        <v>4076</v>
      </c>
      <c r="BZZ7" s="133" t="s">
        <v>4076</v>
      </c>
      <c r="CAA7" s="133" t="s">
        <v>4107</v>
      </c>
      <c r="CAB7" s="133" t="s">
        <v>4076</v>
      </c>
      <c r="CAC7" s="133" t="s">
        <v>4104</v>
      </c>
      <c r="CAD7" s="133" t="s">
        <v>4104</v>
      </c>
      <c r="CAE7" s="133" t="s">
        <v>4104</v>
      </c>
      <c r="CAF7" s="133" t="s">
        <v>4104</v>
      </c>
      <c r="CAG7" s="133" t="s">
        <v>4104</v>
      </c>
      <c r="CAH7" s="133" t="s">
        <v>4076</v>
      </c>
      <c r="CAI7" s="133" t="s">
        <v>4076</v>
      </c>
      <c r="CAJ7" s="133" t="s">
        <v>4107</v>
      </c>
      <c r="CAK7" s="133" t="s">
        <v>4076</v>
      </c>
      <c r="CAL7" s="133" t="s">
        <v>4107</v>
      </c>
      <c r="CAM7" s="133" t="s">
        <v>4076</v>
      </c>
      <c r="CAQ7" s="133" t="s">
        <v>4076</v>
      </c>
      <c r="CAR7" s="133" t="s">
        <v>4104</v>
      </c>
      <c r="CAS7" s="133" t="s">
        <v>4104</v>
      </c>
      <c r="CAT7" s="133" t="s">
        <v>4104</v>
      </c>
      <c r="CAU7" s="133" t="s">
        <v>4104</v>
      </c>
      <c r="CAV7" s="133" t="s">
        <v>4104</v>
      </c>
      <c r="CAW7" s="133" t="s">
        <v>4076</v>
      </c>
      <c r="CAX7" s="133" t="s">
        <v>4076</v>
      </c>
      <c r="CAY7" s="133" t="s">
        <v>4076</v>
      </c>
      <c r="CAZ7" s="133" t="s">
        <v>4076</v>
      </c>
      <c r="CBA7" s="133" t="s">
        <v>4107</v>
      </c>
      <c r="CBB7" s="133" t="s">
        <v>4076</v>
      </c>
      <c r="CBC7" s="133" t="s">
        <v>4104</v>
      </c>
      <c r="CBD7" s="133" t="s">
        <v>4104</v>
      </c>
      <c r="CBE7" s="133" t="s">
        <v>4104</v>
      </c>
      <c r="CBF7" s="133" t="s">
        <v>4104</v>
      </c>
      <c r="CBG7" s="133" t="s">
        <v>4104</v>
      </c>
      <c r="CBH7" s="133" t="s">
        <v>4076</v>
      </c>
      <c r="CBI7" s="133" t="s">
        <v>4076</v>
      </c>
      <c r="CBJ7" s="133" t="s">
        <v>4076</v>
      </c>
      <c r="CBK7" s="133" t="s">
        <v>4076</v>
      </c>
      <c r="CBL7" s="133" t="s">
        <v>4107</v>
      </c>
      <c r="CBM7" s="133" t="s">
        <v>4076</v>
      </c>
      <c r="CBN7" s="133" t="s">
        <v>4104</v>
      </c>
      <c r="CBO7" s="133" t="s">
        <v>4104</v>
      </c>
      <c r="CBP7" s="133" t="s">
        <v>4104</v>
      </c>
      <c r="CBQ7" s="133" t="s">
        <v>4104</v>
      </c>
      <c r="CBR7" s="133" t="s">
        <v>4104</v>
      </c>
      <c r="CBS7" s="133" t="s">
        <v>4076</v>
      </c>
      <c r="CBT7" s="133" t="s">
        <v>4076</v>
      </c>
      <c r="CBU7" s="133" t="s">
        <v>4076</v>
      </c>
      <c r="CBV7" s="133" t="s">
        <v>4076</v>
      </c>
      <c r="CBW7" s="133" t="s">
        <v>4107</v>
      </c>
      <c r="CBX7" s="133" t="s">
        <v>4076</v>
      </c>
      <c r="CBY7" s="133" t="s">
        <v>4104</v>
      </c>
      <c r="CBZ7" s="133" t="s">
        <v>4104</v>
      </c>
      <c r="CCA7" s="133" t="s">
        <v>4104</v>
      </c>
      <c r="CCB7" s="133" t="s">
        <v>4104</v>
      </c>
      <c r="CCC7" s="133" t="s">
        <v>4104</v>
      </c>
      <c r="CCD7" s="133" t="s">
        <v>4076</v>
      </c>
      <c r="CCE7" s="133" t="s">
        <v>4076</v>
      </c>
      <c r="CCF7" s="133" t="s">
        <v>4076</v>
      </c>
      <c r="CCG7" s="133" t="s">
        <v>4076</v>
      </c>
      <c r="CCH7" s="133" t="s">
        <v>4107</v>
      </c>
      <c r="CCI7" s="133" t="s">
        <v>4076</v>
      </c>
      <c r="CCJ7" s="133" t="s">
        <v>4104</v>
      </c>
      <c r="CCK7" s="133" t="s">
        <v>4104</v>
      </c>
      <c r="CCL7" s="133" t="s">
        <v>4104</v>
      </c>
      <c r="CCM7" s="133" t="s">
        <v>4104</v>
      </c>
      <c r="CCN7" s="133" t="s">
        <v>4104</v>
      </c>
      <c r="CCO7" s="133" t="s">
        <v>4076</v>
      </c>
      <c r="CCP7" s="133" t="s">
        <v>4076</v>
      </c>
      <c r="CCQ7" s="133" t="s">
        <v>4076</v>
      </c>
      <c r="CCR7" s="133" t="s">
        <v>4076</v>
      </c>
      <c r="CCS7" s="133" t="s">
        <v>4107</v>
      </c>
      <c r="CCT7" s="133" t="s">
        <v>4076</v>
      </c>
      <c r="CCU7" s="133" t="s">
        <v>4104</v>
      </c>
      <c r="CCV7" s="133" t="s">
        <v>4104</v>
      </c>
      <c r="CCW7" s="133" t="s">
        <v>4104</v>
      </c>
      <c r="CCX7" s="133" t="s">
        <v>4104</v>
      </c>
      <c r="CCY7" s="133" t="s">
        <v>4104</v>
      </c>
      <c r="CCZ7" s="133" t="s">
        <v>4076</v>
      </c>
      <c r="CDA7" s="133" t="s">
        <v>4076</v>
      </c>
      <c r="CDB7" s="133" t="s">
        <v>4076</v>
      </c>
      <c r="CDC7" s="133" t="s">
        <v>4076</v>
      </c>
      <c r="CDD7" s="133" t="s">
        <v>4107</v>
      </c>
      <c r="CDE7" s="133" t="s">
        <v>4076</v>
      </c>
      <c r="CDF7" s="133" t="s">
        <v>4104</v>
      </c>
      <c r="CDG7" s="133" t="s">
        <v>4104</v>
      </c>
      <c r="CDH7" s="133" t="s">
        <v>4104</v>
      </c>
      <c r="CDI7" s="133" t="s">
        <v>4104</v>
      </c>
      <c r="CDJ7" s="133" t="s">
        <v>4104</v>
      </c>
      <c r="CDK7" s="133" t="s">
        <v>4076</v>
      </c>
      <c r="CDL7" s="133" t="s">
        <v>4076</v>
      </c>
      <c r="CDM7" s="133" t="s">
        <v>4076</v>
      </c>
      <c r="CDN7" s="133" t="s">
        <v>4076</v>
      </c>
      <c r="CDO7" s="133" t="s">
        <v>4107</v>
      </c>
      <c r="CDP7" s="133" t="s">
        <v>4076</v>
      </c>
      <c r="CDQ7" s="133" t="s">
        <v>4104</v>
      </c>
      <c r="CDR7" s="133" t="s">
        <v>4104</v>
      </c>
      <c r="CDS7" s="133" t="s">
        <v>4104</v>
      </c>
      <c r="CDT7" s="133" t="s">
        <v>4104</v>
      </c>
      <c r="CDU7" s="133" t="s">
        <v>4104</v>
      </c>
      <c r="CDV7" s="133" t="s">
        <v>4076</v>
      </c>
      <c r="CDW7" s="133" t="s">
        <v>4076</v>
      </c>
      <c r="CDX7" s="133" t="s">
        <v>4076</v>
      </c>
      <c r="CDY7" s="133" t="s">
        <v>4076</v>
      </c>
      <c r="CDZ7" s="133" t="s">
        <v>4107</v>
      </c>
      <c r="CEA7" s="133" t="s">
        <v>4076</v>
      </c>
      <c r="CEB7" s="133" t="s">
        <v>4104</v>
      </c>
      <c r="CEC7" s="133" t="s">
        <v>4104</v>
      </c>
      <c r="CED7" s="133" t="s">
        <v>4104</v>
      </c>
      <c r="CEE7" s="133" t="s">
        <v>4104</v>
      </c>
      <c r="CEF7" s="133" t="s">
        <v>4104</v>
      </c>
      <c r="CEG7" s="133" t="s">
        <v>4076</v>
      </c>
      <c r="CEH7" s="133" t="s">
        <v>4076</v>
      </c>
      <c r="CEI7" s="133" t="s">
        <v>4076</v>
      </c>
      <c r="CEJ7" s="133" t="s">
        <v>4076</v>
      </c>
      <c r="CEK7" s="133" t="s">
        <v>4107</v>
      </c>
      <c r="CEL7" s="133" t="s">
        <v>4076</v>
      </c>
      <c r="CEM7" s="133" t="s">
        <v>4104</v>
      </c>
      <c r="CEN7" s="133" t="s">
        <v>4104</v>
      </c>
      <c r="CEO7" s="133" t="s">
        <v>4104</v>
      </c>
      <c r="CEP7" s="133" t="s">
        <v>4104</v>
      </c>
      <c r="CEQ7" s="133" t="s">
        <v>4104</v>
      </c>
      <c r="CER7" s="133" t="s">
        <v>4076</v>
      </c>
      <c r="CES7" s="133" t="s">
        <v>4076</v>
      </c>
      <c r="CET7" s="133" t="s">
        <v>4076</v>
      </c>
      <c r="CEU7" s="133" t="s">
        <v>4076</v>
      </c>
      <c r="CEV7" s="133" t="s">
        <v>4107</v>
      </c>
      <c r="CEW7" s="133" t="s">
        <v>4076</v>
      </c>
      <c r="CEX7" s="133" t="s">
        <v>4104</v>
      </c>
      <c r="CEY7" s="133" t="s">
        <v>4104</v>
      </c>
      <c r="CEZ7" s="133" t="s">
        <v>4104</v>
      </c>
      <c r="CFA7" s="133" t="s">
        <v>4104</v>
      </c>
      <c r="CFB7" s="133" t="s">
        <v>4104</v>
      </c>
      <c r="CFC7" s="133" t="s">
        <v>4076</v>
      </c>
      <c r="CFD7" s="133" t="s">
        <v>4076</v>
      </c>
      <c r="CFE7" s="133" t="s">
        <v>4107</v>
      </c>
      <c r="CFF7" s="133" t="s">
        <v>4076</v>
      </c>
      <c r="CFG7" s="133" t="s">
        <v>4107</v>
      </c>
      <c r="CFH7" s="133" t="s">
        <v>4076</v>
      </c>
      <c r="CFL7" s="133" t="s">
        <v>4076</v>
      </c>
      <c r="CFM7" s="133" t="s">
        <v>4104</v>
      </c>
      <c r="CFN7" s="133" t="s">
        <v>4104</v>
      </c>
      <c r="CFO7" s="133" t="s">
        <v>4104</v>
      </c>
      <c r="CFP7" s="133" t="s">
        <v>4104</v>
      </c>
      <c r="CFQ7" s="133" t="s">
        <v>4104</v>
      </c>
      <c r="CFR7" s="133" t="s">
        <v>4076</v>
      </c>
      <c r="CFS7" s="133" t="s">
        <v>4076</v>
      </c>
      <c r="CFT7" s="133" t="s">
        <v>4076</v>
      </c>
      <c r="CFU7" s="133" t="s">
        <v>4076</v>
      </c>
      <c r="CFV7" s="133" t="s">
        <v>4107</v>
      </c>
      <c r="CFW7" s="133" t="s">
        <v>4076</v>
      </c>
      <c r="CFX7" s="133" t="s">
        <v>4104</v>
      </c>
      <c r="CFY7" s="133" t="s">
        <v>4104</v>
      </c>
      <c r="CFZ7" s="133" t="s">
        <v>4104</v>
      </c>
      <c r="CGA7" s="133" t="s">
        <v>4104</v>
      </c>
      <c r="CGB7" s="133" t="s">
        <v>4104</v>
      </c>
      <c r="CGC7" s="133" t="s">
        <v>4076</v>
      </c>
      <c r="CGD7" s="133" t="s">
        <v>4076</v>
      </c>
      <c r="CGE7" s="133" t="s">
        <v>4076</v>
      </c>
      <c r="CGF7" s="133" t="s">
        <v>4076</v>
      </c>
      <c r="CGG7" s="133" t="s">
        <v>4107</v>
      </c>
      <c r="CGH7" s="133" t="s">
        <v>4076</v>
      </c>
      <c r="CGI7" s="133" t="s">
        <v>4104</v>
      </c>
      <c r="CGJ7" s="133" t="s">
        <v>4104</v>
      </c>
      <c r="CGK7" s="133" t="s">
        <v>4104</v>
      </c>
      <c r="CGL7" s="133" t="s">
        <v>4104</v>
      </c>
      <c r="CGM7" s="133" t="s">
        <v>4104</v>
      </c>
      <c r="CGN7" s="133" t="s">
        <v>4076</v>
      </c>
      <c r="CGO7" s="133" t="s">
        <v>4076</v>
      </c>
      <c r="CGP7" s="133" t="s">
        <v>4076</v>
      </c>
      <c r="CGQ7" s="133" t="s">
        <v>4076</v>
      </c>
      <c r="CGR7" s="133" t="s">
        <v>4107</v>
      </c>
      <c r="CGS7" s="133" t="s">
        <v>4076</v>
      </c>
      <c r="CGT7" s="133" t="s">
        <v>4104</v>
      </c>
      <c r="CGU7" s="133" t="s">
        <v>4104</v>
      </c>
      <c r="CGV7" s="133" t="s">
        <v>4104</v>
      </c>
      <c r="CGW7" s="133" t="s">
        <v>4104</v>
      </c>
      <c r="CGX7" s="133" t="s">
        <v>4104</v>
      </c>
      <c r="CGY7" s="133" t="s">
        <v>4076</v>
      </c>
      <c r="CGZ7" s="133" t="s">
        <v>4076</v>
      </c>
      <c r="CHA7" s="133" t="s">
        <v>4076</v>
      </c>
      <c r="CHB7" s="133" t="s">
        <v>4076</v>
      </c>
      <c r="CHC7" s="133" t="s">
        <v>4107</v>
      </c>
      <c r="CHD7" s="133" t="s">
        <v>4076</v>
      </c>
      <c r="CHE7" s="133" t="s">
        <v>4104</v>
      </c>
      <c r="CHF7" s="133" t="s">
        <v>4104</v>
      </c>
      <c r="CHG7" s="133" t="s">
        <v>4104</v>
      </c>
      <c r="CHH7" s="133" t="s">
        <v>4104</v>
      </c>
      <c r="CHI7" s="133" t="s">
        <v>4104</v>
      </c>
      <c r="CHJ7" s="133" t="s">
        <v>4076</v>
      </c>
      <c r="CHK7" s="133" t="s">
        <v>4076</v>
      </c>
      <c r="CHL7" s="133" t="s">
        <v>4076</v>
      </c>
      <c r="CHM7" s="133" t="s">
        <v>4076</v>
      </c>
      <c r="CHN7" s="133" t="s">
        <v>4107</v>
      </c>
      <c r="CHO7" s="133" t="s">
        <v>4076</v>
      </c>
      <c r="CHP7" s="133" t="s">
        <v>4104</v>
      </c>
      <c r="CHQ7" s="133" t="s">
        <v>4104</v>
      </c>
      <c r="CHR7" s="133" t="s">
        <v>4104</v>
      </c>
      <c r="CHS7" s="133" t="s">
        <v>4104</v>
      </c>
      <c r="CHT7" s="133" t="s">
        <v>4104</v>
      </c>
      <c r="CHU7" s="133" t="s">
        <v>4076</v>
      </c>
      <c r="CHV7" s="133" t="s">
        <v>4076</v>
      </c>
      <c r="CHW7" s="133" t="s">
        <v>4076</v>
      </c>
      <c r="CHX7" s="133" t="s">
        <v>4076</v>
      </c>
      <c r="CHY7" s="133" t="s">
        <v>4107</v>
      </c>
      <c r="CHZ7" s="133" t="s">
        <v>4076</v>
      </c>
      <c r="CIA7" s="133" t="s">
        <v>4104</v>
      </c>
      <c r="CIB7" s="133" t="s">
        <v>4104</v>
      </c>
      <c r="CIC7" s="133" t="s">
        <v>4104</v>
      </c>
      <c r="CID7" s="133" t="s">
        <v>4104</v>
      </c>
      <c r="CIE7" s="133" t="s">
        <v>4104</v>
      </c>
      <c r="CIF7" s="133" t="s">
        <v>4076</v>
      </c>
      <c r="CIG7" s="133" t="s">
        <v>4076</v>
      </c>
      <c r="CIH7" s="133" t="s">
        <v>4076</v>
      </c>
      <c r="CII7" s="133" t="s">
        <v>4076</v>
      </c>
      <c r="CIJ7" s="133" t="s">
        <v>4107</v>
      </c>
      <c r="CIK7" s="133" t="s">
        <v>4076</v>
      </c>
      <c r="CIL7" s="133" t="s">
        <v>4104</v>
      </c>
      <c r="CIM7" s="133" t="s">
        <v>4104</v>
      </c>
      <c r="CIN7" s="133" t="s">
        <v>4104</v>
      </c>
      <c r="CIO7" s="133" t="s">
        <v>4104</v>
      </c>
      <c r="CIP7" s="133" t="s">
        <v>4104</v>
      </c>
      <c r="CIQ7" s="133" t="s">
        <v>4076</v>
      </c>
      <c r="CIR7" s="133" t="s">
        <v>4076</v>
      </c>
      <c r="CIS7" s="133" t="s">
        <v>4076</v>
      </c>
      <c r="CIT7" s="133" t="s">
        <v>4076</v>
      </c>
      <c r="CIU7" s="133" t="s">
        <v>4107</v>
      </c>
      <c r="CIV7" s="133" t="s">
        <v>4076</v>
      </c>
      <c r="CIW7" s="133" t="s">
        <v>4104</v>
      </c>
      <c r="CIX7" s="133" t="s">
        <v>4104</v>
      </c>
      <c r="CIY7" s="133" t="s">
        <v>4104</v>
      </c>
      <c r="CIZ7" s="133" t="s">
        <v>4104</v>
      </c>
      <c r="CJA7" s="133" t="s">
        <v>4104</v>
      </c>
      <c r="CJB7" s="133" t="s">
        <v>4076</v>
      </c>
      <c r="CJC7" s="133" t="s">
        <v>4076</v>
      </c>
      <c r="CJD7" s="133" t="s">
        <v>4076</v>
      </c>
      <c r="CJE7" s="133" t="s">
        <v>4076</v>
      </c>
      <c r="CJF7" s="133" t="s">
        <v>4107</v>
      </c>
      <c r="CJG7" s="133" t="s">
        <v>4076</v>
      </c>
      <c r="CJH7" s="133" t="s">
        <v>4104</v>
      </c>
      <c r="CJI7" s="133" t="s">
        <v>4104</v>
      </c>
      <c r="CJJ7" s="133" t="s">
        <v>4104</v>
      </c>
      <c r="CJK7" s="133" t="s">
        <v>4104</v>
      </c>
      <c r="CJL7" s="133" t="s">
        <v>4104</v>
      </c>
      <c r="CJM7" s="133" t="s">
        <v>4076</v>
      </c>
      <c r="CJN7" s="133" t="s">
        <v>4076</v>
      </c>
      <c r="CJO7" s="133" t="s">
        <v>4076</v>
      </c>
      <c r="CJP7" s="133" t="s">
        <v>4076</v>
      </c>
      <c r="CJQ7" s="133" t="s">
        <v>4107</v>
      </c>
      <c r="CJR7" s="133" t="s">
        <v>4076</v>
      </c>
      <c r="CJS7" s="133" t="s">
        <v>4104</v>
      </c>
      <c r="CJT7" s="133" t="s">
        <v>4104</v>
      </c>
      <c r="CJU7" s="133" t="s">
        <v>4104</v>
      </c>
      <c r="CJV7" s="133" t="s">
        <v>4104</v>
      </c>
      <c r="CJW7" s="133" t="s">
        <v>4104</v>
      </c>
      <c r="CJX7" s="133" t="s">
        <v>4076</v>
      </c>
      <c r="CJY7" s="133" t="s">
        <v>4076</v>
      </c>
      <c r="CJZ7" s="133" t="s">
        <v>4107</v>
      </c>
      <c r="CKA7" s="133" t="s">
        <v>4076</v>
      </c>
      <c r="CKB7" s="133" t="s">
        <v>4107</v>
      </c>
      <c r="CKC7" s="133" t="s">
        <v>4076</v>
      </c>
      <c r="CKG7" s="133" t="s">
        <v>4076</v>
      </c>
      <c r="CKH7" s="133" t="s">
        <v>4104</v>
      </c>
      <c r="CKI7" s="133" t="s">
        <v>4104</v>
      </c>
      <c r="CKJ7" s="133" t="s">
        <v>4104</v>
      </c>
      <c r="CKK7" s="133" t="s">
        <v>4104</v>
      </c>
      <c r="CKL7" s="133" t="s">
        <v>4104</v>
      </c>
      <c r="CKM7" s="133" t="s">
        <v>4076</v>
      </c>
      <c r="CKN7" s="133" t="s">
        <v>4076</v>
      </c>
      <c r="CKO7" s="133" t="s">
        <v>4076</v>
      </c>
      <c r="CKP7" s="133" t="s">
        <v>4076</v>
      </c>
      <c r="CKQ7" s="133" t="s">
        <v>4107</v>
      </c>
      <c r="CKR7" s="133" t="s">
        <v>4076</v>
      </c>
      <c r="CKS7" s="133" t="s">
        <v>4104</v>
      </c>
      <c r="CKT7" s="133" t="s">
        <v>4104</v>
      </c>
      <c r="CKU7" s="133" t="s">
        <v>4104</v>
      </c>
      <c r="CKV7" s="133" t="s">
        <v>4104</v>
      </c>
      <c r="CKW7" s="133" t="s">
        <v>4104</v>
      </c>
      <c r="CKX7" s="133" t="s">
        <v>4076</v>
      </c>
      <c r="CKY7" s="133" t="s">
        <v>4076</v>
      </c>
      <c r="CKZ7" s="133" t="s">
        <v>4076</v>
      </c>
      <c r="CLA7" s="133" t="s">
        <v>4076</v>
      </c>
      <c r="CLB7" s="133" t="s">
        <v>4107</v>
      </c>
      <c r="CLC7" s="133" t="s">
        <v>4076</v>
      </c>
      <c r="CLD7" s="133" t="s">
        <v>4104</v>
      </c>
      <c r="CLE7" s="133" t="s">
        <v>4104</v>
      </c>
      <c r="CLF7" s="133" t="s">
        <v>4104</v>
      </c>
      <c r="CLG7" s="133" t="s">
        <v>4104</v>
      </c>
      <c r="CLH7" s="133" t="s">
        <v>4104</v>
      </c>
      <c r="CLI7" s="133" t="s">
        <v>4076</v>
      </c>
      <c r="CLJ7" s="133" t="s">
        <v>4076</v>
      </c>
      <c r="CLK7" s="133" t="s">
        <v>4076</v>
      </c>
      <c r="CLL7" s="133" t="s">
        <v>4076</v>
      </c>
      <c r="CLM7" s="133" t="s">
        <v>4107</v>
      </c>
      <c r="CLN7" s="133" t="s">
        <v>4076</v>
      </c>
      <c r="CLO7" s="133" t="s">
        <v>4104</v>
      </c>
      <c r="CLP7" s="133" t="s">
        <v>4104</v>
      </c>
      <c r="CLQ7" s="133" t="s">
        <v>4104</v>
      </c>
      <c r="CLR7" s="133" t="s">
        <v>4104</v>
      </c>
      <c r="CLS7" s="133" t="s">
        <v>4104</v>
      </c>
      <c r="CLT7" s="133" t="s">
        <v>4076</v>
      </c>
      <c r="CLU7" s="133" t="s">
        <v>4076</v>
      </c>
      <c r="CLV7" s="133" t="s">
        <v>4076</v>
      </c>
      <c r="CLW7" s="133" t="s">
        <v>4076</v>
      </c>
      <c r="CLX7" s="133" t="s">
        <v>4107</v>
      </c>
      <c r="CLY7" s="133" t="s">
        <v>4076</v>
      </c>
      <c r="CLZ7" s="133" t="s">
        <v>4104</v>
      </c>
      <c r="CMA7" s="133" t="s">
        <v>4104</v>
      </c>
      <c r="CMB7" s="133" t="s">
        <v>4104</v>
      </c>
      <c r="CMC7" s="133" t="s">
        <v>4104</v>
      </c>
      <c r="CMD7" s="133" t="s">
        <v>4104</v>
      </c>
      <c r="CME7" s="133" t="s">
        <v>4076</v>
      </c>
      <c r="CMF7" s="133" t="s">
        <v>4076</v>
      </c>
      <c r="CMG7" s="133" t="s">
        <v>4076</v>
      </c>
      <c r="CMH7" s="133" t="s">
        <v>4076</v>
      </c>
      <c r="CMI7" s="133" t="s">
        <v>4107</v>
      </c>
      <c r="CMJ7" s="133" t="s">
        <v>4076</v>
      </c>
      <c r="CMK7" s="133" t="s">
        <v>4104</v>
      </c>
      <c r="CML7" s="133" t="s">
        <v>4104</v>
      </c>
      <c r="CMM7" s="133" t="s">
        <v>4104</v>
      </c>
      <c r="CMN7" s="133" t="s">
        <v>4104</v>
      </c>
      <c r="CMO7" s="133" t="s">
        <v>4104</v>
      </c>
      <c r="CMP7" s="133" t="s">
        <v>4076</v>
      </c>
      <c r="CMQ7" s="133" t="s">
        <v>4076</v>
      </c>
      <c r="CMR7" s="133" t="s">
        <v>4076</v>
      </c>
      <c r="CMS7" s="133" t="s">
        <v>4076</v>
      </c>
      <c r="CMT7" s="133" t="s">
        <v>4107</v>
      </c>
      <c r="CMU7" s="133" t="s">
        <v>4076</v>
      </c>
      <c r="CMV7" s="133" t="s">
        <v>4104</v>
      </c>
      <c r="CMW7" s="133" t="s">
        <v>4104</v>
      </c>
      <c r="CMX7" s="133" t="s">
        <v>4104</v>
      </c>
      <c r="CMY7" s="133" t="s">
        <v>4104</v>
      </c>
      <c r="CMZ7" s="133" t="s">
        <v>4104</v>
      </c>
      <c r="CNA7" s="133" t="s">
        <v>4076</v>
      </c>
      <c r="CNB7" s="133" t="s">
        <v>4076</v>
      </c>
      <c r="CNC7" s="133" t="s">
        <v>4076</v>
      </c>
      <c r="CND7" s="133" t="s">
        <v>4076</v>
      </c>
      <c r="CNE7" s="133" t="s">
        <v>4107</v>
      </c>
      <c r="CNF7" s="133" t="s">
        <v>4076</v>
      </c>
      <c r="CNG7" s="133" t="s">
        <v>4104</v>
      </c>
      <c r="CNH7" s="133" t="s">
        <v>4104</v>
      </c>
      <c r="CNI7" s="133" t="s">
        <v>4104</v>
      </c>
      <c r="CNJ7" s="133" t="s">
        <v>4104</v>
      </c>
      <c r="CNK7" s="133" t="s">
        <v>4104</v>
      </c>
      <c r="CNL7" s="133" t="s">
        <v>4076</v>
      </c>
      <c r="CNM7" s="133" t="s">
        <v>4076</v>
      </c>
      <c r="CNN7" s="133" t="s">
        <v>4076</v>
      </c>
      <c r="CNO7" s="133" t="s">
        <v>4076</v>
      </c>
      <c r="CNP7" s="133" t="s">
        <v>4107</v>
      </c>
      <c r="CNQ7" s="133" t="s">
        <v>4076</v>
      </c>
      <c r="CNR7" s="133" t="s">
        <v>4104</v>
      </c>
      <c r="CNS7" s="133" t="s">
        <v>4104</v>
      </c>
      <c r="CNT7" s="133" t="s">
        <v>4104</v>
      </c>
      <c r="CNU7" s="133" t="s">
        <v>4104</v>
      </c>
      <c r="CNV7" s="133" t="s">
        <v>4104</v>
      </c>
      <c r="CNW7" s="133" t="s">
        <v>4076</v>
      </c>
      <c r="CNX7" s="133" t="s">
        <v>4076</v>
      </c>
      <c r="CNY7" s="133" t="s">
        <v>4076</v>
      </c>
      <c r="CNZ7" s="133" t="s">
        <v>4076</v>
      </c>
      <c r="COA7" s="133" t="s">
        <v>4107</v>
      </c>
      <c r="COB7" s="133" t="s">
        <v>4076</v>
      </c>
      <c r="COC7" s="133" t="s">
        <v>4104</v>
      </c>
      <c r="COD7" s="133" t="s">
        <v>4104</v>
      </c>
      <c r="COE7" s="133" t="s">
        <v>4104</v>
      </c>
      <c r="COF7" s="133" t="s">
        <v>4104</v>
      </c>
      <c r="COG7" s="133" t="s">
        <v>4104</v>
      </c>
      <c r="COH7" s="133" t="s">
        <v>4076</v>
      </c>
      <c r="COI7" s="133" t="s">
        <v>4076</v>
      </c>
      <c r="COJ7" s="133" t="s">
        <v>4076</v>
      </c>
      <c r="COK7" s="133" t="s">
        <v>4076</v>
      </c>
      <c r="COL7" s="133" t="s">
        <v>4107</v>
      </c>
      <c r="COM7" s="133" t="s">
        <v>4076</v>
      </c>
      <c r="CON7" s="133" t="s">
        <v>4104</v>
      </c>
      <c r="COO7" s="133" t="s">
        <v>4104</v>
      </c>
      <c r="COP7" s="133" t="s">
        <v>4104</v>
      </c>
      <c r="COQ7" s="133" t="s">
        <v>4104</v>
      </c>
      <c r="COR7" s="133" t="s">
        <v>4104</v>
      </c>
      <c r="COS7" s="133" t="s">
        <v>4076</v>
      </c>
      <c r="COT7" s="133" t="s">
        <v>4076</v>
      </c>
      <c r="COU7" s="133" t="s">
        <v>4107</v>
      </c>
      <c r="COV7" s="133" t="s">
        <v>4076</v>
      </c>
      <c r="COW7" s="133" t="s">
        <v>4107</v>
      </c>
      <c r="COX7" s="133" t="s">
        <v>4076</v>
      </c>
      <c r="CPB7" s="133" t="s">
        <v>4076</v>
      </c>
      <c r="CPC7" s="133" t="s">
        <v>4104</v>
      </c>
      <c r="CPD7" s="133" t="s">
        <v>4104</v>
      </c>
      <c r="CPE7" s="133" t="s">
        <v>4104</v>
      </c>
      <c r="CPF7" s="133" t="s">
        <v>4104</v>
      </c>
      <c r="CPG7" s="133" t="s">
        <v>4104</v>
      </c>
      <c r="CPH7" s="133" t="s">
        <v>4076</v>
      </c>
      <c r="CPI7" s="133" t="s">
        <v>4076</v>
      </c>
      <c r="CPJ7" s="133" t="s">
        <v>4076</v>
      </c>
      <c r="CPK7" s="133" t="s">
        <v>4076</v>
      </c>
      <c r="CPL7" s="133" t="s">
        <v>4107</v>
      </c>
      <c r="CPM7" s="133" t="s">
        <v>4076</v>
      </c>
      <c r="CPN7" s="133" t="s">
        <v>4104</v>
      </c>
      <c r="CPO7" s="133" t="s">
        <v>4104</v>
      </c>
      <c r="CPP7" s="133" t="s">
        <v>4104</v>
      </c>
      <c r="CPQ7" s="133" t="s">
        <v>4104</v>
      </c>
      <c r="CPR7" s="133" t="s">
        <v>4104</v>
      </c>
      <c r="CPS7" s="133" t="s">
        <v>4076</v>
      </c>
      <c r="CPT7" s="133" t="s">
        <v>4076</v>
      </c>
      <c r="CPU7" s="133" t="s">
        <v>4076</v>
      </c>
      <c r="CPV7" s="133" t="s">
        <v>4076</v>
      </c>
      <c r="CPW7" s="133" t="s">
        <v>4107</v>
      </c>
      <c r="CPX7" s="133" t="s">
        <v>4076</v>
      </c>
      <c r="CPY7" s="133" t="s">
        <v>4104</v>
      </c>
      <c r="CPZ7" s="133" t="s">
        <v>4104</v>
      </c>
      <c r="CQA7" s="133" t="s">
        <v>4104</v>
      </c>
      <c r="CQB7" s="133" t="s">
        <v>4104</v>
      </c>
      <c r="CQC7" s="133" t="s">
        <v>4104</v>
      </c>
      <c r="CQD7" s="133" t="s">
        <v>4076</v>
      </c>
      <c r="CQE7" s="133" t="s">
        <v>4076</v>
      </c>
      <c r="CQF7" s="133" t="s">
        <v>4076</v>
      </c>
      <c r="CQG7" s="133" t="s">
        <v>4076</v>
      </c>
      <c r="CQH7" s="133" t="s">
        <v>4107</v>
      </c>
      <c r="CQI7" s="133" t="s">
        <v>4076</v>
      </c>
      <c r="CQJ7" s="133" t="s">
        <v>4104</v>
      </c>
      <c r="CQK7" s="133" t="s">
        <v>4104</v>
      </c>
      <c r="CQL7" s="133" t="s">
        <v>4104</v>
      </c>
      <c r="CQM7" s="133" t="s">
        <v>4104</v>
      </c>
      <c r="CQN7" s="133" t="s">
        <v>4104</v>
      </c>
      <c r="CQO7" s="133" t="s">
        <v>4076</v>
      </c>
      <c r="CQP7" s="133" t="s">
        <v>4076</v>
      </c>
      <c r="CQQ7" s="133" t="s">
        <v>4076</v>
      </c>
      <c r="CQR7" s="133" t="s">
        <v>4076</v>
      </c>
      <c r="CQS7" s="133" t="s">
        <v>4107</v>
      </c>
      <c r="CQT7" s="133" t="s">
        <v>4076</v>
      </c>
      <c r="CQU7" s="133" t="s">
        <v>4104</v>
      </c>
      <c r="CQV7" s="133" t="s">
        <v>4104</v>
      </c>
      <c r="CQW7" s="133" t="s">
        <v>4104</v>
      </c>
      <c r="CQX7" s="133" t="s">
        <v>4104</v>
      </c>
      <c r="CQY7" s="133" t="s">
        <v>4104</v>
      </c>
      <c r="CQZ7" s="133" t="s">
        <v>4076</v>
      </c>
      <c r="CRA7" s="133" t="s">
        <v>4076</v>
      </c>
      <c r="CRB7" s="133" t="s">
        <v>4076</v>
      </c>
      <c r="CRC7" s="133" t="s">
        <v>4076</v>
      </c>
      <c r="CRD7" s="133" t="s">
        <v>4107</v>
      </c>
      <c r="CRE7" s="133" t="s">
        <v>4076</v>
      </c>
      <c r="CRF7" s="133" t="s">
        <v>4104</v>
      </c>
      <c r="CRG7" s="133" t="s">
        <v>4104</v>
      </c>
      <c r="CRH7" s="133" t="s">
        <v>4104</v>
      </c>
      <c r="CRI7" s="133" t="s">
        <v>4104</v>
      </c>
      <c r="CRJ7" s="133" t="s">
        <v>4104</v>
      </c>
      <c r="CRK7" s="133" t="s">
        <v>4076</v>
      </c>
      <c r="CRL7" s="133" t="s">
        <v>4076</v>
      </c>
      <c r="CRM7" s="133" t="s">
        <v>4076</v>
      </c>
      <c r="CRN7" s="133" t="s">
        <v>4076</v>
      </c>
      <c r="CRO7" s="133" t="s">
        <v>4107</v>
      </c>
      <c r="CRP7" s="133" t="s">
        <v>4076</v>
      </c>
      <c r="CRQ7" s="133" t="s">
        <v>4104</v>
      </c>
      <c r="CRR7" s="133" t="s">
        <v>4104</v>
      </c>
      <c r="CRS7" s="133" t="s">
        <v>4104</v>
      </c>
      <c r="CRT7" s="133" t="s">
        <v>4104</v>
      </c>
      <c r="CRU7" s="133" t="s">
        <v>4104</v>
      </c>
      <c r="CRV7" s="133" t="s">
        <v>4076</v>
      </c>
      <c r="CRW7" s="133" t="s">
        <v>4076</v>
      </c>
      <c r="CRX7" s="133" t="s">
        <v>4076</v>
      </c>
      <c r="CRY7" s="133" t="s">
        <v>4076</v>
      </c>
      <c r="CRZ7" s="133" t="s">
        <v>4107</v>
      </c>
      <c r="CSA7" s="133" t="s">
        <v>4076</v>
      </c>
      <c r="CSB7" s="133" t="s">
        <v>4104</v>
      </c>
      <c r="CSC7" s="133" t="s">
        <v>4104</v>
      </c>
      <c r="CSD7" s="133" t="s">
        <v>4104</v>
      </c>
      <c r="CSE7" s="133" t="s">
        <v>4104</v>
      </c>
      <c r="CSF7" s="133" t="s">
        <v>4104</v>
      </c>
      <c r="CSG7" s="133" t="s">
        <v>4076</v>
      </c>
      <c r="CSH7" s="133" t="s">
        <v>4076</v>
      </c>
      <c r="CSI7" s="133" t="s">
        <v>4076</v>
      </c>
      <c r="CSJ7" s="133" t="s">
        <v>4076</v>
      </c>
      <c r="CSK7" s="133" t="s">
        <v>4107</v>
      </c>
      <c r="CSL7" s="133" t="s">
        <v>4076</v>
      </c>
      <c r="CSM7" s="133" t="s">
        <v>4104</v>
      </c>
      <c r="CSN7" s="133" t="s">
        <v>4104</v>
      </c>
      <c r="CSO7" s="133" t="s">
        <v>4104</v>
      </c>
      <c r="CSP7" s="133" t="s">
        <v>4104</v>
      </c>
      <c r="CSQ7" s="133" t="s">
        <v>4104</v>
      </c>
      <c r="CSR7" s="133" t="s">
        <v>4076</v>
      </c>
      <c r="CSS7" s="133" t="s">
        <v>4076</v>
      </c>
      <c r="CST7" s="133" t="s">
        <v>4076</v>
      </c>
      <c r="CSU7" s="133" t="s">
        <v>4076</v>
      </c>
      <c r="CSV7" s="133" t="s">
        <v>4107</v>
      </c>
      <c r="CSW7" s="133" t="s">
        <v>4076</v>
      </c>
      <c r="CSX7" s="133" t="s">
        <v>4104</v>
      </c>
      <c r="CSY7" s="133" t="s">
        <v>4104</v>
      </c>
      <c r="CSZ7" s="133" t="s">
        <v>4104</v>
      </c>
      <c r="CTA7" s="133" t="s">
        <v>4104</v>
      </c>
      <c r="CTB7" s="133" t="s">
        <v>4104</v>
      </c>
      <c r="CTC7" s="133" t="s">
        <v>4076</v>
      </c>
      <c r="CTD7" s="133" t="s">
        <v>4076</v>
      </c>
      <c r="CTE7" s="133" t="s">
        <v>4076</v>
      </c>
      <c r="CTF7" s="133" t="s">
        <v>4076</v>
      </c>
      <c r="CTG7" s="133" t="s">
        <v>4107</v>
      </c>
      <c r="CTH7" s="133" t="s">
        <v>4076</v>
      </c>
      <c r="CTI7" s="133" t="s">
        <v>4104</v>
      </c>
      <c r="CTJ7" s="133" t="s">
        <v>4104</v>
      </c>
      <c r="CTK7" s="133" t="s">
        <v>4104</v>
      </c>
      <c r="CTL7" s="133" t="s">
        <v>4104</v>
      </c>
      <c r="CTM7" s="133" t="s">
        <v>4104</v>
      </c>
      <c r="CTN7" s="133" t="s">
        <v>4076</v>
      </c>
      <c r="CTO7" s="133" t="s">
        <v>4076</v>
      </c>
      <c r="CTP7" s="133" t="s">
        <v>4107</v>
      </c>
      <c r="CTQ7" s="133" t="s">
        <v>4076</v>
      </c>
      <c r="CTR7" s="133" t="s">
        <v>4107</v>
      </c>
      <c r="CTS7" s="133" t="s">
        <v>4076</v>
      </c>
      <c r="CTW7" s="133" t="s">
        <v>4076</v>
      </c>
      <c r="CTX7" s="133" t="s">
        <v>4104</v>
      </c>
      <c r="CTY7" s="133" t="s">
        <v>4104</v>
      </c>
      <c r="CTZ7" s="133" t="s">
        <v>4104</v>
      </c>
      <c r="CUA7" s="133" t="s">
        <v>4104</v>
      </c>
      <c r="CUB7" s="133" t="s">
        <v>4104</v>
      </c>
      <c r="CUC7" s="133" t="s">
        <v>4076</v>
      </c>
      <c r="CUD7" s="133" t="s">
        <v>4076</v>
      </c>
      <c r="CUE7" s="133" t="s">
        <v>4076</v>
      </c>
      <c r="CUF7" s="133" t="s">
        <v>4076</v>
      </c>
      <c r="CUG7" s="133" t="s">
        <v>4107</v>
      </c>
      <c r="CUH7" s="133" t="s">
        <v>4076</v>
      </c>
      <c r="CUI7" s="133" t="s">
        <v>4104</v>
      </c>
      <c r="CUJ7" s="133" t="s">
        <v>4104</v>
      </c>
      <c r="CUK7" s="133" t="s">
        <v>4104</v>
      </c>
      <c r="CUL7" s="133" t="s">
        <v>4104</v>
      </c>
      <c r="CUM7" s="133" t="s">
        <v>4104</v>
      </c>
      <c r="CUN7" s="133" t="s">
        <v>4076</v>
      </c>
      <c r="CUO7" s="133" t="s">
        <v>4076</v>
      </c>
      <c r="CUP7" s="133" t="s">
        <v>4076</v>
      </c>
      <c r="CUQ7" s="133" t="s">
        <v>4076</v>
      </c>
      <c r="CUR7" s="133" t="s">
        <v>4107</v>
      </c>
      <c r="CUS7" s="133" t="s">
        <v>4076</v>
      </c>
      <c r="CUT7" s="133" t="s">
        <v>4104</v>
      </c>
      <c r="CUU7" s="133" t="s">
        <v>4104</v>
      </c>
      <c r="CUV7" s="133" t="s">
        <v>4104</v>
      </c>
      <c r="CUW7" s="133" t="s">
        <v>4104</v>
      </c>
      <c r="CUX7" s="133" t="s">
        <v>4104</v>
      </c>
      <c r="CUY7" s="133" t="s">
        <v>4076</v>
      </c>
      <c r="CUZ7" s="133" t="s">
        <v>4076</v>
      </c>
      <c r="CVA7" s="133" t="s">
        <v>4076</v>
      </c>
      <c r="CVB7" s="133" t="s">
        <v>4076</v>
      </c>
      <c r="CVC7" s="133" t="s">
        <v>4107</v>
      </c>
      <c r="CVD7" s="133" t="s">
        <v>4076</v>
      </c>
      <c r="CVE7" s="133" t="s">
        <v>4104</v>
      </c>
      <c r="CVF7" s="133" t="s">
        <v>4104</v>
      </c>
      <c r="CVG7" s="133" t="s">
        <v>4104</v>
      </c>
      <c r="CVH7" s="133" t="s">
        <v>4104</v>
      </c>
      <c r="CVI7" s="133" t="s">
        <v>4104</v>
      </c>
      <c r="CVJ7" s="133" t="s">
        <v>4076</v>
      </c>
      <c r="CVK7" s="133" t="s">
        <v>4076</v>
      </c>
      <c r="CVL7" s="133" t="s">
        <v>4076</v>
      </c>
      <c r="CVM7" s="133" t="s">
        <v>4076</v>
      </c>
      <c r="CVN7" s="133" t="s">
        <v>4107</v>
      </c>
      <c r="CVO7" s="133" t="s">
        <v>4076</v>
      </c>
      <c r="CVP7" s="133" t="s">
        <v>4104</v>
      </c>
      <c r="CVQ7" s="133" t="s">
        <v>4104</v>
      </c>
      <c r="CVR7" s="133" t="s">
        <v>4104</v>
      </c>
      <c r="CVS7" s="133" t="s">
        <v>4104</v>
      </c>
      <c r="CVT7" s="133" t="s">
        <v>4104</v>
      </c>
      <c r="CVU7" s="133" t="s">
        <v>4076</v>
      </c>
      <c r="CVV7" s="133" t="s">
        <v>4076</v>
      </c>
      <c r="CVW7" s="133" t="s">
        <v>4076</v>
      </c>
      <c r="CVX7" s="133" t="s">
        <v>4076</v>
      </c>
      <c r="CVY7" s="133" t="s">
        <v>4107</v>
      </c>
      <c r="CVZ7" s="133" t="s">
        <v>4076</v>
      </c>
      <c r="CWA7" s="133" t="s">
        <v>4104</v>
      </c>
      <c r="CWB7" s="133" t="s">
        <v>4104</v>
      </c>
      <c r="CWC7" s="133" t="s">
        <v>4104</v>
      </c>
      <c r="CWD7" s="133" t="s">
        <v>4104</v>
      </c>
      <c r="CWE7" s="133" t="s">
        <v>4104</v>
      </c>
      <c r="CWF7" s="133" t="s">
        <v>4076</v>
      </c>
      <c r="CWG7" s="133" t="s">
        <v>4076</v>
      </c>
      <c r="CWH7" s="133" t="s">
        <v>4076</v>
      </c>
      <c r="CWI7" s="133" t="s">
        <v>4076</v>
      </c>
      <c r="CWJ7" s="133" t="s">
        <v>4107</v>
      </c>
      <c r="CWK7" s="133" t="s">
        <v>4076</v>
      </c>
      <c r="CWL7" s="133" t="s">
        <v>4104</v>
      </c>
      <c r="CWM7" s="133" t="s">
        <v>4104</v>
      </c>
      <c r="CWN7" s="133" t="s">
        <v>4104</v>
      </c>
      <c r="CWO7" s="133" t="s">
        <v>4104</v>
      </c>
      <c r="CWP7" s="133" t="s">
        <v>4104</v>
      </c>
      <c r="CWQ7" s="133" t="s">
        <v>4076</v>
      </c>
      <c r="CWR7" s="133" t="s">
        <v>4076</v>
      </c>
      <c r="CWS7" s="133" t="s">
        <v>4076</v>
      </c>
      <c r="CWT7" s="133" t="s">
        <v>4076</v>
      </c>
      <c r="CWU7" s="133" t="s">
        <v>4107</v>
      </c>
      <c r="CWV7" s="133" t="s">
        <v>4076</v>
      </c>
      <c r="CWW7" s="133" t="s">
        <v>4104</v>
      </c>
      <c r="CWX7" s="133" t="s">
        <v>4104</v>
      </c>
      <c r="CWY7" s="133" t="s">
        <v>4104</v>
      </c>
      <c r="CWZ7" s="133" t="s">
        <v>4104</v>
      </c>
      <c r="CXA7" s="133" t="s">
        <v>4104</v>
      </c>
      <c r="CXB7" s="133" t="s">
        <v>4076</v>
      </c>
      <c r="CXC7" s="133" t="s">
        <v>4076</v>
      </c>
      <c r="CXD7" s="133" t="s">
        <v>4076</v>
      </c>
      <c r="CXE7" s="133" t="s">
        <v>4076</v>
      </c>
      <c r="CXF7" s="133" t="s">
        <v>4107</v>
      </c>
      <c r="CXG7" s="133" t="s">
        <v>4076</v>
      </c>
      <c r="CXH7" s="133" t="s">
        <v>4104</v>
      </c>
      <c r="CXI7" s="133" t="s">
        <v>4104</v>
      </c>
      <c r="CXJ7" s="133" t="s">
        <v>4104</v>
      </c>
      <c r="CXK7" s="133" t="s">
        <v>4104</v>
      </c>
      <c r="CXL7" s="133" t="s">
        <v>4104</v>
      </c>
      <c r="CXM7" s="133" t="s">
        <v>4076</v>
      </c>
      <c r="CXN7" s="133" t="s">
        <v>4076</v>
      </c>
      <c r="CXO7" s="133" t="s">
        <v>4076</v>
      </c>
      <c r="CXP7" s="133" t="s">
        <v>4076</v>
      </c>
      <c r="CXQ7" s="133" t="s">
        <v>4107</v>
      </c>
      <c r="CXR7" s="133" t="s">
        <v>4076</v>
      </c>
      <c r="CXS7" s="133" t="s">
        <v>4104</v>
      </c>
      <c r="CXT7" s="133" t="s">
        <v>4104</v>
      </c>
      <c r="CXU7" s="133" t="s">
        <v>4104</v>
      </c>
      <c r="CXV7" s="133" t="s">
        <v>4104</v>
      </c>
      <c r="CXW7" s="133" t="s">
        <v>4104</v>
      </c>
      <c r="CXX7" s="133" t="s">
        <v>4076</v>
      </c>
      <c r="CXY7" s="133" t="s">
        <v>4076</v>
      </c>
      <c r="CXZ7" s="133" t="s">
        <v>4076</v>
      </c>
      <c r="CYA7" s="133" t="s">
        <v>4076</v>
      </c>
      <c r="CYB7" s="133" t="s">
        <v>4107</v>
      </c>
      <c r="CYC7" s="133" t="s">
        <v>4076</v>
      </c>
      <c r="CYD7" s="133" t="s">
        <v>4104</v>
      </c>
      <c r="CYE7" s="133" t="s">
        <v>4104</v>
      </c>
      <c r="CYF7" s="133" t="s">
        <v>4104</v>
      </c>
      <c r="CYG7" s="133" t="s">
        <v>4104</v>
      </c>
      <c r="CYH7" s="133" t="s">
        <v>4104</v>
      </c>
      <c r="CYI7" s="133" t="s">
        <v>4076</v>
      </c>
      <c r="CYJ7" s="133" t="s">
        <v>4076</v>
      </c>
      <c r="CYK7" s="133" t="s">
        <v>4107</v>
      </c>
      <c r="CYL7" s="133" t="s">
        <v>4076</v>
      </c>
      <c r="CYM7" s="133" t="s">
        <v>4107</v>
      </c>
      <c r="CYN7" s="133" t="s">
        <v>4076</v>
      </c>
      <c r="CYR7" s="133" t="s">
        <v>4076</v>
      </c>
      <c r="CYS7" s="133" t="s">
        <v>4104</v>
      </c>
      <c r="CYT7" s="133" t="s">
        <v>4104</v>
      </c>
      <c r="CYU7" s="133" t="s">
        <v>4104</v>
      </c>
      <c r="CYV7" s="133" t="s">
        <v>4104</v>
      </c>
      <c r="CYW7" s="133" t="s">
        <v>4104</v>
      </c>
      <c r="CYX7" s="133" t="s">
        <v>4076</v>
      </c>
      <c r="CYY7" s="133" t="s">
        <v>4076</v>
      </c>
      <c r="CYZ7" s="133" t="s">
        <v>4076</v>
      </c>
      <c r="CZA7" s="133" t="s">
        <v>4076</v>
      </c>
      <c r="CZB7" s="133" t="s">
        <v>4107</v>
      </c>
      <c r="CZC7" s="133" t="s">
        <v>4076</v>
      </c>
      <c r="CZD7" s="133" t="s">
        <v>4104</v>
      </c>
      <c r="CZE7" s="133" t="s">
        <v>4104</v>
      </c>
      <c r="CZF7" s="133" t="s">
        <v>4104</v>
      </c>
      <c r="CZG7" s="133" t="s">
        <v>4104</v>
      </c>
      <c r="CZH7" s="133" t="s">
        <v>4104</v>
      </c>
      <c r="CZI7" s="133" t="s">
        <v>4076</v>
      </c>
      <c r="CZJ7" s="133" t="s">
        <v>4076</v>
      </c>
      <c r="CZK7" s="133" t="s">
        <v>4076</v>
      </c>
      <c r="CZL7" s="133" t="s">
        <v>4076</v>
      </c>
      <c r="CZM7" s="133" t="s">
        <v>4107</v>
      </c>
      <c r="CZN7" s="133" t="s">
        <v>4076</v>
      </c>
      <c r="CZO7" s="133" t="s">
        <v>4104</v>
      </c>
      <c r="CZP7" s="133" t="s">
        <v>4104</v>
      </c>
      <c r="CZQ7" s="133" t="s">
        <v>4104</v>
      </c>
      <c r="CZR7" s="133" t="s">
        <v>4104</v>
      </c>
      <c r="CZS7" s="133" t="s">
        <v>4104</v>
      </c>
      <c r="CZT7" s="133" t="s">
        <v>4076</v>
      </c>
      <c r="CZU7" s="133" t="s">
        <v>4076</v>
      </c>
      <c r="CZV7" s="133" t="s">
        <v>4076</v>
      </c>
      <c r="CZW7" s="133" t="s">
        <v>4076</v>
      </c>
      <c r="CZX7" s="133" t="s">
        <v>4107</v>
      </c>
      <c r="CZY7" s="133" t="s">
        <v>4076</v>
      </c>
      <c r="CZZ7" s="133" t="s">
        <v>4104</v>
      </c>
      <c r="DAA7" s="133" t="s">
        <v>4104</v>
      </c>
      <c r="DAB7" s="133" t="s">
        <v>4104</v>
      </c>
      <c r="DAC7" s="133" t="s">
        <v>4104</v>
      </c>
      <c r="DAD7" s="133" t="s">
        <v>4104</v>
      </c>
      <c r="DAE7" s="133" t="s">
        <v>4076</v>
      </c>
      <c r="DAF7" s="133" t="s">
        <v>4076</v>
      </c>
      <c r="DAG7" s="133" t="s">
        <v>4076</v>
      </c>
      <c r="DAH7" s="133" t="s">
        <v>4076</v>
      </c>
      <c r="DAI7" s="133" t="s">
        <v>4107</v>
      </c>
      <c r="DAJ7" s="133" t="s">
        <v>4076</v>
      </c>
      <c r="DAK7" s="133" t="s">
        <v>4104</v>
      </c>
      <c r="DAL7" s="133" t="s">
        <v>4104</v>
      </c>
      <c r="DAM7" s="133" t="s">
        <v>4104</v>
      </c>
      <c r="DAN7" s="133" t="s">
        <v>4104</v>
      </c>
      <c r="DAO7" s="133" t="s">
        <v>4104</v>
      </c>
      <c r="DAP7" s="133" t="s">
        <v>4076</v>
      </c>
      <c r="DAQ7" s="133" t="s">
        <v>4076</v>
      </c>
      <c r="DAR7" s="133" t="s">
        <v>4076</v>
      </c>
      <c r="DAS7" s="133" t="s">
        <v>4076</v>
      </c>
      <c r="DAT7" s="133" t="s">
        <v>4107</v>
      </c>
      <c r="DAU7" s="133" t="s">
        <v>4076</v>
      </c>
      <c r="DAV7" s="133" t="s">
        <v>4104</v>
      </c>
      <c r="DAW7" s="133" t="s">
        <v>4104</v>
      </c>
      <c r="DAX7" s="133" t="s">
        <v>4104</v>
      </c>
      <c r="DAY7" s="133" t="s">
        <v>4104</v>
      </c>
      <c r="DAZ7" s="133" t="s">
        <v>4104</v>
      </c>
      <c r="DBA7" s="133" t="s">
        <v>4076</v>
      </c>
      <c r="DBB7" s="133" t="s">
        <v>4076</v>
      </c>
      <c r="DBC7" s="133" t="s">
        <v>4076</v>
      </c>
      <c r="DBD7" s="133" t="s">
        <v>4076</v>
      </c>
      <c r="DBE7" s="133" t="s">
        <v>4107</v>
      </c>
      <c r="DBF7" s="133" t="s">
        <v>4076</v>
      </c>
      <c r="DBG7" s="133" t="s">
        <v>4104</v>
      </c>
      <c r="DBH7" s="133" t="s">
        <v>4104</v>
      </c>
      <c r="DBI7" s="133" t="s">
        <v>4104</v>
      </c>
      <c r="DBJ7" s="133" t="s">
        <v>4104</v>
      </c>
      <c r="DBK7" s="133" t="s">
        <v>4104</v>
      </c>
      <c r="DBL7" s="133" t="s">
        <v>4076</v>
      </c>
      <c r="DBM7" s="133" t="s">
        <v>4076</v>
      </c>
      <c r="DBN7" s="133" t="s">
        <v>4076</v>
      </c>
      <c r="DBO7" s="133" t="s">
        <v>4076</v>
      </c>
      <c r="DBP7" s="133" t="s">
        <v>4107</v>
      </c>
      <c r="DBQ7" s="133" t="s">
        <v>4076</v>
      </c>
      <c r="DBR7" s="133" t="s">
        <v>4104</v>
      </c>
      <c r="DBS7" s="133" t="s">
        <v>4104</v>
      </c>
      <c r="DBT7" s="133" t="s">
        <v>4104</v>
      </c>
      <c r="DBU7" s="133" t="s">
        <v>4104</v>
      </c>
      <c r="DBV7" s="133" t="s">
        <v>4104</v>
      </c>
      <c r="DBW7" s="133" t="s">
        <v>4076</v>
      </c>
      <c r="DBX7" s="133" t="s">
        <v>4076</v>
      </c>
      <c r="DBY7" s="133" t="s">
        <v>4076</v>
      </c>
      <c r="DBZ7" s="133" t="s">
        <v>4076</v>
      </c>
      <c r="DCA7" s="133" t="s">
        <v>4107</v>
      </c>
      <c r="DCB7" s="133" t="s">
        <v>4076</v>
      </c>
      <c r="DCC7" s="133" t="s">
        <v>4104</v>
      </c>
      <c r="DCD7" s="133" t="s">
        <v>4104</v>
      </c>
      <c r="DCE7" s="133" t="s">
        <v>4104</v>
      </c>
      <c r="DCF7" s="133" t="s">
        <v>4104</v>
      </c>
      <c r="DCG7" s="133" t="s">
        <v>4104</v>
      </c>
      <c r="DCH7" s="133" t="s">
        <v>4076</v>
      </c>
      <c r="DCI7" s="133" t="s">
        <v>4076</v>
      </c>
      <c r="DCJ7" s="133" t="s">
        <v>4076</v>
      </c>
      <c r="DCK7" s="133" t="s">
        <v>4076</v>
      </c>
      <c r="DCL7" s="133" t="s">
        <v>4107</v>
      </c>
      <c r="DCM7" s="133" t="s">
        <v>4076</v>
      </c>
      <c r="DCN7" s="133" t="s">
        <v>4104</v>
      </c>
      <c r="DCO7" s="133" t="s">
        <v>4104</v>
      </c>
      <c r="DCP7" s="133" t="s">
        <v>4104</v>
      </c>
      <c r="DCQ7" s="133" t="s">
        <v>4104</v>
      </c>
      <c r="DCR7" s="133" t="s">
        <v>4104</v>
      </c>
      <c r="DCS7" s="133" t="s">
        <v>4076</v>
      </c>
      <c r="DCT7" s="133" t="s">
        <v>4076</v>
      </c>
      <c r="DCU7" s="133" t="s">
        <v>4076</v>
      </c>
      <c r="DCV7" s="133" t="s">
        <v>4076</v>
      </c>
      <c r="DCW7" s="133" t="s">
        <v>4107</v>
      </c>
      <c r="DCX7" s="133" t="s">
        <v>4076</v>
      </c>
      <c r="DCY7" s="133" t="s">
        <v>4104</v>
      </c>
      <c r="DCZ7" s="133" t="s">
        <v>4104</v>
      </c>
      <c r="DDA7" s="133" t="s">
        <v>4104</v>
      </c>
      <c r="DDB7" s="133" t="s">
        <v>4104</v>
      </c>
      <c r="DDC7" s="133" t="s">
        <v>4104</v>
      </c>
      <c r="DDD7" s="133" t="s">
        <v>4076</v>
      </c>
      <c r="DDE7" s="133" t="s">
        <v>4076</v>
      </c>
      <c r="DDF7" s="133" t="s">
        <v>4107</v>
      </c>
      <c r="DDG7" s="133" t="s">
        <v>4076</v>
      </c>
      <c r="DDH7" s="133" t="s">
        <v>4107</v>
      </c>
      <c r="DDI7" s="133" t="s">
        <v>4076</v>
      </c>
      <c r="DDM7" s="133" t="s">
        <v>4076</v>
      </c>
      <c r="DDN7" s="133" t="s">
        <v>4104</v>
      </c>
      <c r="DDO7" s="133" t="s">
        <v>4104</v>
      </c>
      <c r="DDP7" s="133" t="s">
        <v>4104</v>
      </c>
      <c r="DDQ7" s="133" t="s">
        <v>4104</v>
      </c>
      <c r="DDR7" s="133" t="s">
        <v>4104</v>
      </c>
      <c r="DDS7" s="133" t="s">
        <v>4076</v>
      </c>
      <c r="DDT7" s="133" t="s">
        <v>4076</v>
      </c>
      <c r="DDU7" s="133" t="s">
        <v>4076</v>
      </c>
      <c r="DDV7" s="133" t="s">
        <v>4076</v>
      </c>
      <c r="DDW7" s="133" t="s">
        <v>4107</v>
      </c>
      <c r="DDX7" s="133" t="s">
        <v>4076</v>
      </c>
      <c r="DDY7" s="133" t="s">
        <v>4104</v>
      </c>
      <c r="DDZ7" s="133" t="s">
        <v>4104</v>
      </c>
      <c r="DEA7" s="133" t="s">
        <v>4104</v>
      </c>
      <c r="DEB7" s="133" t="s">
        <v>4104</v>
      </c>
      <c r="DEC7" s="133" t="s">
        <v>4104</v>
      </c>
      <c r="DED7" s="133" t="s">
        <v>4076</v>
      </c>
      <c r="DEE7" s="133" t="s">
        <v>4076</v>
      </c>
      <c r="DEF7" s="133" t="s">
        <v>4076</v>
      </c>
      <c r="DEG7" s="133" t="s">
        <v>4076</v>
      </c>
      <c r="DEH7" s="133" t="s">
        <v>4107</v>
      </c>
      <c r="DEI7" s="133" t="s">
        <v>4076</v>
      </c>
      <c r="DEJ7" s="133" t="s">
        <v>4104</v>
      </c>
      <c r="DEK7" s="133" t="s">
        <v>4104</v>
      </c>
      <c r="DEL7" s="133" t="s">
        <v>4104</v>
      </c>
      <c r="DEM7" s="133" t="s">
        <v>4104</v>
      </c>
      <c r="DEN7" s="133" t="s">
        <v>4104</v>
      </c>
      <c r="DEO7" s="133" t="s">
        <v>4076</v>
      </c>
      <c r="DEP7" s="133" t="s">
        <v>4076</v>
      </c>
      <c r="DEQ7" s="133" t="s">
        <v>4076</v>
      </c>
      <c r="DER7" s="133" t="s">
        <v>4076</v>
      </c>
      <c r="DES7" s="133" t="s">
        <v>4107</v>
      </c>
      <c r="DET7" s="133" t="s">
        <v>4076</v>
      </c>
      <c r="DEU7" s="133" t="s">
        <v>4104</v>
      </c>
      <c r="DEV7" s="133" t="s">
        <v>4104</v>
      </c>
      <c r="DEW7" s="133" t="s">
        <v>4104</v>
      </c>
      <c r="DEX7" s="133" t="s">
        <v>4104</v>
      </c>
      <c r="DEY7" s="133" t="s">
        <v>4104</v>
      </c>
      <c r="DEZ7" s="133" t="s">
        <v>4076</v>
      </c>
      <c r="DFA7" s="133" t="s">
        <v>4076</v>
      </c>
      <c r="DFB7" s="133" t="s">
        <v>4076</v>
      </c>
      <c r="DFC7" s="133" t="s">
        <v>4076</v>
      </c>
      <c r="DFD7" s="133" t="s">
        <v>4107</v>
      </c>
      <c r="DFE7" s="133" t="s">
        <v>4076</v>
      </c>
      <c r="DFF7" s="133" t="s">
        <v>4104</v>
      </c>
      <c r="DFG7" s="133" t="s">
        <v>4104</v>
      </c>
      <c r="DFH7" s="133" t="s">
        <v>4104</v>
      </c>
      <c r="DFI7" s="133" t="s">
        <v>4104</v>
      </c>
      <c r="DFJ7" s="133" t="s">
        <v>4104</v>
      </c>
      <c r="DFK7" s="133" t="s">
        <v>4076</v>
      </c>
      <c r="DFL7" s="133" t="s">
        <v>4076</v>
      </c>
      <c r="DFM7" s="133" t="s">
        <v>4076</v>
      </c>
      <c r="DFN7" s="133" t="s">
        <v>4076</v>
      </c>
      <c r="DFO7" s="133" t="s">
        <v>4107</v>
      </c>
      <c r="DFP7" s="133" t="s">
        <v>4076</v>
      </c>
      <c r="DFQ7" s="133" t="s">
        <v>4104</v>
      </c>
      <c r="DFR7" s="133" t="s">
        <v>4104</v>
      </c>
      <c r="DFS7" s="133" t="s">
        <v>4104</v>
      </c>
      <c r="DFT7" s="133" t="s">
        <v>4104</v>
      </c>
      <c r="DFU7" s="133" t="s">
        <v>4104</v>
      </c>
      <c r="DFV7" s="133" t="s">
        <v>4076</v>
      </c>
      <c r="DFW7" s="133" t="s">
        <v>4076</v>
      </c>
      <c r="DFX7" s="133" t="s">
        <v>4076</v>
      </c>
      <c r="DFY7" s="133" t="s">
        <v>4076</v>
      </c>
      <c r="DFZ7" s="133" t="s">
        <v>4107</v>
      </c>
      <c r="DGA7" s="133" t="s">
        <v>4076</v>
      </c>
      <c r="DGB7" s="133" t="s">
        <v>4104</v>
      </c>
      <c r="DGC7" s="133" t="s">
        <v>4104</v>
      </c>
      <c r="DGD7" s="133" t="s">
        <v>4104</v>
      </c>
      <c r="DGE7" s="133" t="s">
        <v>4104</v>
      </c>
      <c r="DGF7" s="133" t="s">
        <v>4104</v>
      </c>
      <c r="DGG7" s="133" t="s">
        <v>4076</v>
      </c>
      <c r="DGH7" s="133" t="s">
        <v>4076</v>
      </c>
      <c r="DGI7" s="133" t="s">
        <v>4076</v>
      </c>
      <c r="DGJ7" s="133" t="s">
        <v>4076</v>
      </c>
      <c r="DGK7" s="133" t="s">
        <v>4107</v>
      </c>
      <c r="DGL7" s="133" t="s">
        <v>4076</v>
      </c>
      <c r="DGM7" s="133" t="s">
        <v>4104</v>
      </c>
      <c r="DGN7" s="133" t="s">
        <v>4104</v>
      </c>
      <c r="DGO7" s="133" t="s">
        <v>4104</v>
      </c>
      <c r="DGP7" s="133" t="s">
        <v>4104</v>
      </c>
      <c r="DGQ7" s="133" t="s">
        <v>4104</v>
      </c>
      <c r="DGR7" s="133" t="s">
        <v>4076</v>
      </c>
      <c r="DGS7" s="133" t="s">
        <v>4076</v>
      </c>
      <c r="DGT7" s="133" t="s">
        <v>4076</v>
      </c>
      <c r="DGU7" s="133" t="s">
        <v>4076</v>
      </c>
      <c r="DGV7" s="133" t="s">
        <v>4107</v>
      </c>
      <c r="DGW7" s="133" t="s">
        <v>4076</v>
      </c>
      <c r="DGX7" s="133" t="s">
        <v>4104</v>
      </c>
      <c r="DGY7" s="133" t="s">
        <v>4104</v>
      </c>
      <c r="DGZ7" s="133" t="s">
        <v>4104</v>
      </c>
      <c r="DHA7" s="133" t="s">
        <v>4104</v>
      </c>
      <c r="DHB7" s="133" t="s">
        <v>4104</v>
      </c>
      <c r="DHC7" s="133" t="s">
        <v>4076</v>
      </c>
      <c r="DHD7" s="133" t="s">
        <v>4076</v>
      </c>
      <c r="DHE7" s="133" t="s">
        <v>4076</v>
      </c>
      <c r="DHF7" s="133" t="s">
        <v>4076</v>
      </c>
      <c r="DHG7" s="133" t="s">
        <v>4107</v>
      </c>
      <c r="DHH7" s="133" t="s">
        <v>4076</v>
      </c>
      <c r="DHI7" s="133" t="s">
        <v>4104</v>
      </c>
      <c r="DHJ7" s="133" t="s">
        <v>4104</v>
      </c>
      <c r="DHK7" s="133" t="s">
        <v>4104</v>
      </c>
      <c r="DHL7" s="133" t="s">
        <v>4104</v>
      </c>
      <c r="DHM7" s="133" t="s">
        <v>4104</v>
      </c>
      <c r="DHN7" s="133" t="s">
        <v>4076</v>
      </c>
      <c r="DHO7" s="133" t="s">
        <v>4076</v>
      </c>
      <c r="DHP7" s="133" t="s">
        <v>4076</v>
      </c>
      <c r="DHQ7" s="133" t="s">
        <v>4076</v>
      </c>
      <c r="DHR7" s="133" t="s">
        <v>4107</v>
      </c>
      <c r="DHS7" s="133" t="s">
        <v>4076</v>
      </c>
      <c r="DHT7" s="133" t="s">
        <v>4104</v>
      </c>
      <c r="DHU7" s="133" t="s">
        <v>4104</v>
      </c>
      <c r="DHV7" s="133" t="s">
        <v>4104</v>
      </c>
      <c r="DHW7" s="133" t="s">
        <v>4104</v>
      </c>
      <c r="DHX7" s="133" t="s">
        <v>4104</v>
      </c>
      <c r="DHY7" s="133" t="s">
        <v>4076</v>
      </c>
      <c r="DHZ7" s="133" t="s">
        <v>4076</v>
      </c>
      <c r="DIA7" s="133" t="s">
        <v>4107</v>
      </c>
      <c r="DIB7" s="133" t="s">
        <v>4076</v>
      </c>
      <c r="DIC7" s="133" t="s">
        <v>4107</v>
      </c>
      <c r="DID7" s="133" t="s">
        <v>4076</v>
      </c>
      <c r="DIH7" s="133" t="s">
        <v>4076</v>
      </c>
      <c r="DII7" s="133" t="s">
        <v>4104</v>
      </c>
      <c r="DIJ7" s="133" t="s">
        <v>4104</v>
      </c>
      <c r="DIK7" s="133" t="s">
        <v>4104</v>
      </c>
      <c r="DIL7" s="133" t="s">
        <v>4104</v>
      </c>
      <c r="DIM7" s="133" t="s">
        <v>4104</v>
      </c>
      <c r="DIN7" s="133" t="s">
        <v>4076</v>
      </c>
      <c r="DIO7" s="133" t="s">
        <v>4076</v>
      </c>
      <c r="DIP7" s="133" t="s">
        <v>4076</v>
      </c>
      <c r="DIQ7" s="133" t="s">
        <v>4076</v>
      </c>
      <c r="DIR7" s="133" t="s">
        <v>4107</v>
      </c>
      <c r="DIS7" s="133" t="s">
        <v>4076</v>
      </c>
      <c r="DIT7" s="133" t="s">
        <v>4104</v>
      </c>
      <c r="DIU7" s="133" t="s">
        <v>4104</v>
      </c>
      <c r="DIV7" s="133" t="s">
        <v>4104</v>
      </c>
      <c r="DIW7" s="133" t="s">
        <v>4104</v>
      </c>
      <c r="DIX7" s="133" t="s">
        <v>4104</v>
      </c>
      <c r="DIY7" s="133" t="s">
        <v>4076</v>
      </c>
      <c r="DIZ7" s="133" t="s">
        <v>4076</v>
      </c>
      <c r="DJA7" s="133" t="s">
        <v>4076</v>
      </c>
      <c r="DJB7" s="133" t="s">
        <v>4076</v>
      </c>
      <c r="DJC7" s="133" t="s">
        <v>4107</v>
      </c>
      <c r="DJD7" s="133" t="s">
        <v>4076</v>
      </c>
      <c r="DJE7" s="133" t="s">
        <v>4104</v>
      </c>
      <c r="DJF7" s="133" t="s">
        <v>4104</v>
      </c>
      <c r="DJG7" s="133" t="s">
        <v>4104</v>
      </c>
      <c r="DJH7" s="133" t="s">
        <v>4104</v>
      </c>
      <c r="DJI7" s="133" t="s">
        <v>4104</v>
      </c>
      <c r="DJJ7" s="133" t="s">
        <v>4076</v>
      </c>
      <c r="DJK7" s="133" t="s">
        <v>4076</v>
      </c>
      <c r="DJL7" s="133" t="s">
        <v>4076</v>
      </c>
      <c r="DJM7" s="133" t="s">
        <v>4076</v>
      </c>
      <c r="DJN7" s="133" t="s">
        <v>4107</v>
      </c>
      <c r="DJO7" s="133" t="s">
        <v>4076</v>
      </c>
      <c r="DJP7" s="133" t="s">
        <v>4104</v>
      </c>
      <c r="DJQ7" s="133" t="s">
        <v>4104</v>
      </c>
      <c r="DJR7" s="133" t="s">
        <v>4104</v>
      </c>
      <c r="DJS7" s="133" t="s">
        <v>4104</v>
      </c>
      <c r="DJT7" s="133" t="s">
        <v>4104</v>
      </c>
      <c r="DJU7" s="133" t="s">
        <v>4076</v>
      </c>
      <c r="DJV7" s="133" t="s">
        <v>4076</v>
      </c>
      <c r="DJW7" s="133" t="s">
        <v>4076</v>
      </c>
      <c r="DJX7" s="133" t="s">
        <v>4076</v>
      </c>
      <c r="DJY7" s="133" t="s">
        <v>4107</v>
      </c>
      <c r="DJZ7" s="133" t="s">
        <v>4076</v>
      </c>
      <c r="DKA7" s="133" t="s">
        <v>4104</v>
      </c>
      <c r="DKB7" s="133" t="s">
        <v>4104</v>
      </c>
      <c r="DKC7" s="133" t="s">
        <v>4104</v>
      </c>
      <c r="DKD7" s="133" t="s">
        <v>4104</v>
      </c>
      <c r="DKE7" s="133" t="s">
        <v>4104</v>
      </c>
      <c r="DKF7" s="133" t="s">
        <v>4076</v>
      </c>
      <c r="DKG7" s="133" t="s">
        <v>4076</v>
      </c>
      <c r="DKH7" s="133" t="s">
        <v>4076</v>
      </c>
      <c r="DKI7" s="133" t="s">
        <v>4076</v>
      </c>
      <c r="DKJ7" s="133" t="s">
        <v>4107</v>
      </c>
      <c r="DKK7" s="133" t="s">
        <v>4076</v>
      </c>
      <c r="DKL7" s="133" t="s">
        <v>4104</v>
      </c>
      <c r="DKM7" s="133" t="s">
        <v>4104</v>
      </c>
      <c r="DKN7" s="133" t="s">
        <v>4104</v>
      </c>
      <c r="DKO7" s="133" t="s">
        <v>4104</v>
      </c>
      <c r="DKP7" s="133" t="s">
        <v>4104</v>
      </c>
      <c r="DKQ7" s="133" t="s">
        <v>4076</v>
      </c>
      <c r="DKR7" s="133" t="s">
        <v>4076</v>
      </c>
      <c r="DKS7" s="133" t="s">
        <v>4076</v>
      </c>
      <c r="DKT7" s="133" t="s">
        <v>4076</v>
      </c>
      <c r="DKU7" s="133" t="s">
        <v>4107</v>
      </c>
      <c r="DKV7" s="133" t="s">
        <v>4076</v>
      </c>
      <c r="DKW7" s="133" t="s">
        <v>4104</v>
      </c>
      <c r="DKX7" s="133" t="s">
        <v>4104</v>
      </c>
      <c r="DKY7" s="133" t="s">
        <v>4104</v>
      </c>
      <c r="DKZ7" s="133" t="s">
        <v>4104</v>
      </c>
      <c r="DLA7" s="133" t="s">
        <v>4104</v>
      </c>
      <c r="DLB7" s="133" t="s">
        <v>4076</v>
      </c>
      <c r="DLC7" s="133" t="s">
        <v>4076</v>
      </c>
      <c r="DLD7" s="133" t="s">
        <v>4076</v>
      </c>
      <c r="DLE7" s="133" t="s">
        <v>4076</v>
      </c>
      <c r="DLF7" s="133" t="s">
        <v>4107</v>
      </c>
      <c r="DLG7" s="133" t="s">
        <v>4076</v>
      </c>
      <c r="DLH7" s="133" t="s">
        <v>4104</v>
      </c>
      <c r="DLI7" s="133" t="s">
        <v>4104</v>
      </c>
      <c r="DLJ7" s="133" t="s">
        <v>4104</v>
      </c>
      <c r="DLK7" s="133" t="s">
        <v>4104</v>
      </c>
      <c r="DLL7" s="133" t="s">
        <v>4104</v>
      </c>
      <c r="DLM7" s="133" t="s">
        <v>4076</v>
      </c>
      <c r="DLN7" s="133" t="s">
        <v>4076</v>
      </c>
      <c r="DLO7" s="133" t="s">
        <v>4076</v>
      </c>
      <c r="DLP7" s="133" t="s">
        <v>4076</v>
      </c>
      <c r="DLQ7" s="133" t="s">
        <v>4107</v>
      </c>
      <c r="DLR7" s="133" t="s">
        <v>4076</v>
      </c>
      <c r="DLS7" s="133" t="s">
        <v>4104</v>
      </c>
      <c r="DLT7" s="133" t="s">
        <v>4104</v>
      </c>
      <c r="DLU7" s="133" t="s">
        <v>4104</v>
      </c>
      <c r="DLV7" s="133" t="s">
        <v>4104</v>
      </c>
      <c r="DLW7" s="133" t="s">
        <v>4104</v>
      </c>
      <c r="DLX7" s="133" t="s">
        <v>4076</v>
      </c>
      <c r="DLY7" s="133" t="s">
        <v>4076</v>
      </c>
      <c r="DLZ7" s="133" t="s">
        <v>4076</v>
      </c>
      <c r="DMA7" s="133" t="s">
        <v>4076</v>
      </c>
      <c r="DMB7" s="133" t="s">
        <v>4107</v>
      </c>
      <c r="DMC7" s="133" t="s">
        <v>4076</v>
      </c>
      <c r="DMD7" s="133" t="s">
        <v>4104</v>
      </c>
      <c r="DME7" s="133" t="s">
        <v>4104</v>
      </c>
      <c r="DMF7" s="133" t="s">
        <v>4104</v>
      </c>
      <c r="DMG7" s="133" t="s">
        <v>4104</v>
      </c>
      <c r="DMH7" s="133" t="s">
        <v>4104</v>
      </c>
      <c r="DMI7" s="133" t="s">
        <v>4076</v>
      </c>
      <c r="DMJ7" s="133" t="s">
        <v>4076</v>
      </c>
      <c r="DMK7" s="133" t="s">
        <v>4076</v>
      </c>
      <c r="DML7" s="133" t="s">
        <v>4076</v>
      </c>
      <c r="DMM7" s="133" t="s">
        <v>4107</v>
      </c>
      <c r="DMN7" s="133" t="s">
        <v>4076</v>
      </c>
      <c r="DMO7" s="133" t="s">
        <v>4104</v>
      </c>
      <c r="DMP7" s="133" t="s">
        <v>4104</v>
      </c>
      <c r="DMQ7" s="133" t="s">
        <v>4104</v>
      </c>
      <c r="DMR7" s="133" t="s">
        <v>4104</v>
      </c>
      <c r="DMS7" s="133" t="s">
        <v>4104</v>
      </c>
      <c r="DMT7" s="133" t="s">
        <v>4076</v>
      </c>
      <c r="DMU7" s="133" t="s">
        <v>4076</v>
      </c>
      <c r="DMV7" s="133" t="s">
        <v>4107</v>
      </c>
      <c r="DMW7" s="133" t="s">
        <v>4076</v>
      </c>
      <c r="DMX7" s="133" t="s">
        <v>4107</v>
      </c>
      <c r="DMY7" s="133" t="s">
        <v>4076</v>
      </c>
      <c r="DNC7" s="133" t="s">
        <v>4076</v>
      </c>
      <c r="DND7" s="133" t="s">
        <v>4104</v>
      </c>
      <c r="DNE7" s="133" t="s">
        <v>4104</v>
      </c>
      <c r="DNF7" s="133" t="s">
        <v>4104</v>
      </c>
      <c r="DNG7" s="133" t="s">
        <v>4104</v>
      </c>
      <c r="DNH7" s="133" t="s">
        <v>4104</v>
      </c>
      <c r="DNI7" s="133" t="s">
        <v>4076</v>
      </c>
      <c r="DNJ7" s="133" t="s">
        <v>4076</v>
      </c>
      <c r="DNK7" s="133" t="s">
        <v>4076</v>
      </c>
      <c r="DNL7" s="133" t="s">
        <v>4076</v>
      </c>
      <c r="DNM7" s="133" t="s">
        <v>4107</v>
      </c>
      <c r="DNN7" s="133" t="s">
        <v>4076</v>
      </c>
      <c r="DNO7" s="133" t="s">
        <v>4104</v>
      </c>
      <c r="DNP7" s="133" t="s">
        <v>4104</v>
      </c>
      <c r="DNQ7" s="133" t="s">
        <v>4104</v>
      </c>
      <c r="DNR7" s="133" t="s">
        <v>4104</v>
      </c>
      <c r="DNS7" s="133" t="s">
        <v>4104</v>
      </c>
      <c r="DNT7" s="133" t="s">
        <v>4076</v>
      </c>
      <c r="DNU7" s="133" t="s">
        <v>4076</v>
      </c>
      <c r="DNV7" s="133" t="s">
        <v>4076</v>
      </c>
      <c r="DNW7" s="133" t="s">
        <v>4076</v>
      </c>
      <c r="DNX7" s="133" t="s">
        <v>4107</v>
      </c>
      <c r="DNY7" s="133" t="s">
        <v>4076</v>
      </c>
      <c r="DNZ7" s="133" t="s">
        <v>4104</v>
      </c>
      <c r="DOA7" s="133" t="s">
        <v>4104</v>
      </c>
      <c r="DOB7" s="133" t="s">
        <v>4104</v>
      </c>
      <c r="DOC7" s="133" t="s">
        <v>4104</v>
      </c>
      <c r="DOD7" s="133" t="s">
        <v>4104</v>
      </c>
      <c r="DOE7" s="133" t="s">
        <v>4076</v>
      </c>
      <c r="DOF7" s="133" t="s">
        <v>4076</v>
      </c>
      <c r="DOG7" s="133" t="s">
        <v>4076</v>
      </c>
      <c r="DOH7" s="133" t="s">
        <v>4076</v>
      </c>
      <c r="DOI7" s="133" t="s">
        <v>4107</v>
      </c>
      <c r="DOJ7" s="133" t="s">
        <v>4076</v>
      </c>
      <c r="DOK7" s="133" t="s">
        <v>4104</v>
      </c>
      <c r="DOL7" s="133" t="s">
        <v>4104</v>
      </c>
      <c r="DOM7" s="133" t="s">
        <v>4104</v>
      </c>
      <c r="DON7" s="133" t="s">
        <v>4104</v>
      </c>
      <c r="DOO7" s="133" t="s">
        <v>4104</v>
      </c>
      <c r="DOP7" s="133" t="s">
        <v>4076</v>
      </c>
      <c r="DOQ7" s="133" t="s">
        <v>4076</v>
      </c>
      <c r="DOR7" s="133" t="s">
        <v>4076</v>
      </c>
      <c r="DOS7" s="133" t="s">
        <v>4076</v>
      </c>
      <c r="DOT7" s="133" t="s">
        <v>4107</v>
      </c>
      <c r="DOU7" s="133" t="s">
        <v>4076</v>
      </c>
      <c r="DOV7" s="133" t="s">
        <v>4104</v>
      </c>
      <c r="DOW7" s="133" t="s">
        <v>4104</v>
      </c>
      <c r="DOX7" s="133" t="s">
        <v>4104</v>
      </c>
      <c r="DOY7" s="133" t="s">
        <v>4104</v>
      </c>
      <c r="DOZ7" s="133" t="s">
        <v>4104</v>
      </c>
      <c r="DPA7" s="133" t="s">
        <v>4076</v>
      </c>
      <c r="DPB7" s="133" t="s">
        <v>4076</v>
      </c>
      <c r="DPC7" s="133" t="s">
        <v>4076</v>
      </c>
      <c r="DPD7" s="133" t="s">
        <v>4076</v>
      </c>
      <c r="DPE7" s="133" t="s">
        <v>4107</v>
      </c>
      <c r="DPF7" s="133" t="s">
        <v>4076</v>
      </c>
      <c r="DPG7" s="133" t="s">
        <v>4104</v>
      </c>
      <c r="DPH7" s="133" t="s">
        <v>4104</v>
      </c>
      <c r="DPI7" s="133" t="s">
        <v>4104</v>
      </c>
      <c r="DPJ7" s="133" t="s">
        <v>4104</v>
      </c>
      <c r="DPK7" s="133" t="s">
        <v>4104</v>
      </c>
      <c r="DPL7" s="133" t="s">
        <v>4076</v>
      </c>
      <c r="DPM7" s="133" t="s">
        <v>4076</v>
      </c>
      <c r="DPN7" s="133" t="s">
        <v>4076</v>
      </c>
      <c r="DPO7" s="133" t="s">
        <v>4076</v>
      </c>
      <c r="DPP7" s="133" t="s">
        <v>4107</v>
      </c>
      <c r="DPQ7" s="133" t="s">
        <v>4076</v>
      </c>
      <c r="DPR7" s="133" t="s">
        <v>4104</v>
      </c>
      <c r="DPS7" s="133" t="s">
        <v>4104</v>
      </c>
      <c r="DPT7" s="133" t="s">
        <v>4104</v>
      </c>
      <c r="DPU7" s="133" t="s">
        <v>4104</v>
      </c>
      <c r="DPV7" s="133" t="s">
        <v>4104</v>
      </c>
      <c r="DPW7" s="133" t="s">
        <v>4076</v>
      </c>
      <c r="DPX7" s="133" t="s">
        <v>4076</v>
      </c>
      <c r="DPY7" s="133" t="s">
        <v>4076</v>
      </c>
      <c r="DPZ7" s="133" t="s">
        <v>4076</v>
      </c>
      <c r="DQA7" s="133" t="s">
        <v>4107</v>
      </c>
      <c r="DQB7" s="133" t="s">
        <v>4076</v>
      </c>
      <c r="DQC7" s="133" t="s">
        <v>4104</v>
      </c>
      <c r="DQD7" s="133" t="s">
        <v>4104</v>
      </c>
      <c r="DQE7" s="133" t="s">
        <v>4104</v>
      </c>
      <c r="DQF7" s="133" t="s">
        <v>4104</v>
      </c>
      <c r="DQG7" s="133" t="s">
        <v>4104</v>
      </c>
      <c r="DQH7" s="133" t="s">
        <v>4076</v>
      </c>
      <c r="DQI7" s="133" t="s">
        <v>4076</v>
      </c>
      <c r="DQJ7" s="133" t="s">
        <v>4076</v>
      </c>
      <c r="DQK7" s="133" t="s">
        <v>4076</v>
      </c>
      <c r="DQL7" s="133" t="s">
        <v>4107</v>
      </c>
      <c r="DQM7" s="133" t="s">
        <v>4076</v>
      </c>
      <c r="DQN7" s="133" t="s">
        <v>4104</v>
      </c>
      <c r="DQO7" s="133" t="s">
        <v>4104</v>
      </c>
      <c r="DQP7" s="133" t="s">
        <v>4104</v>
      </c>
      <c r="DQQ7" s="133" t="s">
        <v>4104</v>
      </c>
      <c r="DQR7" s="133" t="s">
        <v>4104</v>
      </c>
      <c r="DQS7" s="133" t="s">
        <v>4076</v>
      </c>
      <c r="DQT7" s="133" t="s">
        <v>4076</v>
      </c>
      <c r="DQU7" s="133" t="s">
        <v>4076</v>
      </c>
      <c r="DQV7" s="133" t="s">
        <v>4076</v>
      </c>
      <c r="DQW7" s="133" t="s">
        <v>4107</v>
      </c>
      <c r="DQX7" s="133" t="s">
        <v>4076</v>
      </c>
      <c r="DQY7" s="133" t="s">
        <v>4104</v>
      </c>
      <c r="DQZ7" s="133" t="s">
        <v>4104</v>
      </c>
      <c r="DRA7" s="133" t="s">
        <v>4104</v>
      </c>
      <c r="DRB7" s="133" t="s">
        <v>4104</v>
      </c>
      <c r="DRC7" s="133" t="s">
        <v>4104</v>
      </c>
      <c r="DRD7" s="133" t="s">
        <v>4076</v>
      </c>
      <c r="DRE7" s="133" t="s">
        <v>4076</v>
      </c>
      <c r="DRF7" s="133" t="s">
        <v>4076</v>
      </c>
      <c r="DRG7" s="133" t="s">
        <v>4076</v>
      </c>
      <c r="DRH7" s="133" t="s">
        <v>4107</v>
      </c>
      <c r="DRI7" s="133" t="s">
        <v>4076</v>
      </c>
      <c r="DRJ7" s="133" t="s">
        <v>4104</v>
      </c>
      <c r="DRK7" s="133" t="s">
        <v>4104</v>
      </c>
      <c r="DRL7" s="133" t="s">
        <v>4104</v>
      </c>
      <c r="DRM7" s="133" t="s">
        <v>4104</v>
      </c>
      <c r="DRN7" s="133" t="s">
        <v>4104</v>
      </c>
    </row>
    <row r="8" spans="1:3338" s="135" customFormat="1" ht="12.75" x14ac:dyDescent="0.2">
      <c r="XZ8" s="136"/>
      <c r="YA8" s="136"/>
      <c r="YB8" s="136"/>
      <c r="YC8" s="136"/>
      <c r="YD8" s="136"/>
      <c r="YE8" s="136"/>
      <c r="YF8" s="136"/>
      <c r="YG8" s="136"/>
      <c r="YH8" s="136"/>
      <c r="YI8" s="136"/>
      <c r="YJ8" s="136"/>
      <c r="YK8" s="136"/>
      <c r="YL8" s="136"/>
      <c r="YM8" s="136"/>
      <c r="YN8" s="136"/>
      <c r="YO8" s="136"/>
      <c r="YW8" s="135" t="s">
        <v>4078</v>
      </c>
      <c r="YX8" s="135" t="s">
        <v>4108</v>
      </c>
      <c r="YY8" s="135" t="s">
        <v>4108</v>
      </c>
      <c r="YZ8" s="135" t="s">
        <v>4321</v>
      </c>
      <c r="ZA8" s="135" t="s">
        <v>4321</v>
      </c>
      <c r="ZB8" s="135" t="s">
        <v>4110</v>
      </c>
      <c r="ZF8" s="135" t="s">
        <v>4325</v>
      </c>
      <c r="ZH8" s="135" t="s">
        <v>4104</v>
      </c>
      <c r="ZI8" s="135" t="s">
        <v>4104</v>
      </c>
      <c r="ZJ8" s="135" t="s">
        <v>4104</v>
      </c>
      <c r="ZK8" s="135" t="s">
        <v>4104</v>
      </c>
      <c r="ZL8" s="135" t="s">
        <v>4104</v>
      </c>
      <c r="ZM8" s="135" t="s">
        <v>4100</v>
      </c>
      <c r="ZN8" s="135" t="s">
        <v>4102</v>
      </c>
      <c r="ZO8" s="135" t="s">
        <v>4102</v>
      </c>
      <c r="ZP8" s="135" t="s">
        <v>4108</v>
      </c>
      <c r="ZQ8" s="135" t="s">
        <v>4108</v>
      </c>
      <c r="ZR8" s="135" t="s">
        <v>4323</v>
      </c>
      <c r="ZS8" s="135" t="s">
        <v>4104</v>
      </c>
      <c r="ZT8" s="135" t="s">
        <v>4104</v>
      </c>
      <c r="ZU8" s="135" t="s">
        <v>4104</v>
      </c>
      <c r="ZV8" s="135" t="s">
        <v>4104</v>
      </c>
      <c r="ZW8" s="135" t="s">
        <v>4104</v>
      </c>
      <c r="ZX8" s="135" t="s">
        <v>4100</v>
      </c>
      <c r="ZY8" s="135" t="s">
        <v>4102</v>
      </c>
      <c r="ZZ8" s="135" t="s">
        <v>4102</v>
      </c>
      <c r="AAA8" s="135" t="s">
        <v>4108</v>
      </c>
      <c r="AAB8" s="135" t="s">
        <v>4108</v>
      </c>
      <c r="AAC8" s="135" t="s">
        <v>4323</v>
      </c>
      <c r="AAD8" s="135" t="s">
        <v>4104</v>
      </c>
      <c r="AAE8" s="135" t="s">
        <v>4104</v>
      </c>
      <c r="AAF8" s="135" t="s">
        <v>4104</v>
      </c>
      <c r="AAG8" s="135" t="s">
        <v>4104</v>
      </c>
      <c r="AAH8" s="135" t="s">
        <v>4104</v>
      </c>
      <c r="AAI8" s="135" t="s">
        <v>4100</v>
      </c>
      <c r="AAJ8" s="135" t="s">
        <v>4102</v>
      </c>
      <c r="AAK8" s="135" t="s">
        <v>4102</v>
      </c>
      <c r="AAL8" s="135" t="s">
        <v>4108</v>
      </c>
      <c r="AAM8" s="135" t="s">
        <v>4108</v>
      </c>
      <c r="AAN8" s="135" t="s">
        <v>4323</v>
      </c>
      <c r="AAO8" s="135" t="s">
        <v>4104</v>
      </c>
      <c r="AAP8" s="135" t="s">
        <v>4104</v>
      </c>
      <c r="AAQ8" s="135" t="s">
        <v>4104</v>
      </c>
      <c r="AAR8" s="135" t="s">
        <v>4104</v>
      </c>
      <c r="AAS8" s="135" t="s">
        <v>4104</v>
      </c>
      <c r="AAT8" s="135" t="s">
        <v>4100</v>
      </c>
      <c r="AAU8" s="135" t="s">
        <v>4102</v>
      </c>
      <c r="AAV8" s="135" t="s">
        <v>4102</v>
      </c>
      <c r="AAW8" s="135" t="s">
        <v>4108</v>
      </c>
      <c r="AAX8" s="135" t="s">
        <v>4108</v>
      </c>
      <c r="AAY8" s="135" t="s">
        <v>4323</v>
      </c>
      <c r="AAZ8" s="135" t="s">
        <v>4104</v>
      </c>
      <c r="ABA8" s="135" t="s">
        <v>4104</v>
      </c>
      <c r="ABB8" s="135" t="s">
        <v>4104</v>
      </c>
      <c r="ABC8" s="135" t="s">
        <v>4104</v>
      </c>
      <c r="ABD8" s="135" t="s">
        <v>4104</v>
      </c>
      <c r="ABE8" s="135" t="s">
        <v>4100</v>
      </c>
      <c r="ABF8" s="135" t="s">
        <v>4102</v>
      </c>
      <c r="ABG8" s="135" t="s">
        <v>4102</v>
      </c>
      <c r="ABH8" s="135" t="s">
        <v>4108</v>
      </c>
      <c r="ABI8" s="135" t="s">
        <v>4108</v>
      </c>
      <c r="ABJ8" s="135" t="s">
        <v>4323</v>
      </c>
      <c r="ABK8" s="135" t="s">
        <v>4104</v>
      </c>
      <c r="ABL8" s="135" t="s">
        <v>4104</v>
      </c>
      <c r="ABM8" s="135" t="s">
        <v>4104</v>
      </c>
      <c r="ABN8" s="135" t="s">
        <v>4104</v>
      </c>
      <c r="ABO8" s="135" t="s">
        <v>4104</v>
      </c>
      <c r="ABP8" s="135" t="s">
        <v>4100</v>
      </c>
      <c r="ABQ8" s="135" t="s">
        <v>4102</v>
      </c>
      <c r="ABR8" s="135" t="s">
        <v>4102</v>
      </c>
      <c r="ABS8" s="135" t="s">
        <v>4108</v>
      </c>
      <c r="ABT8" s="135" t="s">
        <v>4108</v>
      </c>
      <c r="ABU8" s="135" t="s">
        <v>4323</v>
      </c>
      <c r="ABV8" s="135" t="s">
        <v>4104</v>
      </c>
      <c r="ABW8" s="135" t="s">
        <v>4104</v>
      </c>
      <c r="ABX8" s="135" t="s">
        <v>4104</v>
      </c>
      <c r="ABY8" s="135" t="s">
        <v>4104</v>
      </c>
      <c r="ABZ8" s="135" t="s">
        <v>4104</v>
      </c>
      <c r="ACA8" s="135" t="s">
        <v>4100</v>
      </c>
      <c r="ACB8" s="135" t="s">
        <v>4102</v>
      </c>
      <c r="ACC8" s="135" t="s">
        <v>4102</v>
      </c>
      <c r="ACD8" s="135" t="s">
        <v>4108</v>
      </c>
      <c r="ACE8" s="135" t="s">
        <v>4108</v>
      </c>
      <c r="ACF8" s="135" t="s">
        <v>4323</v>
      </c>
      <c r="ACG8" s="135" t="s">
        <v>4104</v>
      </c>
      <c r="ACH8" s="135" t="s">
        <v>4104</v>
      </c>
      <c r="ACI8" s="135" t="s">
        <v>4104</v>
      </c>
      <c r="ACJ8" s="135" t="s">
        <v>4104</v>
      </c>
      <c r="ACK8" s="135" t="s">
        <v>4104</v>
      </c>
      <c r="ACL8" s="135" t="s">
        <v>4100</v>
      </c>
      <c r="ACM8" s="135" t="s">
        <v>4102</v>
      </c>
      <c r="ACN8" s="135" t="s">
        <v>4102</v>
      </c>
      <c r="ACO8" s="135" t="s">
        <v>4108</v>
      </c>
      <c r="ACP8" s="135" t="s">
        <v>4108</v>
      </c>
      <c r="ACQ8" s="135" t="s">
        <v>4323</v>
      </c>
      <c r="ACR8" s="135" t="s">
        <v>4104</v>
      </c>
      <c r="ACS8" s="135" t="s">
        <v>4104</v>
      </c>
      <c r="ACT8" s="135" t="s">
        <v>4104</v>
      </c>
      <c r="ACU8" s="135" t="s">
        <v>4104</v>
      </c>
      <c r="ACV8" s="135" t="s">
        <v>4104</v>
      </c>
      <c r="ACW8" s="135" t="s">
        <v>4100</v>
      </c>
      <c r="ACX8" s="135" t="s">
        <v>4102</v>
      </c>
      <c r="ACY8" s="135" t="s">
        <v>4102</v>
      </c>
      <c r="ACZ8" s="135" t="s">
        <v>4108</v>
      </c>
      <c r="ADA8" s="135" t="s">
        <v>4108</v>
      </c>
      <c r="ADB8" s="135" t="s">
        <v>4323</v>
      </c>
      <c r="ADC8" s="135" t="s">
        <v>4104</v>
      </c>
      <c r="ADD8" s="135" t="s">
        <v>4104</v>
      </c>
      <c r="ADE8" s="135" t="s">
        <v>4104</v>
      </c>
      <c r="ADF8" s="135" t="s">
        <v>4104</v>
      </c>
      <c r="ADG8" s="135" t="s">
        <v>4104</v>
      </c>
      <c r="ADH8" s="135" t="s">
        <v>4100</v>
      </c>
      <c r="ADI8" s="135" t="s">
        <v>4102</v>
      </c>
      <c r="ADJ8" s="135" t="s">
        <v>4102</v>
      </c>
      <c r="ADK8" s="135" t="s">
        <v>4108</v>
      </c>
      <c r="ADL8" s="135" t="s">
        <v>4108</v>
      </c>
      <c r="ADM8" s="135" t="s">
        <v>4323</v>
      </c>
      <c r="ADN8" s="135" t="s">
        <v>4104</v>
      </c>
      <c r="ADO8" s="135" t="s">
        <v>4104</v>
      </c>
      <c r="ADP8" s="135" t="s">
        <v>4104</v>
      </c>
      <c r="ADQ8" s="135" t="s">
        <v>4104</v>
      </c>
      <c r="ADR8" s="135" t="s">
        <v>4104</v>
      </c>
      <c r="ADS8" s="135" t="s">
        <v>4078</v>
      </c>
      <c r="ADT8" s="135" t="s">
        <v>4108</v>
      </c>
      <c r="ADU8" s="135" t="s">
        <v>4108</v>
      </c>
      <c r="ADV8" s="135" t="s">
        <v>4321</v>
      </c>
      <c r="ADW8" s="135" t="s">
        <v>4321</v>
      </c>
      <c r="ADX8" s="135" t="s">
        <v>4110</v>
      </c>
      <c r="AEB8" s="135" t="s">
        <v>4325</v>
      </c>
      <c r="AED8" s="135" t="s">
        <v>4104</v>
      </c>
      <c r="AEE8" s="135" t="s">
        <v>4104</v>
      </c>
      <c r="AEF8" s="135" t="s">
        <v>4104</v>
      </c>
      <c r="AEG8" s="135" t="s">
        <v>4104</v>
      </c>
      <c r="AEH8" s="135" t="s">
        <v>4104</v>
      </c>
      <c r="AEI8" s="135" t="s">
        <v>4100</v>
      </c>
      <c r="AEJ8" s="135" t="s">
        <v>4102</v>
      </c>
      <c r="AEK8" s="135" t="s">
        <v>4102</v>
      </c>
      <c r="AEL8" s="135" t="s">
        <v>4108</v>
      </c>
      <c r="AEM8" s="135" t="s">
        <v>4108</v>
      </c>
      <c r="AEN8" s="135" t="s">
        <v>4323</v>
      </c>
      <c r="AEO8" s="135" t="s">
        <v>4104</v>
      </c>
      <c r="AEP8" s="135" t="s">
        <v>4104</v>
      </c>
      <c r="AEQ8" s="135" t="s">
        <v>4104</v>
      </c>
      <c r="AER8" s="135" t="s">
        <v>4104</v>
      </c>
      <c r="AES8" s="135" t="s">
        <v>4104</v>
      </c>
      <c r="AET8" s="135" t="s">
        <v>4100</v>
      </c>
      <c r="AEU8" s="135" t="s">
        <v>4102</v>
      </c>
      <c r="AEV8" s="135" t="s">
        <v>4102</v>
      </c>
      <c r="AEW8" s="135" t="s">
        <v>4108</v>
      </c>
      <c r="AEX8" s="135" t="s">
        <v>4108</v>
      </c>
      <c r="AEY8" s="135" t="s">
        <v>4323</v>
      </c>
      <c r="AEZ8" s="135" t="s">
        <v>4104</v>
      </c>
      <c r="AFA8" s="135" t="s">
        <v>4104</v>
      </c>
      <c r="AFB8" s="135" t="s">
        <v>4104</v>
      </c>
      <c r="AFC8" s="135" t="s">
        <v>4104</v>
      </c>
      <c r="AFD8" s="135" t="s">
        <v>4104</v>
      </c>
      <c r="AFE8" s="135" t="s">
        <v>4100</v>
      </c>
      <c r="AFF8" s="135" t="s">
        <v>4102</v>
      </c>
      <c r="AFG8" s="135" t="s">
        <v>4102</v>
      </c>
      <c r="AFH8" s="135" t="s">
        <v>4108</v>
      </c>
      <c r="AFI8" s="135" t="s">
        <v>4108</v>
      </c>
      <c r="AFJ8" s="135" t="s">
        <v>4323</v>
      </c>
      <c r="AFK8" s="135" t="s">
        <v>4104</v>
      </c>
      <c r="AFL8" s="135" t="s">
        <v>4104</v>
      </c>
      <c r="AFM8" s="135" t="s">
        <v>4104</v>
      </c>
      <c r="AFN8" s="135" t="s">
        <v>4104</v>
      </c>
      <c r="AFO8" s="135" t="s">
        <v>4104</v>
      </c>
      <c r="AFP8" s="135" t="s">
        <v>4100</v>
      </c>
      <c r="AFQ8" s="135" t="s">
        <v>4102</v>
      </c>
      <c r="AFR8" s="135" t="s">
        <v>4102</v>
      </c>
      <c r="AFS8" s="135" t="s">
        <v>4108</v>
      </c>
      <c r="AFT8" s="135" t="s">
        <v>4108</v>
      </c>
      <c r="AFU8" s="135" t="s">
        <v>4323</v>
      </c>
      <c r="AFV8" s="135" t="s">
        <v>4104</v>
      </c>
      <c r="AFW8" s="135" t="s">
        <v>4104</v>
      </c>
      <c r="AFX8" s="135" t="s">
        <v>4104</v>
      </c>
      <c r="AFY8" s="135" t="s">
        <v>4104</v>
      </c>
      <c r="AFZ8" s="135" t="s">
        <v>4104</v>
      </c>
      <c r="AGA8" s="135" t="s">
        <v>4100</v>
      </c>
      <c r="AGB8" s="135" t="s">
        <v>4102</v>
      </c>
      <c r="AGC8" s="135" t="s">
        <v>4102</v>
      </c>
      <c r="AGD8" s="135" t="s">
        <v>4108</v>
      </c>
      <c r="AGE8" s="135" t="s">
        <v>4108</v>
      </c>
      <c r="AGF8" s="135" t="s">
        <v>4323</v>
      </c>
      <c r="AGG8" s="135" t="s">
        <v>4104</v>
      </c>
      <c r="AGH8" s="135" t="s">
        <v>4104</v>
      </c>
      <c r="AGI8" s="135" t="s">
        <v>4104</v>
      </c>
      <c r="AGJ8" s="135" t="s">
        <v>4104</v>
      </c>
      <c r="AGK8" s="135" t="s">
        <v>4104</v>
      </c>
      <c r="AGL8" s="135" t="s">
        <v>4100</v>
      </c>
      <c r="AGM8" s="135" t="s">
        <v>4102</v>
      </c>
      <c r="AGN8" s="135" t="s">
        <v>4102</v>
      </c>
      <c r="AGO8" s="135" t="s">
        <v>4108</v>
      </c>
      <c r="AGP8" s="135" t="s">
        <v>4108</v>
      </c>
      <c r="AGQ8" s="135" t="s">
        <v>4323</v>
      </c>
      <c r="AGR8" s="135" t="s">
        <v>4104</v>
      </c>
      <c r="AGS8" s="135" t="s">
        <v>4104</v>
      </c>
      <c r="AGT8" s="135" t="s">
        <v>4104</v>
      </c>
      <c r="AGU8" s="135" t="s">
        <v>4104</v>
      </c>
      <c r="AGV8" s="135" t="s">
        <v>4104</v>
      </c>
      <c r="AGW8" s="135" t="s">
        <v>4100</v>
      </c>
      <c r="AGX8" s="135" t="s">
        <v>4102</v>
      </c>
      <c r="AGY8" s="135" t="s">
        <v>4102</v>
      </c>
      <c r="AGZ8" s="135" t="s">
        <v>4108</v>
      </c>
      <c r="AHA8" s="135" t="s">
        <v>4108</v>
      </c>
      <c r="AHB8" s="135" t="s">
        <v>4323</v>
      </c>
      <c r="AHC8" s="135" t="s">
        <v>4104</v>
      </c>
      <c r="AHD8" s="135" t="s">
        <v>4104</v>
      </c>
      <c r="AHE8" s="135" t="s">
        <v>4104</v>
      </c>
      <c r="AHF8" s="135" t="s">
        <v>4104</v>
      </c>
      <c r="AHG8" s="135" t="s">
        <v>4104</v>
      </c>
      <c r="AHH8" s="135" t="s">
        <v>4100</v>
      </c>
      <c r="AHI8" s="135" t="s">
        <v>4102</v>
      </c>
      <c r="AHJ8" s="135" t="s">
        <v>4102</v>
      </c>
      <c r="AHK8" s="135" t="s">
        <v>4108</v>
      </c>
      <c r="AHL8" s="135" t="s">
        <v>4108</v>
      </c>
      <c r="AHM8" s="135" t="s">
        <v>4323</v>
      </c>
      <c r="AHN8" s="135" t="s">
        <v>4104</v>
      </c>
      <c r="AHO8" s="135" t="s">
        <v>4104</v>
      </c>
      <c r="AHP8" s="135" t="s">
        <v>4104</v>
      </c>
      <c r="AHQ8" s="135" t="s">
        <v>4104</v>
      </c>
      <c r="AHR8" s="135" t="s">
        <v>4104</v>
      </c>
      <c r="AHS8" s="135" t="s">
        <v>4100</v>
      </c>
      <c r="AHT8" s="135" t="s">
        <v>4102</v>
      </c>
      <c r="AHU8" s="135" t="s">
        <v>4102</v>
      </c>
      <c r="AHV8" s="135" t="s">
        <v>4108</v>
      </c>
      <c r="AHW8" s="135" t="s">
        <v>4108</v>
      </c>
      <c r="AHX8" s="135" t="s">
        <v>4323</v>
      </c>
      <c r="AHY8" s="135" t="s">
        <v>4104</v>
      </c>
      <c r="AHZ8" s="135" t="s">
        <v>4104</v>
      </c>
      <c r="AIA8" s="135" t="s">
        <v>4104</v>
      </c>
      <c r="AIB8" s="135" t="s">
        <v>4104</v>
      </c>
      <c r="AIC8" s="135" t="s">
        <v>4104</v>
      </c>
      <c r="AID8" s="135" t="s">
        <v>4100</v>
      </c>
      <c r="AIE8" s="135" t="s">
        <v>4102</v>
      </c>
      <c r="AIF8" s="135" t="s">
        <v>4102</v>
      </c>
      <c r="AIG8" s="135" t="s">
        <v>4108</v>
      </c>
      <c r="AIH8" s="135" t="s">
        <v>4108</v>
      </c>
      <c r="AII8" s="135" t="s">
        <v>4323</v>
      </c>
      <c r="AIJ8" s="135" t="s">
        <v>4104</v>
      </c>
      <c r="AIK8" s="135" t="s">
        <v>4104</v>
      </c>
      <c r="AIL8" s="135" t="s">
        <v>4104</v>
      </c>
      <c r="AIM8" s="135" t="s">
        <v>4104</v>
      </c>
      <c r="AIN8" s="135" t="s">
        <v>4104</v>
      </c>
      <c r="AIO8" s="135" t="s">
        <v>4078</v>
      </c>
      <c r="AIP8" s="135" t="s">
        <v>4108</v>
      </c>
      <c r="AIQ8" s="135" t="s">
        <v>4108</v>
      </c>
      <c r="AIR8" s="135" t="s">
        <v>4321</v>
      </c>
      <c r="AIS8" s="135" t="s">
        <v>4321</v>
      </c>
      <c r="AIT8" s="135" t="s">
        <v>4110</v>
      </c>
      <c r="AIX8" s="135" t="s">
        <v>4325</v>
      </c>
      <c r="AIZ8" s="135" t="s">
        <v>4104</v>
      </c>
      <c r="AJA8" s="135" t="s">
        <v>4104</v>
      </c>
      <c r="AJB8" s="135" t="s">
        <v>4104</v>
      </c>
      <c r="AJC8" s="135" t="s">
        <v>4104</v>
      </c>
      <c r="AJD8" s="135" t="s">
        <v>4104</v>
      </c>
      <c r="AJE8" s="135" t="s">
        <v>4100</v>
      </c>
      <c r="AJF8" s="135" t="s">
        <v>4102</v>
      </c>
      <c r="AJG8" s="135" t="s">
        <v>4102</v>
      </c>
      <c r="AJH8" s="135" t="s">
        <v>4108</v>
      </c>
      <c r="AJI8" s="135" t="s">
        <v>4108</v>
      </c>
      <c r="AJJ8" s="135" t="s">
        <v>4323</v>
      </c>
      <c r="AJK8" s="135" t="s">
        <v>4104</v>
      </c>
      <c r="AJL8" s="135" t="s">
        <v>4104</v>
      </c>
      <c r="AJM8" s="135" t="s">
        <v>4104</v>
      </c>
      <c r="AJN8" s="135" t="s">
        <v>4104</v>
      </c>
      <c r="AJO8" s="135" t="s">
        <v>4104</v>
      </c>
      <c r="AJP8" s="135" t="s">
        <v>4100</v>
      </c>
      <c r="AJQ8" s="135" t="s">
        <v>4102</v>
      </c>
      <c r="AJR8" s="135" t="s">
        <v>4102</v>
      </c>
      <c r="AJS8" s="135" t="s">
        <v>4108</v>
      </c>
      <c r="AJT8" s="135" t="s">
        <v>4108</v>
      </c>
      <c r="AJU8" s="135" t="s">
        <v>4323</v>
      </c>
      <c r="AJV8" s="135" t="s">
        <v>4104</v>
      </c>
      <c r="AJW8" s="135" t="s">
        <v>4104</v>
      </c>
      <c r="AJX8" s="135" t="s">
        <v>4104</v>
      </c>
      <c r="AJY8" s="135" t="s">
        <v>4104</v>
      </c>
      <c r="AJZ8" s="135" t="s">
        <v>4104</v>
      </c>
      <c r="AKA8" s="135" t="s">
        <v>4100</v>
      </c>
      <c r="AKB8" s="135" t="s">
        <v>4102</v>
      </c>
      <c r="AKC8" s="135" t="s">
        <v>4102</v>
      </c>
      <c r="AKD8" s="135" t="s">
        <v>4108</v>
      </c>
      <c r="AKE8" s="135" t="s">
        <v>4108</v>
      </c>
      <c r="AKF8" s="135" t="s">
        <v>4323</v>
      </c>
      <c r="AKG8" s="135" t="s">
        <v>4104</v>
      </c>
      <c r="AKH8" s="135" t="s">
        <v>4104</v>
      </c>
      <c r="AKI8" s="135" t="s">
        <v>4104</v>
      </c>
      <c r="AKJ8" s="135" t="s">
        <v>4104</v>
      </c>
      <c r="AKK8" s="135" t="s">
        <v>4104</v>
      </c>
      <c r="AKL8" s="135" t="s">
        <v>4100</v>
      </c>
      <c r="AKM8" s="135" t="s">
        <v>4102</v>
      </c>
      <c r="AKN8" s="135" t="s">
        <v>4102</v>
      </c>
      <c r="AKO8" s="135" t="s">
        <v>4108</v>
      </c>
      <c r="AKP8" s="135" t="s">
        <v>4108</v>
      </c>
      <c r="AKQ8" s="135" t="s">
        <v>4323</v>
      </c>
      <c r="AKR8" s="135" t="s">
        <v>4104</v>
      </c>
      <c r="AKS8" s="135" t="s">
        <v>4104</v>
      </c>
      <c r="AKT8" s="135" t="s">
        <v>4104</v>
      </c>
      <c r="AKU8" s="135" t="s">
        <v>4104</v>
      </c>
      <c r="AKV8" s="135" t="s">
        <v>4104</v>
      </c>
      <c r="AKW8" s="135" t="s">
        <v>4100</v>
      </c>
      <c r="AKX8" s="135" t="s">
        <v>4102</v>
      </c>
      <c r="AKY8" s="135" t="s">
        <v>4102</v>
      </c>
      <c r="AKZ8" s="135" t="s">
        <v>4108</v>
      </c>
      <c r="ALA8" s="135" t="s">
        <v>4108</v>
      </c>
      <c r="ALB8" s="135" t="s">
        <v>4323</v>
      </c>
      <c r="ALC8" s="135" t="s">
        <v>4104</v>
      </c>
      <c r="ALD8" s="135" t="s">
        <v>4104</v>
      </c>
      <c r="ALE8" s="135" t="s">
        <v>4104</v>
      </c>
      <c r="ALF8" s="135" t="s">
        <v>4104</v>
      </c>
      <c r="ALG8" s="135" t="s">
        <v>4104</v>
      </c>
      <c r="ALH8" s="135" t="s">
        <v>4100</v>
      </c>
      <c r="ALI8" s="135" t="s">
        <v>4102</v>
      </c>
      <c r="ALJ8" s="135" t="s">
        <v>4102</v>
      </c>
      <c r="ALK8" s="135" t="s">
        <v>4108</v>
      </c>
      <c r="ALL8" s="135" t="s">
        <v>4108</v>
      </c>
      <c r="ALM8" s="135" t="s">
        <v>4323</v>
      </c>
      <c r="ALN8" s="135" t="s">
        <v>4104</v>
      </c>
      <c r="ALO8" s="135" t="s">
        <v>4104</v>
      </c>
      <c r="ALP8" s="135" t="s">
        <v>4104</v>
      </c>
      <c r="ALQ8" s="135" t="s">
        <v>4104</v>
      </c>
      <c r="ALR8" s="135" t="s">
        <v>4104</v>
      </c>
      <c r="ALS8" s="135" t="s">
        <v>4100</v>
      </c>
      <c r="ALT8" s="135" t="s">
        <v>4102</v>
      </c>
      <c r="ALU8" s="135" t="s">
        <v>4102</v>
      </c>
      <c r="ALV8" s="135" t="s">
        <v>4108</v>
      </c>
      <c r="ALW8" s="135" t="s">
        <v>4108</v>
      </c>
      <c r="ALX8" s="135" t="s">
        <v>4323</v>
      </c>
      <c r="ALY8" s="135" t="s">
        <v>4104</v>
      </c>
      <c r="ALZ8" s="135" t="s">
        <v>4104</v>
      </c>
      <c r="AMA8" s="135" t="s">
        <v>4104</v>
      </c>
      <c r="AMB8" s="135" t="s">
        <v>4104</v>
      </c>
      <c r="AMC8" s="135" t="s">
        <v>4104</v>
      </c>
      <c r="AMD8" s="135" t="s">
        <v>4100</v>
      </c>
      <c r="AME8" s="135" t="s">
        <v>4102</v>
      </c>
      <c r="AMF8" s="135" t="s">
        <v>4102</v>
      </c>
      <c r="AMG8" s="135" t="s">
        <v>4108</v>
      </c>
      <c r="AMH8" s="135" t="s">
        <v>4108</v>
      </c>
      <c r="AMI8" s="135" t="s">
        <v>4323</v>
      </c>
      <c r="AMJ8" s="135" t="s">
        <v>4104</v>
      </c>
      <c r="AMK8" s="135" t="s">
        <v>4104</v>
      </c>
      <c r="AML8" s="135" t="s">
        <v>4104</v>
      </c>
      <c r="AMM8" s="135" t="s">
        <v>4104</v>
      </c>
      <c r="AMN8" s="135" t="s">
        <v>4104</v>
      </c>
      <c r="AMO8" s="135" t="s">
        <v>4100</v>
      </c>
      <c r="AMP8" s="135" t="s">
        <v>4102</v>
      </c>
      <c r="AMQ8" s="135" t="s">
        <v>4102</v>
      </c>
      <c r="AMR8" s="135" t="s">
        <v>4108</v>
      </c>
      <c r="AMS8" s="135" t="s">
        <v>4108</v>
      </c>
      <c r="AMT8" s="135" t="s">
        <v>4323</v>
      </c>
      <c r="AMU8" s="135" t="s">
        <v>4104</v>
      </c>
      <c r="AMV8" s="135" t="s">
        <v>4104</v>
      </c>
      <c r="AMW8" s="135" t="s">
        <v>4104</v>
      </c>
      <c r="AMX8" s="135" t="s">
        <v>4104</v>
      </c>
      <c r="AMY8" s="135" t="s">
        <v>4104</v>
      </c>
      <c r="AMZ8" s="135" t="s">
        <v>4100</v>
      </c>
      <c r="ANA8" s="135" t="s">
        <v>4102</v>
      </c>
      <c r="ANB8" s="135" t="s">
        <v>4102</v>
      </c>
      <c r="ANC8" s="135" t="s">
        <v>4108</v>
      </c>
      <c r="AND8" s="135" t="s">
        <v>4108</v>
      </c>
      <c r="ANE8" s="135" t="s">
        <v>4323</v>
      </c>
      <c r="ANF8" s="135" t="s">
        <v>4104</v>
      </c>
      <c r="ANG8" s="135" t="s">
        <v>4104</v>
      </c>
      <c r="ANH8" s="135" t="s">
        <v>4104</v>
      </c>
      <c r="ANI8" s="135" t="s">
        <v>4104</v>
      </c>
      <c r="ANJ8" s="135" t="s">
        <v>4104</v>
      </c>
      <c r="ANK8" s="135" t="s">
        <v>4078</v>
      </c>
      <c r="ANL8" s="135" t="s">
        <v>4108</v>
      </c>
      <c r="ANM8" s="135" t="s">
        <v>4108</v>
      </c>
      <c r="ANN8" s="135" t="s">
        <v>4321</v>
      </c>
      <c r="ANO8" s="135" t="s">
        <v>4321</v>
      </c>
      <c r="ANP8" s="135" t="s">
        <v>4110</v>
      </c>
      <c r="ANT8" s="135" t="s">
        <v>4325</v>
      </c>
      <c r="ANV8" s="135" t="s">
        <v>4104</v>
      </c>
      <c r="ANW8" s="135" t="s">
        <v>4104</v>
      </c>
      <c r="ANX8" s="135" t="s">
        <v>4104</v>
      </c>
      <c r="ANY8" s="135" t="s">
        <v>4104</v>
      </c>
      <c r="ANZ8" s="135" t="s">
        <v>4104</v>
      </c>
      <c r="AOA8" s="135" t="s">
        <v>4100</v>
      </c>
      <c r="AOB8" s="135" t="s">
        <v>4102</v>
      </c>
      <c r="AOC8" s="135" t="s">
        <v>4102</v>
      </c>
      <c r="AOD8" s="135" t="s">
        <v>4108</v>
      </c>
      <c r="AOE8" s="135" t="s">
        <v>4108</v>
      </c>
      <c r="AOF8" s="135" t="s">
        <v>4323</v>
      </c>
      <c r="AOG8" s="135" t="s">
        <v>4104</v>
      </c>
      <c r="AOH8" s="135" t="s">
        <v>4104</v>
      </c>
      <c r="AOI8" s="135" t="s">
        <v>4104</v>
      </c>
      <c r="AOJ8" s="135" t="s">
        <v>4104</v>
      </c>
      <c r="AOK8" s="135" t="s">
        <v>4104</v>
      </c>
      <c r="AOL8" s="135" t="s">
        <v>4100</v>
      </c>
      <c r="AOM8" s="135" t="s">
        <v>4102</v>
      </c>
      <c r="AON8" s="135" t="s">
        <v>4102</v>
      </c>
      <c r="AOO8" s="135" t="s">
        <v>4108</v>
      </c>
      <c r="AOP8" s="135" t="s">
        <v>4108</v>
      </c>
      <c r="AOQ8" s="135" t="s">
        <v>4323</v>
      </c>
      <c r="AOR8" s="135" t="s">
        <v>4104</v>
      </c>
      <c r="AOS8" s="135" t="s">
        <v>4104</v>
      </c>
      <c r="AOT8" s="135" t="s">
        <v>4104</v>
      </c>
      <c r="AOU8" s="135" t="s">
        <v>4104</v>
      </c>
      <c r="AOV8" s="135" t="s">
        <v>4104</v>
      </c>
      <c r="AOW8" s="135" t="s">
        <v>4100</v>
      </c>
      <c r="AOX8" s="135" t="s">
        <v>4102</v>
      </c>
      <c r="AOY8" s="135" t="s">
        <v>4102</v>
      </c>
      <c r="AOZ8" s="135" t="s">
        <v>4108</v>
      </c>
      <c r="APA8" s="135" t="s">
        <v>4108</v>
      </c>
      <c r="APB8" s="135" t="s">
        <v>4323</v>
      </c>
      <c r="APC8" s="135" t="s">
        <v>4104</v>
      </c>
      <c r="APD8" s="135" t="s">
        <v>4104</v>
      </c>
      <c r="APE8" s="135" t="s">
        <v>4104</v>
      </c>
      <c r="APF8" s="135" t="s">
        <v>4104</v>
      </c>
      <c r="APG8" s="135" t="s">
        <v>4104</v>
      </c>
      <c r="APH8" s="135" t="s">
        <v>4100</v>
      </c>
      <c r="API8" s="135" t="s">
        <v>4102</v>
      </c>
      <c r="APJ8" s="135" t="s">
        <v>4102</v>
      </c>
      <c r="APK8" s="135" t="s">
        <v>4108</v>
      </c>
      <c r="APL8" s="135" t="s">
        <v>4108</v>
      </c>
      <c r="APM8" s="135" t="s">
        <v>4323</v>
      </c>
      <c r="APN8" s="135" t="s">
        <v>4104</v>
      </c>
      <c r="APO8" s="135" t="s">
        <v>4104</v>
      </c>
      <c r="APP8" s="135" t="s">
        <v>4104</v>
      </c>
      <c r="APQ8" s="135" t="s">
        <v>4104</v>
      </c>
      <c r="APR8" s="135" t="s">
        <v>4104</v>
      </c>
      <c r="APS8" s="135" t="s">
        <v>4100</v>
      </c>
      <c r="APT8" s="135" t="s">
        <v>4102</v>
      </c>
      <c r="APU8" s="135" t="s">
        <v>4102</v>
      </c>
      <c r="APV8" s="135" t="s">
        <v>4108</v>
      </c>
      <c r="APW8" s="135" t="s">
        <v>4108</v>
      </c>
      <c r="APX8" s="135" t="s">
        <v>4323</v>
      </c>
      <c r="APY8" s="135" t="s">
        <v>4104</v>
      </c>
      <c r="APZ8" s="135" t="s">
        <v>4104</v>
      </c>
      <c r="AQA8" s="135" t="s">
        <v>4104</v>
      </c>
      <c r="AQB8" s="135" t="s">
        <v>4104</v>
      </c>
      <c r="AQC8" s="135" t="s">
        <v>4104</v>
      </c>
      <c r="AQD8" s="135" t="s">
        <v>4100</v>
      </c>
      <c r="AQE8" s="135" t="s">
        <v>4102</v>
      </c>
      <c r="AQF8" s="135" t="s">
        <v>4102</v>
      </c>
      <c r="AQG8" s="135" t="s">
        <v>4108</v>
      </c>
      <c r="AQH8" s="135" t="s">
        <v>4108</v>
      </c>
      <c r="AQI8" s="135" t="s">
        <v>4323</v>
      </c>
      <c r="AQJ8" s="135" t="s">
        <v>4104</v>
      </c>
      <c r="AQK8" s="135" t="s">
        <v>4104</v>
      </c>
      <c r="AQL8" s="135" t="s">
        <v>4104</v>
      </c>
      <c r="AQM8" s="135" t="s">
        <v>4104</v>
      </c>
      <c r="AQN8" s="135" t="s">
        <v>4104</v>
      </c>
      <c r="AQO8" s="135" t="s">
        <v>4100</v>
      </c>
      <c r="AQP8" s="135" t="s">
        <v>4102</v>
      </c>
      <c r="AQQ8" s="135" t="s">
        <v>4102</v>
      </c>
      <c r="AQR8" s="135" t="s">
        <v>4108</v>
      </c>
      <c r="AQS8" s="135" t="s">
        <v>4108</v>
      </c>
      <c r="AQT8" s="135" t="s">
        <v>4323</v>
      </c>
      <c r="AQU8" s="135" t="s">
        <v>4104</v>
      </c>
      <c r="AQV8" s="135" t="s">
        <v>4104</v>
      </c>
      <c r="AQW8" s="135" t="s">
        <v>4104</v>
      </c>
      <c r="AQX8" s="135" t="s">
        <v>4104</v>
      </c>
      <c r="AQY8" s="135" t="s">
        <v>4104</v>
      </c>
      <c r="AQZ8" s="135" t="s">
        <v>4100</v>
      </c>
      <c r="ARA8" s="135" t="s">
        <v>4102</v>
      </c>
      <c r="ARB8" s="135" t="s">
        <v>4102</v>
      </c>
      <c r="ARC8" s="135" t="s">
        <v>4108</v>
      </c>
      <c r="ARD8" s="135" t="s">
        <v>4108</v>
      </c>
      <c r="ARE8" s="135" t="s">
        <v>4323</v>
      </c>
      <c r="ARF8" s="135" t="s">
        <v>4104</v>
      </c>
      <c r="ARG8" s="135" t="s">
        <v>4104</v>
      </c>
      <c r="ARH8" s="135" t="s">
        <v>4104</v>
      </c>
      <c r="ARI8" s="135" t="s">
        <v>4104</v>
      </c>
      <c r="ARJ8" s="135" t="s">
        <v>4104</v>
      </c>
      <c r="ARK8" s="135" t="s">
        <v>4100</v>
      </c>
      <c r="ARL8" s="135" t="s">
        <v>4102</v>
      </c>
      <c r="ARM8" s="135" t="s">
        <v>4102</v>
      </c>
      <c r="ARN8" s="135" t="s">
        <v>4108</v>
      </c>
      <c r="ARO8" s="135" t="s">
        <v>4108</v>
      </c>
      <c r="ARP8" s="135" t="s">
        <v>4323</v>
      </c>
      <c r="ARQ8" s="135" t="s">
        <v>4104</v>
      </c>
      <c r="ARR8" s="135" t="s">
        <v>4104</v>
      </c>
      <c r="ARS8" s="135" t="s">
        <v>4104</v>
      </c>
      <c r="ART8" s="135" t="s">
        <v>4104</v>
      </c>
      <c r="ARU8" s="135" t="s">
        <v>4104</v>
      </c>
      <c r="ARV8" s="135" t="s">
        <v>4100</v>
      </c>
      <c r="ARW8" s="135" t="s">
        <v>4102</v>
      </c>
      <c r="ARX8" s="135" t="s">
        <v>4102</v>
      </c>
      <c r="ARY8" s="135" t="s">
        <v>4108</v>
      </c>
      <c r="ARZ8" s="135" t="s">
        <v>4108</v>
      </c>
      <c r="ASA8" s="135" t="s">
        <v>4323</v>
      </c>
      <c r="ASB8" s="135" t="s">
        <v>4104</v>
      </c>
      <c r="ASC8" s="135" t="s">
        <v>4104</v>
      </c>
      <c r="ASD8" s="135" t="s">
        <v>4104</v>
      </c>
      <c r="ASE8" s="135" t="s">
        <v>4104</v>
      </c>
      <c r="ASF8" s="135" t="s">
        <v>4104</v>
      </c>
      <c r="ASG8" s="135" t="s">
        <v>4078</v>
      </c>
      <c r="ASH8" s="135" t="s">
        <v>4108</v>
      </c>
      <c r="ASI8" s="135" t="s">
        <v>4108</v>
      </c>
      <c r="ASJ8" s="135" t="s">
        <v>4321</v>
      </c>
      <c r="ASK8" s="135" t="s">
        <v>4321</v>
      </c>
      <c r="ASL8" s="135" t="s">
        <v>4110</v>
      </c>
      <c r="ASP8" s="135" t="s">
        <v>4325</v>
      </c>
      <c r="ASR8" s="135" t="s">
        <v>4104</v>
      </c>
      <c r="ASS8" s="135" t="s">
        <v>4104</v>
      </c>
      <c r="AST8" s="135" t="s">
        <v>4104</v>
      </c>
      <c r="ASU8" s="135" t="s">
        <v>4104</v>
      </c>
      <c r="ASV8" s="135" t="s">
        <v>4104</v>
      </c>
      <c r="ASW8" s="135" t="s">
        <v>4100</v>
      </c>
      <c r="ASX8" s="135" t="s">
        <v>4102</v>
      </c>
      <c r="ASY8" s="135" t="s">
        <v>4102</v>
      </c>
      <c r="ASZ8" s="135" t="s">
        <v>4108</v>
      </c>
      <c r="ATA8" s="135" t="s">
        <v>4108</v>
      </c>
      <c r="ATB8" s="135" t="s">
        <v>4323</v>
      </c>
      <c r="ATC8" s="135" t="s">
        <v>4104</v>
      </c>
      <c r="ATD8" s="135" t="s">
        <v>4104</v>
      </c>
      <c r="ATE8" s="135" t="s">
        <v>4104</v>
      </c>
      <c r="ATF8" s="135" t="s">
        <v>4104</v>
      </c>
      <c r="ATG8" s="135" t="s">
        <v>4104</v>
      </c>
      <c r="ATH8" s="135" t="s">
        <v>4100</v>
      </c>
      <c r="ATI8" s="135" t="s">
        <v>4102</v>
      </c>
      <c r="ATJ8" s="135" t="s">
        <v>4102</v>
      </c>
      <c r="ATK8" s="135" t="s">
        <v>4108</v>
      </c>
      <c r="ATL8" s="135" t="s">
        <v>4108</v>
      </c>
      <c r="ATM8" s="135" t="s">
        <v>4323</v>
      </c>
      <c r="ATN8" s="135" t="s">
        <v>4104</v>
      </c>
      <c r="ATO8" s="135" t="s">
        <v>4104</v>
      </c>
      <c r="ATP8" s="135" t="s">
        <v>4104</v>
      </c>
      <c r="ATQ8" s="135" t="s">
        <v>4104</v>
      </c>
      <c r="ATR8" s="135" t="s">
        <v>4104</v>
      </c>
      <c r="ATS8" s="135" t="s">
        <v>4100</v>
      </c>
      <c r="ATT8" s="135" t="s">
        <v>4102</v>
      </c>
      <c r="ATU8" s="135" t="s">
        <v>4102</v>
      </c>
      <c r="ATV8" s="135" t="s">
        <v>4108</v>
      </c>
      <c r="ATW8" s="135" t="s">
        <v>4108</v>
      </c>
      <c r="ATX8" s="135" t="s">
        <v>4323</v>
      </c>
      <c r="ATY8" s="135" t="s">
        <v>4104</v>
      </c>
      <c r="ATZ8" s="135" t="s">
        <v>4104</v>
      </c>
      <c r="AUA8" s="135" t="s">
        <v>4104</v>
      </c>
      <c r="AUB8" s="135" t="s">
        <v>4104</v>
      </c>
      <c r="AUC8" s="135" t="s">
        <v>4104</v>
      </c>
      <c r="AUD8" s="135" t="s">
        <v>4100</v>
      </c>
      <c r="AUE8" s="135" t="s">
        <v>4102</v>
      </c>
      <c r="AUF8" s="135" t="s">
        <v>4102</v>
      </c>
      <c r="AUG8" s="135" t="s">
        <v>4108</v>
      </c>
      <c r="AUH8" s="135" t="s">
        <v>4108</v>
      </c>
      <c r="AUI8" s="135" t="s">
        <v>4323</v>
      </c>
      <c r="AUJ8" s="135" t="s">
        <v>4104</v>
      </c>
      <c r="AUK8" s="135" t="s">
        <v>4104</v>
      </c>
      <c r="AUL8" s="135" t="s">
        <v>4104</v>
      </c>
      <c r="AUM8" s="135" t="s">
        <v>4104</v>
      </c>
      <c r="AUN8" s="135" t="s">
        <v>4104</v>
      </c>
      <c r="AUO8" s="135" t="s">
        <v>4100</v>
      </c>
      <c r="AUP8" s="135" t="s">
        <v>4102</v>
      </c>
      <c r="AUQ8" s="135" t="s">
        <v>4102</v>
      </c>
      <c r="AUR8" s="135" t="s">
        <v>4108</v>
      </c>
      <c r="AUS8" s="135" t="s">
        <v>4108</v>
      </c>
      <c r="AUT8" s="135" t="s">
        <v>4323</v>
      </c>
      <c r="AUU8" s="135" t="s">
        <v>4104</v>
      </c>
      <c r="AUV8" s="135" t="s">
        <v>4104</v>
      </c>
      <c r="AUW8" s="135" t="s">
        <v>4104</v>
      </c>
      <c r="AUX8" s="135" t="s">
        <v>4104</v>
      </c>
      <c r="AUY8" s="135" t="s">
        <v>4104</v>
      </c>
      <c r="AUZ8" s="135" t="s">
        <v>4100</v>
      </c>
      <c r="AVA8" s="135" t="s">
        <v>4102</v>
      </c>
      <c r="AVB8" s="135" t="s">
        <v>4102</v>
      </c>
      <c r="AVC8" s="135" t="s">
        <v>4108</v>
      </c>
      <c r="AVD8" s="135" t="s">
        <v>4108</v>
      </c>
      <c r="AVE8" s="135" t="s">
        <v>4323</v>
      </c>
      <c r="AVF8" s="135" t="s">
        <v>4104</v>
      </c>
      <c r="AVG8" s="135" t="s">
        <v>4104</v>
      </c>
      <c r="AVH8" s="135" t="s">
        <v>4104</v>
      </c>
      <c r="AVI8" s="135" t="s">
        <v>4104</v>
      </c>
      <c r="AVJ8" s="135" t="s">
        <v>4104</v>
      </c>
      <c r="AVK8" s="135" t="s">
        <v>4100</v>
      </c>
      <c r="AVL8" s="135" t="s">
        <v>4102</v>
      </c>
      <c r="AVM8" s="135" t="s">
        <v>4102</v>
      </c>
      <c r="AVN8" s="135" t="s">
        <v>4108</v>
      </c>
      <c r="AVO8" s="135" t="s">
        <v>4108</v>
      </c>
      <c r="AVP8" s="135" t="s">
        <v>4323</v>
      </c>
      <c r="AVQ8" s="135" t="s">
        <v>4104</v>
      </c>
      <c r="AVR8" s="135" t="s">
        <v>4104</v>
      </c>
      <c r="AVS8" s="135" t="s">
        <v>4104</v>
      </c>
      <c r="AVT8" s="135" t="s">
        <v>4104</v>
      </c>
      <c r="AVU8" s="135" t="s">
        <v>4104</v>
      </c>
      <c r="AVV8" s="135" t="s">
        <v>4100</v>
      </c>
      <c r="AVW8" s="135" t="s">
        <v>4102</v>
      </c>
      <c r="AVX8" s="135" t="s">
        <v>4102</v>
      </c>
      <c r="AVY8" s="135" t="s">
        <v>4108</v>
      </c>
      <c r="AVZ8" s="135" t="s">
        <v>4108</v>
      </c>
      <c r="AWA8" s="135" t="s">
        <v>4323</v>
      </c>
      <c r="AWB8" s="135" t="s">
        <v>4104</v>
      </c>
      <c r="AWC8" s="135" t="s">
        <v>4104</v>
      </c>
      <c r="AWD8" s="135" t="s">
        <v>4104</v>
      </c>
      <c r="AWE8" s="135" t="s">
        <v>4104</v>
      </c>
      <c r="AWF8" s="135" t="s">
        <v>4104</v>
      </c>
      <c r="AWG8" s="135" t="s">
        <v>4100</v>
      </c>
      <c r="AWH8" s="135" t="s">
        <v>4102</v>
      </c>
      <c r="AWI8" s="135" t="s">
        <v>4102</v>
      </c>
      <c r="AWJ8" s="135" t="s">
        <v>4108</v>
      </c>
      <c r="AWK8" s="135" t="s">
        <v>4108</v>
      </c>
      <c r="AWL8" s="135" t="s">
        <v>4323</v>
      </c>
      <c r="AWM8" s="135" t="s">
        <v>4104</v>
      </c>
      <c r="AWN8" s="135" t="s">
        <v>4104</v>
      </c>
      <c r="AWO8" s="135" t="s">
        <v>4104</v>
      </c>
      <c r="AWP8" s="135" t="s">
        <v>4104</v>
      </c>
      <c r="AWQ8" s="135" t="s">
        <v>4104</v>
      </c>
      <c r="AWR8" s="135" t="s">
        <v>4100</v>
      </c>
      <c r="AWS8" s="135" t="s">
        <v>4102</v>
      </c>
      <c r="AWT8" s="135" t="s">
        <v>4102</v>
      </c>
      <c r="AWU8" s="135" t="s">
        <v>4108</v>
      </c>
      <c r="AWV8" s="135" t="s">
        <v>4108</v>
      </c>
      <c r="AWW8" s="135" t="s">
        <v>4323</v>
      </c>
      <c r="AWX8" s="135" t="s">
        <v>4104</v>
      </c>
      <c r="AWY8" s="135" t="s">
        <v>4104</v>
      </c>
      <c r="AWZ8" s="135" t="s">
        <v>4104</v>
      </c>
      <c r="AXA8" s="135" t="s">
        <v>4104</v>
      </c>
      <c r="AXB8" s="135" t="s">
        <v>4104</v>
      </c>
      <c r="AXC8" s="135" t="s">
        <v>4078</v>
      </c>
      <c r="AXD8" s="135" t="s">
        <v>4108</v>
      </c>
      <c r="AXE8" s="135" t="s">
        <v>4108</v>
      </c>
      <c r="AXF8" s="135" t="s">
        <v>4321</v>
      </c>
      <c r="AXG8" s="135" t="s">
        <v>4321</v>
      </c>
      <c r="AXH8" s="135" t="s">
        <v>4110</v>
      </c>
      <c r="AXL8" s="135" t="s">
        <v>4325</v>
      </c>
      <c r="AXN8" s="135" t="s">
        <v>4104</v>
      </c>
      <c r="AXO8" s="135" t="s">
        <v>4104</v>
      </c>
      <c r="AXP8" s="135" t="s">
        <v>4104</v>
      </c>
      <c r="AXQ8" s="135" t="s">
        <v>4104</v>
      </c>
      <c r="AXR8" s="135" t="s">
        <v>4104</v>
      </c>
      <c r="AXS8" s="135" t="s">
        <v>4100</v>
      </c>
      <c r="AXT8" s="135" t="s">
        <v>4102</v>
      </c>
      <c r="AXU8" s="135" t="s">
        <v>4102</v>
      </c>
      <c r="AXV8" s="135" t="s">
        <v>4108</v>
      </c>
      <c r="AXW8" s="135" t="s">
        <v>4108</v>
      </c>
      <c r="AXX8" s="135" t="s">
        <v>4323</v>
      </c>
      <c r="AXY8" s="135" t="s">
        <v>4104</v>
      </c>
      <c r="AXZ8" s="135" t="s">
        <v>4104</v>
      </c>
      <c r="AYA8" s="135" t="s">
        <v>4104</v>
      </c>
      <c r="AYB8" s="135" t="s">
        <v>4104</v>
      </c>
      <c r="AYC8" s="135" t="s">
        <v>4104</v>
      </c>
      <c r="AYD8" s="135" t="s">
        <v>4100</v>
      </c>
      <c r="AYE8" s="135" t="s">
        <v>4102</v>
      </c>
      <c r="AYF8" s="135" t="s">
        <v>4102</v>
      </c>
      <c r="AYG8" s="135" t="s">
        <v>4108</v>
      </c>
      <c r="AYH8" s="135" t="s">
        <v>4108</v>
      </c>
      <c r="AYI8" s="135" t="s">
        <v>4323</v>
      </c>
      <c r="AYJ8" s="135" t="s">
        <v>4104</v>
      </c>
      <c r="AYK8" s="135" t="s">
        <v>4104</v>
      </c>
      <c r="AYL8" s="135" t="s">
        <v>4104</v>
      </c>
      <c r="AYM8" s="135" t="s">
        <v>4104</v>
      </c>
      <c r="AYN8" s="135" t="s">
        <v>4104</v>
      </c>
      <c r="AYO8" s="135" t="s">
        <v>4100</v>
      </c>
      <c r="AYP8" s="135" t="s">
        <v>4102</v>
      </c>
      <c r="AYQ8" s="135" t="s">
        <v>4102</v>
      </c>
      <c r="AYR8" s="135" t="s">
        <v>4108</v>
      </c>
      <c r="AYS8" s="135" t="s">
        <v>4108</v>
      </c>
      <c r="AYT8" s="135" t="s">
        <v>4323</v>
      </c>
      <c r="AYU8" s="135" t="s">
        <v>4104</v>
      </c>
      <c r="AYV8" s="135" t="s">
        <v>4104</v>
      </c>
      <c r="AYW8" s="135" t="s">
        <v>4104</v>
      </c>
      <c r="AYX8" s="135" t="s">
        <v>4104</v>
      </c>
      <c r="AYY8" s="135" t="s">
        <v>4104</v>
      </c>
      <c r="AYZ8" s="135" t="s">
        <v>4100</v>
      </c>
      <c r="AZA8" s="135" t="s">
        <v>4102</v>
      </c>
      <c r="AZB8" s="135" t="s">
        <v>4102</v>
      </c>
      <c r="AZC8" s="135" t="s">
        <v>4108</v>
      </c>
      <c r="AZD8" s="135" t="s">
        <v>4108</v>
      </c>
      <c r="AZE8" s="135" t="s">
        <v>4323</v>
      </c>
      <c r="AZF8" s="135" t="s">
        <v>4104</v>
      </c>
      <c r="AZG8" s="135" t="s">
        <v>4104</v>
      </c>
      <c r="AZH8" s="135" t="s">
        <v>4104</v>
      </c>
      <c r="AZI8" s="135" t="s">
        <v>4104</v>
      </c>
      <c r="AZJ8" s="135" t="s">
        <v>4104</v>
      </c>
      <c r="AZK8" s="135" t="s">
        <v>4100</v>
      </c>
      <c r="AZL8" s="135" t="s">
        <v>4102</v>
      </c>
      <c r="AZM8" s="135" t="s">
        <v>4102</v>
      </c>
      <c r="AZN8" s="135" t="s">
        <v>4108</v>
      </c>
      <c r="AZO8" s="135" t="s">
        <v>4108</v>
      </c>
      <c r="AZP8" s="135" t="s">
        <v>4323</v>
      </c>
      <c r="AZQ8" s="135" t="s">
        <v>4104</v>
      </c>
      <c r="AZR8" s="135" t="s">
        <v>4104</v>
      </c>
      <c r="AZS8" s="135" t="s">
        <v>4104</v>
      </c>
      <c r="AZT8" s="135" t="s">
        <v>4104</v>
      </c>
      <c r="AZU8" s="135" t="s">
        <v>4104</v>
      </c>
      <c r="AZV8" s="135" t="s">
        <v>4100</v>
      </c>
      <c r="AZW8" s="135" t="s">
        <v>4102</v>
      </c>
      <c r="AZX8" s="135" t="s">
        <v>4102</v>
      </c>
      <c r="AZY8" s="135" t="s">
        <v>4108</v>
      </c>
      <c r="AZZ8" s="135" t="s">
        <v>4108</v>
      </c>
      <c r="BAA8" s="135" t="s">
        <v>4323</v>
      </c>
      <c r="BAB8" s="135" t="s">
        <v>4104</v>
      </c>
      <c r="BAC8" s="135" t="s">
        <v>4104</v>
      </c>
      <c r="BAD8" s="135" t="s">
        <v>4104</v>
      </c>
      <c r="BAE8" s="135" t="s">
        <v>4104</v>
      </c>
      <c r="BAF8" s="135" t="s">
        <v>4104</v>
      </c>
      <c r="BAG8" s="135" t="s">
        <v>4100</v>
      </c>
      <c r="BAH8" s="135" t="s">
        <v>4102</v>
      </c>
      <c r="BAI8" s="135" t="s">
        <v>4102</v>
      </c>
      <c r="BAJ8" s="135" t="s">
        <v>4108</v>
      </c>
      <c r="BAK8" s="135" t="s">
        <v>4108</v>
      </c>
      <c r="BAL8" s="135" t="s">
        <v>4323</v>
      </c>
      <c r="BAM8" s="135" t="s">
        <v>4104</v>
      </c>
      <c r="BAN8" s="135" t="s">
        <v>4104</v>
      </c>
      <c r="BAO8" s="135" t="s">
        <v>4104</v>
      </c>
      <c r="BAP8" s="135" t="s">
        <v>4104</v>
      </c>
      <c r="BAQ8" s="135" t="s">
        <v>4104</v>
      </c>
      <c r="BAR8" s="135" t="s">
        <v>4100</v>
      </c>
      <c r="BAS8" s="135" t="s">
        <v>4102</v>
      </c>
      <c r="BAT8" s="135" t="s">
        <v>4102</v>
      </c>
      <c r="BAU8" s="135" t="s">
        <v>4108</v>
      </c>
      <c r="BAV8" s="135" t="s">
        <v>4108</v>
      </c>
      <c r="BAW8" s="135" t="s">
        <v>4323</v>
      </c>
      <c r="BAX8" s="135" t="s">
        <v>4104</v>
      </c>
      <c r="BAY8" s="135" t="s">
        <v>4104</v>
      </c>
      <c r="BAZ8" s="135" t="s">
        <v>4104</v>
      </c>
      <c r="BBA8" s="135" t="s">
        <v>4104</v>
      </c>
      <c r="BBB8" s="135" t="s">
        <v>4104</v>
      </c>
      <c r="BBC8" s="135" t="s">
        <v>4100</v>
      </c>
      <c r="BBD8" s="135" t="s">
        <v>4102</v>
      </c>
      <c r="BBE8" s="135" t="s">
        <v>4102</v>
      </c>
      <c r="BBF8" s="135" t="s">
        <v>4108</v>
      </c>
      <c r="BBG8" s="135" t="s">
        <v>4108</v>
      </c>
      <c r="BBH8" s="135" t="s">
        <v>4323</v>
      </c>
      <c r="BBI8" s="135" t="s">
        <v>4104</v>
      </c>
      <c r="BBJ8" s="135" t="s">
        <v>4104</v>
      </c>
      <c r="BBK8" s="135" t="s">
        <v>4104</v>
      </c>
      <c r="BBL8" s="135" t="s">
        <v>4104</v>
      </c>
      <c r="BBM8" s="135" t="s">
        <v>4104</v>
      </c>
      <c r="BBN8" s="135" t="s">
        <v>4100</v>
      </c>
      <c r="BBO8" s="135" t="s">
        <v>4102</v>
      </c>
      <c r="BBP8" s="135" t="s">
        <v>4102</v>
      </c>
      <c r="BBQ8" s="135" t="s">
        <v>4108</v>
      </c>
      <c r="BBR8" s="135" t="s">
        <v>4108</v>
      </c>
      <c r="BBS8" s="135" t="s">
        <v>4323</v>
      </c>
      <c r="BBT8" s="135" t="s">
        <v>4104</v>
      </c>
      <c r="BBU8" s="135" t="s">
        <v>4104</v>
      </c>
      <c r="BBV8" s="135" t="s">
        <v>4104</v>
      </c>
      <c r="BBW8" s="135" t="s">
        <v>4104</v>
      </c>
      <c r="BBX8" s="135" t="s">
        <v>4104</v>
      </c>
      <c r="BBY8" s="135" t="s">
        <v>4078</v>
      </c>
      <c r="BBZ8" s="135" t="s">
        <v>4108</v>
      </c>
      <c r="BCA8" s="135" t="s">
        <v>4108</v>
      </c>
      <c r="BCB8" s="135" t="s">
        <v>4321</v>
      </c>
      <c r="BCC8" s="135" t="s">
        <v>4321</v>
      </c>
      <c r="BCD8" s="135" t="s">
        <v>4110</v>
      </c>
      <c r="BCH8" s="135" t="s">
        <v>4325</v>
      </c>
      <c r="BCJ8" s="135" t="s">
        <v>4104</v>
      </c>
      <c r="BCK8" s="135" t="s">
        <v>4104</v>
      </c>
      <c r="BCL8" s="135" t="s">
        <v>4104</v>
      </c>
      <c r="BCM8" s="135" t="s">
        <v>4104</v>
      </c>
      <c r="BCN8" s="135" t="s">
        <v>4104</v>
      </c>
      <c r="BCO8" s="135" t="s">
        <v>4100</v>
      </c>
      <c r="BCP8" s="135" t="s">
        <v>4102</v>
      </c>
      <c r="BCQ8" s="135" t="s">
        <v>4102</v>
      </c>
      <c r="BCR8" s="135" t="s">
        <v>4108</v>
      </c>
      <c r="BCS8" s="135" t="s">
        <v>4108</v>
      </c>
      <c r="BCT8" s="135" t="s">
        <v>4323</v>
      </c>
      <c r="BCU8" s="135" t="s">
        <v>4104</v>
      </c>
      <c r="BCV8" s="135" t="s">
        <v>4104</v>
      </c>
      <c r="BCW8" s="135" t="s">
        <v>4104</v>
      </c>
      <c r="BCX8" s="135" t="s">
        <v>4104</v>
      </c>
      <c r="BCY8" s="135" t="s">
        <v>4104</v>
      </c>
      <c r="BCZ8" s="135" t="s">
        <v>4100</v>
      </c>
      <c r="BDA8" s="135" t="s">
        <v>4102</v>
      </c>
      <c r="BDB8" s="135" t="s">
        <v>4102</v>
      </c>
      <c r="BDC8" s="135" t="s">
        <v>4108</v>
      </c>
      <c r="BDD8" s="135" t="s">
        <v>4108</v>
      </c>
      <c r="BDE8" s="135" t="s">
        <v>4323</v>
      </c>
      <c r="BDF8" s="135" t="s">
        <v>4104</v>
      </c>
      <c r="BDG8" s="135" t="s">
        <v>4104</v>
      </c>
      <c r="BDH8" s="135" t="s">
        <v>4104</v>
      </c>
      <c r="BDI8" s="135" t="s">
        <v>4104</v>
      </c>
      <c r="BDJ8" s="135" t="s">
        <v>4104</v>
      </c>
      <c r="BDK8" s="135" t="s">
        <v>4100</v>
      </c>
      <c r="BDL8" s="135" t="s">
        <v>4102</v>
      </c>
      <c r="BDM8" s="135" t="s">
        <v>4102</v>
      </c>
      <c r="BDN8" s="135" t="s">
        <v>4108</v>
      </c>
      <c r="BDO8" s="135" t="s">
        <v>4108</v>
      </c>
      <c r="BDP8" s="135" t="s">
        <v>4323</v>
      </c>
      <c r="BDQ8" s="135" t="s">
        <v>4104</v>
      </c>
      <c r="BDR8" s="135" t="s">
        <v>4104</v>
      </c>
      <c r="BDS8" s="135" t="s">
        <v>4104</v>
      </c>
      <c r="BDT8" s="135" t="s">
        <v>4104</v>
      </c>
      <c r="BDU8" s="135" t="s">
        <v>4104</v>
      </c>
      <c r="BDV8" s="135" t="s">
        <v>4100</v>
      </c>
      <c r="BDW8" s="135" t="s">
        <v>4102</v>
      </c>
      <c r="BDX8" s="135" t="s">
        <v>4102</v>
      </c>
      <c r="BDY8" s="135" t="s">
        <v>4108</v>
      </c>
      <c r="BDZ8" s="135" t="s">
        <v>4108</v>
      </c>
      <c r="BEA8" s="135" t="s">
        <v>4323</v>
      </c>
      <c r="BEB8" s="135" t="s">
        <v>4104</v>
      </c>
      <c r="BEC8" s="135" t="s">
        <v>4104</v>
      </c>
      <c r="BED8" s="135" t="s">
        <v>4104</v>
      </c>
      <c r="BEE8" s="135" t="s">
        <v>4104</v>
      </c>
      <c r="BEF8" s="135" t="s">
        <v>4104</v>
      </c>
      <c r="BEG8" s="135" t="s">
        <v>4100</v>
      </c>
      <c r="BEH8" s="135" t="s">
        <v>4102</v>
      </c>
      <c r="BEI8" s="135" t="s">
        <v>4102</v>
      </c>
      <c r="BEJ8" s="135" t="s">
        <v>4108</v>
      </c>
      <c r="BEK8" s="135" t="s">
        <v>4108</v>
      </c>
      <c r="BEL8" s="135" t="s">
        <v>4323</v>
      </c>
      <c r="BEM8" s="135" t="s">
        <v>4104</v>
      </c>
      <c r="BEN8" s="135" t="s">
        <v>4104</v>
      </c>
      <c r="BEO8" s="135" t="s">
        <v>4104</v>
      </c>
      <c r="BEP8" s="135" t="s">
        <v>4104</v>
      </c>
      <c r="BEQ8" s="135" t="s">
        <v>4104</v>
      </c>
      <c r="BER8" s="135" t="s">
        <v>4100</v>
      </c>
      <c r="BES8" s="135" t="s">
        <v>4102</v>
      </c>
      <c r="BET8" s="135" t="s">
        <v>4102</v>
      </c>
      <c r="BEU8" s="135" t="s">
        <v>4108</v>
      </c>
      <c r="BEV8" s="135" t="s">
        <v>4108</v>
      </c>
      <c r="BEW8" s="135" t="s">
        <v>4323</v>
      </c>
      <c r="BEX8" s="135" t="s">
        <v>4104</v>
      </c>
      <c r="BEY8" s="135" t="s">
        <v>4104</v>
      </c>
      <c r="BEZ8" s="135" t="s">
        <v>4104</v>
      </c>
      <c r="BFA8" s="135" t="s">
        <v>4104</v>
      </c>
      <c r="BFB8" s="135" t="s">
        <v>4104</v>
      </c>
      <c r="BFC8" s="135" t="s">
        <v>4100</v>
      </c>
      <c r="BFD8" s="135" t="s">
        <v>4102</v>
      </c>
      <c r="BFE8" s="135" t="s">
        <v>4102</v>
      </c>
      <c r="BFF8" s="135" t="s">
        <v>4108</v>
      </c>
      <c r="BFG8" s="135" t="s">
        <v>4108</v>
      </c>
      <c r="BFH8" s="135" t="s">
        <v>4323</v>
      </c>
      <c r="BFI8" s="135" t="s">
        <v>4104</v>
      </c>
      <c r="BFJ8" s="135" t="s">
        <v>4104</v>
      </c>
      <c r="BFK8" s="135" t="s">
        <v>4104</v>
      </c>
      <c r="BFL8" s="135" t="s">
        <v>4104</v>
      </c>
      <c r="BFM8" s="135" t="s">
        <v>4104</v>
      </c>
      <c r="BFN8" s="135" t="s">
        <v>4100</v>
      </c>
      <c r="BFO8" s="135" t="s">
        <v>4102</v>
      </c>
      <c r="BFP8" s="135" t="s">
        <v>4102</v>
      </c>
      <c r="BFQ8" s="135" t="s">
        <v>4108</v>
      </c>
      <c r="BFR8" s="135" t="s">
        <v>4108</v>
      </c>
      <c r="BFS8" s="135" t="s">
        <v>4323</v>
      </c>
      <c r="BFT8" s="135" t="s">
        <v>4104</v>
      </c>
      <c r="BFU8" s="135" t="s">
        <v>4104</v>
      </c>
      <c r="BFV8" s="135" t="s">
        <v>4104</v>
      </c>
      <c r="BFW8" s="135" t="s">
        <v>4104</v>
      </c>
      <c r="BFX8" s="135" t="s">
        <v>4104</v>
      </c>
      <c r="BFY8" s="135" t="s">
        <v>4100</v>
      </c>
      <c r="BFZ8" s="135" t="s">
        <v>4102</v>
      </c>
      <c r="BGA8" s="135" t="s">
        <v>4102</v>
      </c>
      <c r="BGB8" s="135" t="s">
        <v>4108</v>
      </c>
      <c r="BGC8" s="135" t="s">
        <v>4108</v>
      </c>
      <c r="BGD8" s="135" t="s">
        <v>4323</v>
      </c>
      <c r="BGE8" s="135" t="s">
        <v>4104</v>
      </c>
      <c r="BGF8" s="135" t="s">
        <v>4104</v>
      </c>
      <c r="BGG8" s="135" t="s">
        <v>4104</v>
      </c>
      <c r="BGH8" s="135" t="s">
        <v>4104</v>
      </c>
      <c r="BGI8" s="135" t="s">
        <v>4104</v>
      </c>
      <c r="BGJ8" s="135" t="s">
        <v>4100</v>
      </c>
      <c r="BGK8" s="135" t="s">
        <v>4102</v>
      </c>
      <c r="BGL8" s="135" t="s">
        <v>4102</v>
      </c>
      <c r="BGM8" s="135" t="s">
        <v>4108</v>
      </c>
      <c r="BGN8" s="135" t="s">
        <v>4108</v>
      </c>
      <c r="BGO8" s="135" t="s">
        <v>4323</v>
      </c>
      <c r="BGP8" s="135" t="s">
        <v>4104</v>
      </c>
      <c r="BGQ8" s="135" t="s">
        <v>4104</v>
      </c>
      <c r="BGR8" s="135" t="s">
        <v>4104</v>
      </c>
      <c r="BGS8" s="135" t="s">
        <v>4104</v>
      </c>
      <c r="BGT8" s="135" t="s">
        <v>4104</v>
      </c>
      <c r="BGU8" s="135" t="s">
        <v>4078</v>
      </c>
      <c r="BGV8" s="135" t="s">
        <v>4108</v>
      </c>
      <c r="BGW8" s="135" t="s">
        <v>4108</v>
      </c>
      <c r="BGX8" s="135" t="s">
        <v>4321</v>
      </c>
      <c r="BGY8" s="135" t="s">
        <v>4321</v>
      </c>
      <c r="BGZ8" s="135" t="s">
        <v>4110</v>
      </c>
      <c r="BHD8" s="135" t="s">
        <v>4325</v>
      </c>
      <c r="BHF8" s="135" t="s">
        <v>4104</v>
      </c>
      <c r="BHG8" s="135" t="s">
        <v>4104</v>
      </c>
      <c r="BHH8" s="135" t="s">
        <v>4104</v>
      </c>
      <c r="BHI8" s="135" t="s">
        <v>4104</v>
      </c>
      <c r="BHJ8" s="135" t="s">
        <v>4104</v>
      </c>
      <c r="BHK8" s="135" t="s">
        <v>4100</v>
      </c>
      <c r="BHL8" s="135" t="s">
        <v>4102</v>
      </c>
      <c r="BHM8" s="135" t="s">
        <v>4102</v>
      </c>
      <c r="BHN8" s="135" t="s">
        <v>4108</v>
      </c>
      <c r="BHO8" s="135" t="s">
        <v>4108</v>
      </c>
      <c r="BHP8" s="135" t="s">
        <v>4323</v>
      </c>
      <c r="BHQ8" s="135" t="s">
        <v>4104</v>
      </c>
      <c r="BHR8" s="135" t="s">
        <v>4104</v>
      </c>
      <c r="BHS8" s="135" t="s">
        <v>4104</v>
      </c>
      <c r="BHT8" s="135" t="s">
        <v>4104</v>
      </c>
      <c r="BHU8" s="135" t="s">
        <v>4104</v>
      </c>
      <c r="BHV8" s="135" t="s">
        <v>4100</v>
      </c>
      <c r="BHW8" s="135" t="s">
        <v>4102</v>
      </c>
      <c r="BHX8" s="135" t="s">
        <v>4102</v>
      </c>
      <c r="BHY8" s="135" t="s">
        <v>4108</v>
      </c>
      <c r="BHZ8" s="135" t="s">
        <v>4108</v>
      </c>
      <c r="BIA8" s="135" t="s">
        <v>4323</v>
      </c>
      <c r="BIB8" s="135" t="s">
        <v>4104</v>
      </c>
      <c r="BIC8" s="135" t="s">
        <v>4104</v>
      </c>
      <c r="BID8" s="135" t="s">
        <v>4104</v>
      </c>
      <c r="BIE8" s="135" t="s">
        <v>4104</v>
      </c>
      <c r="BIF8" s="135" t="s">
        <v>4104</v>
      </c>
      <c r="BIG8" s="135" t="s">
        <v>4100</v>
      </c>
      <c r="BIH8" s="135" t="s">
        <v>4102</v>
      </c>
      <c r="BII8" s="135" t="s">
        <v>4102</v>
      </c>
      <c r="BIJ8" s="135" t="s">
        <v>4108</v>
      </c>
      <c r="BIK8" s="135" t="s">
        <v>4108</v>
      </c>
      <c r="BIL8" s="135" t="s">
        <v>4323</v>
      </c>
      <c r="BIM8" s="135" t="s">
        <v>4104</v>
      </c>
      <c r="BIN8" s="135" t="s">
        <v>4104</v>
      </c>
      <c r="BIO8" s="135" t="s">
        <v>4104</v>
      </c>
      <c r="BIP8" s="135" t="s">
        <v>4104</v>
      </c>
      <c r="BIQ8" s="135" t="s">
        <v>4104</v>
      </c>
      <c r="BIR8" s="135" t="s">
        <v>4100</v>
      </c>
      <c r="BIS8" s="135" t="s">
        <v>4102</v>
      </c>
      <c r="BIT8" s="135" t="s">
        <v>4102</v>
      </c>
      <c r="BIU8" s="135" t="s">
        <v>4108</v>
      </c>
      <c r="BIV8" s="135" t="s">
        <v>4108</v>
      </c>
      <c r="BIW8" s="135" t="s">
        <v>4323</v>
      </c>
      <c r="BIX8" s="135" t="s">
        <v>4104</v>
      </c>
      <c r="BIY8" s="135" t="s">
        <v>4104</v>
      </c>
      <c r="BIZ8" s="135" t="s">
        <v>4104</v>
      </c>
      <c r="BJA8" s="135" t="s">
        <v>4104</v>
      </c>
      <c r="BJB8" s="135" t="s">
        <v>4104</v>
      </c>
      <c r="BJC8" s="135" t="s">
        <v>4100</v>
      </c>
      <c r="BJD8" s="135" t="s">
        <v>4102</v>
      </c>
      <c r="BJE8" s="135" t="s">
        <v>4102</v>
      </c>
      <c r="BJF8" s="135" t="s">
        <v>4108</v>
      </c>
      <c r="BJG8" s="135" t="s">
        <v>4108</v>
      </c>
      <c r="BJH8" s="135" t="s">
        <v>4323</v>
      </c>
      <c r="BJI8" s="135" t="s">
        <v>4104</v>
      </c>
      <c r="BJJ8" s="135" t="s">
        <v>4104</v>
      </c>
      <c r="BJK8" s="135" t="s">
        <v>4104</v>
      </c>
      <c r="BJL8" s="135" t="s">
        <v>4104</v>
      </c>
      <c r="BJM8" s="135" t="s">
        <v>4104</v>
      </c>
      <c r="BJN8" s="135" t="s">
        <v>4100</v>
      </c>
      <c r="BJO8" s="135" t="s">
        <v>4102</v>
      </c>
      <c r="BJP8" s="135" t="s">
        <v>4102</v>
      </c>
      <c r="BJQ8" s="135" t="s">
        <v>4108</v>
      </c>
      <c r="BJR8" s="135" t="s">
        <v>4108</v>
      </c>
      <c r="BJS8" s="135" t="s">
        <v>4323</v>
      </c>
      <c r="BJT8" s="135" t="s">
        <v>4104</v>
      </c>
      <c r="BJU8" s="135" t="s">
        <v>4104</v>
      </c>
      <c r="BJV8" s="135" t="s">
        <v>4104</v>
      </c>
      <c r="BJW8" s="135" t="s">
        <v>4104</v>
      </c>
      <c r="BJX8" s="135" t="s">
        <v>4104</v>
      </c>
      <c r="BJY8" s="135" t="s">
        <v>4100</v>
      </c>
      <c r="BJZ8" s="135" t="s">
        <v>4102</v>
      </c>
      <c r="BKA8" s="135" t="s">
        <v>4102</v>
      </c>
      <c r="BKB8" s="135" t="s">
        <v>4108</v>
      </c>
      <c r="BKC8" s="135" t="s">
        <v>4108</v>
      </c>
      <c r="BKD8" s="135" t="s">
        <v>4323</v>
      </c>
      <c r="BKE8" s="135" t="s">
        <v>4104</v>
      </c>
      <c r="BKF8" s="135" t="s">
        <v>4104</v>
      </c>
      <c r="BKG8" s="135" t="s">
        <v>4104</v>
      </c>
      <c r="BKH8" s="135" t="s">
        <v>4104</v>
      </c>
      <c r="BKI8" s="135" t="s">
        <v>4104</v>
      </c>
      <c r="BKJ8" s="135" t="s">
        <v>4100</v>
      </c>
      <c r="BKK8" s="135" t="s">
        <v>4102</v>
      </c>
      <c r="BKL8" s="135" t="s">
        <v>4102</v>
      </c>
      <c r="BKM8" s="135" t="s">
        <v>4108</v>
      </c>
      <c r="BKN8" s="135" t="s">
        <v>4108</v>
      </c>
      <c r="BKO8" s="135" t="s">
        <v>4323</v>
      </c>
      <c r="BKP8" s="135" t="s">
        <v>4104</v>
      </c>
      <c r="BKQ8" s="135" t="s">
        <v>4104</v>
      </c>
      <c r="BKR8" s="135" t="s">
        <v>4104</v>
      </c>
      <c r="BKS8" s="135" t="s">
        <v>4104</v>
      </c>
      <c r="BKT8" s="135" t="s">
        <v>4104</v>
      </c>
      <c r="BKU8" s="135" t="s">
        <v>4100</v>
      </c>
      <c r="BKV8" s="135" t="s">
        <v>4102</v>
      </c>
      <c r="BKW8" s="135" t="s">
        <v>4102</v>
      </c>
      <c r="BKX8" s="135" t="s">
        <v>4108</v>
      </c>
      <c r="BKY8" s="135" t="s">
        <v>4108</v>
      </c>
      <c r="BKZ8" s="135" t="s">
        <v>4323</v>
      </c>
      <c r="BLA8" s="135" t="s">
        <v>4104</v>
      </c>
      <c r="BLB8" s="135" t="s">
        <v>4104</v>
      </c>
      <c r="BLC8" s="135" t="s">
        <v>4104</v>
      </c>
      <c r="BLD8" s="135" t="s">
        <v>4104</v>
      </c>
      <c r="BLE8" s="135" t="s">
        <v>4104</v>
      </c>
      <c r="BLF8" s="135" t="s">
        <v>4100</v>
      </c>
      <c r="BLG8" s="135" t="s">
        <v>4102</v>
      </c>
      <c r="BLH8" s="135" t="s">
        <v>4102</v>
      </c>
      <c r="BLI8" s="135" t="s">
        <v>4108</v>
      </c>
      <c r="BLJ8" s="135" t="s">
        <v>4108</v>
      </c>
      <c r="BLK8" s="135" t="s">
        <v>4323</v>
      </c>
      <c r="BLL8" s="135" t="s">
        <v>4104</v>
      </c>
      <c r="BLM8" s="135" t="s">
        <v>4104</v>
      </c>
      <c r="BLN8" s="135" t="s">
        <v>4104</v>
      </c>
      <c r="BLO8" s="135" t="s">
        <v>4104</v>
      </c>
      <c r="BLP8" s="135" t="s">
        <v>4104</v>
      </c>
      <c r="BLQ8" s="135" t="s">
        <v>4078</v>
      </c>
      <c r="BLR8" s="135" t="s">
        <v>4108</v>
      </c>
      <c r="BLS8" s="135" t="s">
        <v>4108</v>
      </c>
      <c r="BLT8" s="135" t="s">
        <v>4321</v>
      </c>
      <c r="BLU8" s="135" t="s">
        <v>4321</v>
      </c>
      <c r="BLV8" s="135" t="s">
        <v>4110</v>
      </c>
      <c r="BLZ8" s="135" t="s">
        <v>4325</v>
      </c>
      <c r="BMB8" s="135" t="s">
        <v>4104</v>
      </c>
      <c r="BMC8" s="135" t="s">
        <v>4104</v>
      </c>
      <c r="BMD8" s="135" t="s">
        <v>4104</v>
      </c>
      <c r="BME8" s="135" t="s">
        <v>4104</v>
      </c>
      <c r="BMF8" s="135" t="s">
        <v>4104</v>
      </c>
      <c r="BMG8" s="135" t="s">
        <v>4100</v>
      </c>
      <c r="BMH8" s="135" t="s">
        <v>4102</v>
      </c>
      <c r="BMI8" s="135" t="s">
        <v>4102</v>
      </c>
      <c r="BMJ8" s="135" t="s">
        <v>4108</v>
      </c>
      <c r="BMK8" s="135" t="s">
        <v>4108</v>
      </c>
      <c r="BML8" s="135" t="s">
        <v>4323</v>
      </c>
      <c r="BMM8" s="135" t="s">
        <v>4104</v>
      </c>
      <c r="BMN8" s="135" t="s">
        <v>4104</v>
      </c>
      <c r="BMO8" s="135" t="s">
        <v>4104</v>
      </c>
      <c r="BMP8" s="135" t="s">
        <v>4104</v>
      </c>
      <c r="BMQ8" s="135" t="s">
        <v>4104</v>
      </c>
      <c r="BMR8" s="135" t="s">
        <v>4100</v>
      </c>
      <c r="BMS8" s="135" t="s">
        <v>4102</v>
      </c>
      <c r="BMT8" s="135" t="s">
        <v>4102</v>
      </c>
      <c r="BMU8" s="135" t="s">
        <v>4108</v>
      </c>
      <c r="BMV8" s="135" t="s">
        <v>4108</v>
      </c>
      <c r="BMW8" s="135" t="s">
        <v>4323</v>
      </c>
      <c r="BMX8" s="135" t="s">
        <v>4104</v>
      </c>
      <c r="BMY8" s="135" t="s">
        <v>4104</v>
      </c>
      <c r="BMZ8" s="135" t="s">
        <v>4104</v>
      </c>
      <c r="BNA8" s="135" t="s">
        <v>4104</v>
      </c>
      <c r="BNB8" s="135" t="s">
        <v>4104</v>
      </c>
      <c r="BNC8" s="135" t="s">
        <v>4100</v>
      </c>
      <c r="BND8" s="135" t="s">
        <v>4102</v>
      </c>
      <c r="BNE8" s="135" t="s">
        <v>4102</v>
      </c>
      <c r="BNF8" s="135" t="s">
        <v>4108</v>
      </c>
      <c r="BNG8" s="135" t="s">
        <v>4108</v>
      </c>
      <c r="BNH8" s="135" t="s">
        <v>4323</v>
      </c>
      <c r="BNI8" s="135" t="s">
        <v>4104</v>
      </c>
      <c r="BNJ8" s="135" t="s">
        <v>4104</v>
      </c>
      <c r="BNK8" s="135" t="s">
        <v>4104</v>
      </c>
      <c r="BNL8" s="135" t="s">
        <v>4104</v>
      </c>
      <c r="BNM8" s="135" t="s">
        <v>4104</v>
      </c>
      <c r="BNN8" s="135" t="s">
        <v>4100</v>
      </c>
      <c r="BNO8" s="135" t="s">
        <v>4102</v>
      </c>
      <c r="BNP8" s="135" t="s">
        <v>4102</v>
      </c>
      <c r="BNQ8" s="135" t="s">
        <v>4108</v>
      </c>
      <c r="BNR8" s="135" t="s">
        <v>4108</v>
      </c>
      <c r="BNS8" s="135" t="s">
        <v>4323</v>
      </c>
      <c r="BNT8" s="135" t="s">
        <v>4104</v>
      </c>
      <c r="BNU8" s="135" t="s">
        <v>4104</v>
      </c>
      <c r="BNV8" s="135" t="s">
        <v>4104</v>
      </c>
      <c r="BNW8" s="135" t="s">
        <v>4104</v>
      </c>
      <c r="BNX8" s="135" t="s">
        <v>4104</v>
      </c>
      <c r="BNY8" s="135" t="s">
        <v>4100</v>
      </c>
      <c r="BNZ8" s="135" t="s">
        <v>4102</v>
      </c>
      <c r="BOA8" s="135" t="s">
        <v>4102</v>
      </c>
      <c r="BOB8" s="135" t="s">
        <v>4108</v>
      </c>
      <c r="BOC8" s="135" t="s">
        <v>4108</v>
      </c>
      <c r="BOD8" s="135" t="s">
        <v>4323</v>
      </c>
      <c r="BOE8" s="135" t="s">
        <v>4104</v>
      </c>
      <c r="BOF8" s="135" t="s">
        <v>4104</v>
      </c>
      <c r="BOG8" s="135" t="s">
        <v>4104</v>
      </c>
      <c r="BOH8" s="135" t="s">
        <v>4104</v>
      </c>
      <c r="BOI8" s="135" t="s">
        <v>4104</v>
      </c>
      <c r="BOJ8" s="135" t="s">
        <v>4100</v>
      </c>
      <c r="BOK8" s="135" t="s">
        <v>4102</v>
      </c>
      <c r="BOL8" s="135" t="s">
        <v>4102</v>
      </c>
      <c r="BOM8" s="135" t="s">
        <v>4108</v>
      </c>
      <c r="BON8" s="135" t="s">
        <v>4108</v>
      </c>
      <c r="BOO8" s="135" t="s">
        <v>4323</v>
      </c>
      <c r="BOP8" s="135" t="s">
        <v>4104</v>
      </c>
      <c r="BOQ8" s="135" t="s">
        <v>4104</v>
      </c>
      <c r="BOR8" s="135" t="s">
        <v>4104</v>
      </c>
      <c r="BOS8" s="135" t="s">
        <v>4104</v>
      </c>
      <c r="BOT8" s="135" t="s">
        <v>4104</v>
      </c>
      <c r="BOU8" s="135" t="s">
        <v>4100</v>
      </c>
      <c r="BOV8" s="135" t="s">
        <v>4102</v>
      </c>
      <c r="BOW8" s="135" t="s">
        <v>4102</v>
      </c>
      <c r="BOX8" s="135" t="s">
        <v>4108</v>
      </c>
      <c r="BOY8" s="135" t="s">
        <v>4108</v>
      </c>
      <c r="BOZ8" s="135" t="s">
        <v>4323</v>
      </c>
      <c r="BPA8" s="135" t="s">
        <v>4104</v>
      </c>
      <c r="BPB8" s="135" t="s">
        <v>4104</v>
      </c>
      <c r="BPC8" s="135" t="s">
        <v>4104</v>
      </c>
      <c r="BPD8" s="135" t="s">
        <v>4104</v>
      </c>
      <c r="BPE8" s="135" t="s">
        <v>4104</v>
      </c>
      <c r="BPF8" s="135" t="s">
        <v>4100</v>
      </c>
      <c r="BPG8" s="135" t="s">
        <v>4102</v>
      </c>
      <c r="BPH8" s="135" t="s">
        <v>4102</v>
      </c>
      <c r="BPI8" s="135" t="s">
        <v>4108</v>
      </c>
      <c r="BPJ8" s="135" t="s">
        <v>4108</v>
      </c>
      <c r="BPK8" s="135" t="s">
        <v>4323</v>
      </c>
      <c r="BPL8" s="135" t="s">
        <v>4104</v>
      </c>
      <c r="BPM8" s="135" t="s">
        <v>4104</v>
      </c>
      <c r="BPN8" s="135" t="s">
        <v>4104</v>
      </c>
      <c r="BPO8" s="135" t="s">
        <v>4104</v>
      </c>
      <c r="BPP8" s="135" t="s">
        <v>4104</v>
      </c>
      <c r="BPQ8" s="135" t="s">
        <v>4100</v>
      </c>
      <c r="BPR8" s="135" t="s">
        <v>4102</v>
      </c>
      <c r="BPS8" s="135" t="s">
        <v>4102</v>
      </c>
      <c r="BPT8" s="135" t="s">
        <v>4108</v>
      </c>
      <c r="BPU8" s="135" t="s">
        <v>4108</v>
      </c>
      <c r="BPV8" s="135" t="s">
        <v>4323</v>
      </c>
      <c r="BPW8" s="135" t="s">
        <v>4104</v>
      </c>
      <c r="BPX8" s="135" t="s">
        <v>4104</v>
      </c>
      <c r="BPY8" s="135" t="s">
        <v>4104</v>
      </c>
      <c r="BPZ8" s="135" t="s">
        <v>4104</v>
      </c>
      <c r="BQA8" s="135" t="s">
        <v>4104</v>
      </c>
      <c r="BQB8" s="135" t="s">
        <v>4100</v>
      </c>
      <c r="BQC8" s="135" t="s">
        <v>4102</v>
      </c>
      <c r="BQD8" s="135" t="s">
        <v>4102</v>
      </c>
      <c r="BQE8" s="135" t="s">
        <v>4108</v>
      </c>
      <c r="BQF8" s="135" t="s">
        <v>4108</v>
      </c>
      <c r="BQG8" s="135" t="s">
        <v>4323</v>
      </c>
      <c r="BQH8" s="135" t="s">
        <v>4104</v>
      </c>
      <c r="BQI8" s="135" t="s">
        <v>4104</v>
      </c>
      <c r="BQJ8" s="135" t="s">
        <v>4104</v>
      </c>
      <c r="BQK8" s="135" t="s">
        <v>4104</v>
      </c>
      <c r="BQL8" s="135" t="s">
        <v>4104</v>
      </c>
      <c r="BQM8" s="135" t="s">
        <v>4078</v>
      </c>
      <c r="BQN8" s="135" t="s">
        <v>4108</v>
      </c>
      <c r="BQO8" s="135" t="s">
        <v>4108</v>
      </c>
      <c r="BQP8" s="135" t="s">
        <v>4321</v>
      </c>
      <c r="BQQ8" s="135" t="s">
        <v>4321</v>
      </c>
      <c r="BQR8" s="135" t="s">
        <v>4110</v>
      </c>
      <c r="BQV8" s="135" t="s">
        <v>4325</v>
      </c>
      <c r="BQX8" s="135" t="s">
        <v>4104</v>
      </c>
      <c r="BQY8" s="135" t="s">
        <v>4104</v>
      </c>
      <c r="BQZ8" s="135" t="s">
        <v>4104</v>
      </c>
      <c r="BRA8" s="135" t="s">
        <v>4104</v>
      </c>
      <c r="BRB8" s="135" t="s">
        <v>4104</v>
      </c>
      <c r="BRC8" s="135" t="s">
        <v>4100</v>
      </c>
      <c r="BRD8" s="135" t="s">
        <v>4102</v>
      </c>
      <c r="BRE8" s="135" t="s">
        <v>4102</v>
      </c>
      <c r="BRF8" s="135" t="s">
        <v>4108</v>
      </c>
      <c r="BRG8" s="135" t="s">
        <v>4108</v>
      </c>
      <c r="BRH8" s="135" t="s">
        <v>4323</v>
      </c>
      <c r="BRI8" s="135" t="s">
        <v>4104</v>
      </c>
      <c r="BRJ8" s="135" t="s">
        <v>4104</v>
      </c>
      <c r="BRK8" s="135" t="s">
        <v>4104</v>
      </c>
      <c r="BRL8" s="135" t="s">
        <v>4104</v>
      </c>
      <c r="BRM8" s="135" t="s">
        <v>4104</v>
      </c>
      <c r="BRN8" s="135" t="s">
        <v>4100</v>
      </c>
      <c r="BRO8" s="135" t="s">
        <v>4102</v>
      </c>
      <c r="BRP8" s="135" t="s">
        <v>4102</v>
      </c>
      <c r="BRQ8" s="135" t="s">
        <v>4108</v>
      </c>
      <c r="BRR8" s="135" t="s">
        <v>4108</v>
      </c>
      <c r="BRS8" s="135" t="s">
        <v>4323</v>
      </c>
      <c r="BRT8" s="135" t="s">
        <v>4104</v>
      </c>
      <c r="BRU8" s="135" t="s">
        <v>4104</v>
      </c>
      <c r="BRV8" s="135" t="s">
        <v>4104</v>
      </c>
      <c r="BRW8" s="135" t="s">
        <v>4104</v>
      </c>
      <c r="BRX8" s="135" t="s">
        <v>4104</v>
      </c>
      <c r="BRY8" s="135" t="s">
        <v>4100</v>
      </c>
      <c r="BRZ8" s="135" t="s">
        <v>4102</v>
      </c>
      <c r="BSA8" s="135" t="s">
        <v>4102</v>
      </c>
      <c r="BSB8" s="135" t="s">
        <v>4108</v>
      </c>
      <c r="BSC8" s="135" t="s">
        <v>4108</v>
      </c>
      <c r="BSD8" s="135" t="s">
        <v>4323</v>
      </c>
      <c r="BSE8" s="135" t="s">
        <v>4104</v>
      </c>
      <c r="BSF8" s="135" t="s">
        <v>4104</v>
      </c>
      <c r="BSG8" s="135" t="s">
        <v>4104</v>
      </c>
      <c r="BSH8" s="135" t="s">
        <v>4104</v>
      </c>
      <c r="BSI8" s="135" t="s">
        <v>4104</v>
      </c>
      <c r="BSJ8" s="135" t="s">
        <v>4100</v>
      </c>
      <c r="BSK8" s="135" t="s">
        <v>4102</v>
      </c>
      <c r="BSL8" s="135" t="s">
        <v>4102</v>
      </c>
      <c r="BSM8" s="135" t="s">
        <v>4108</v>
      </c>
      <c r="BSN8" s="135" t="s">
        <v>4108</v>
      </c>
      <c r="BSO8" s="135" t="s">
        <v>4323</v>
      </c>
      <c r="BSP8" s="135" t="s">
        <v>4104</v>
      </c>
      <c r="BSQ8" s="135" t="s">
        <v>4104</v>
      </c>
      <c r="BSR8" s="135" t="s">
        <v>4104</v>
      </c>
      <c r="BSS8" s="135" t="s">
        <v>4104</v>
      </c>
      <c r="BST8" s="135" t="s">
        <v>4104</v>
      </c>
      <c r="BSU8" s="135" t="s">
        <v>4100</v>
      </c>
      <c r="BSV8" s="135" t="s">
        <v>4102</v>
      </c>
      <c r="BSW8" s="135" t="s">
        <v>4102</v>
      </c>
      <c r="BSX8" s="135" t="s">
        <v>4108</v>
      </c>
      <c r="BSY8" s="135" t="s">
        <v>4108</v>
      </c>
      <c r="BSZ8" s="135" t="s">
        <v>4323</v>
      </c>
      <c r="BTA8" s="135" t="s">
        <v>4104</v>
      </c>
      <c r="BTB8" s="135" t="s">
        <v>4104</v>
      </c>
      <c r="BTC8" s="135" t="s">
        <v>4104</v>
      </c>
      <c r="BTD8" s="135" t="s">
        <v>4104</v>
      </c>
      <c r="BTE8" s="135" t="s">
        <v>4104</v>
      </c>
      <c r="BTF8" s="135" t="s">
        <v>4100</v>
      </c>
      <c r="BTG8" s="135" t="s">
        <v>4102</v>
      </c>
      <c r="BTH8" s="135" t="s">
        <v>4102</v>
      </c>
      <c r="BTI8" s="135" t="s">
        <v>4108</v>
      </c>
      <c r="BTJ8" s="135" t="s">
        <v>4108</v>
      </c>
      <c r="BTK8" s="135" t="s">
        <v>4323</v>
      </c>
      <c r="BTL8" s="135" t="s">
        <v>4104</v>
      </c>
      <c r="BTM8" s="135" t="s">
        <v>4104</v>
      </c>
      <c r="BTN8" s="135" t="s">
        <v>4104</v>
      </c>
      <c r="BTO8" s="135" t="s">
        <v>4104</v>
      </c>
      <c r="BTP8" s="135" t="s">
        <v>4104</v>
      </c>
      <c r="BTQ8" s="135" t="s">
        <v>4100</v>
      </c>
      <c r="BTR8" s="135" t="s">
        <v>4102</v>
      </c>
      <c r="BTS8" s="135" t="s">
        <v>4102</v>
      </c>
      <c r="BTT8" s="135" t="s">
        <v>4108</v>
      </c>
      <c r="BTU8" s="135" t="s">
        <v>4108</v>
      </c>
      <c r="BTV8" s="135" t="s">
        <v>4323</v>
      </c>
      <c r="BTW8" s="135" t="s">
        <v>4104</v>
      </c>
      <c r="BTX8" s="135" t="s">
        <v>4104</v>
      </c>
      <c r="BTY8" s="135" t="s">
        <v>4104</v>
      </c>
      <c r="BTZ8" s="135" t="s">
        <v>4104</v>
      </c>
      <c r="BUA8" s="135" t="s">
        <v>4104</v>
      </c>
      <c r="BUB8" s="135" t="s">
        <v>4100</v>
      </c>
      <c r="BUC8" s="135" t="s">
        <v>4102</v>
      </c>
      <c r="BUD8" s="135" t="s">
        <v>4102</v>
      </c>
      <c r="BUE8" s="135" t="s">
        <v>4108</v>
      </c>
      <c r="BUF8" s="135" t="s">
        <v>4108</v>
      </c>
      <c r="BUG8" s="135" t="s">
        <v>4323</v>
      </c>
      <c r="BUH8" s="135" t="s">
        <v>4104</v>
      </c>
      <c r="BUI8" s="135" t="s">
        <v>4104</v>
      </c>
      <c r="BUJ8" s="135" t="s">
        <v>4104</v>
      </c>
      <c r="BUK8" s="135" t="s">
        <v>4104</v>
      </c>
      <c r="BUL8" s="135" t="s">
        <v>4104</v>
      </c>
      <c r="BUM8" s="135" t="s">
        <v>4100</v>
      </c>
      <c r="BUN8" s="135" t="s">
        <v>4102</v>
      </c>
      <c r="BUO8" s="135" t="s">
        <v>4102</v>
      </c>
      <c r="BUP8" s="135" t="s">
        <v>4108</v>
      </c>
      <c r="BUQ8" s="135" t="s">
        <v>4108</v>
      </c>
      <c r="BUR8" s="135" t="s">
        <v>4323</v>
      </c>
      <c r="BUS8" s="135" t="s">
        <v>4104</v>
      </c>
      <c r="BUT8" s="135" t="s">
        <v>4104</v>
      </c>
      <c r="BUU8" s="135" t="s">
        <v>4104</v>
      </c>
      <c r="BUV8" s="135" t="s">
        <v>4104</v>
      </c>
      <c r="BUW8" s="135" t="s">
        <v>4104</v>
      </c>
      <c r="BUX8" s="135" t="s">
        <v>4100</v>
      </c>
      <c r="BUY8" s="135" t="s">
        <v>4102</v>
      </c>
      <c r="BUZ8" s="135" t="s">
        <v>4102</v>
      </c>
      <c r="BVA8" s="135" t="s">
        <v>4108</v>
      </c>
      <c r="BVB8" s="135" t="s">
        <v>4108</v>
      </c>
      <c r="BVC8" s="135" t="s">
        <v>4323</v>
      </c>
      <c r="BVD8" s="135" t="s">
        <v>4104</v>
      </c>
      <c r="BVE8" s="135" t="s">
        <v>4104</v>
      </c>
      <c r="BVF8" s="135" t="s">
        <v>4104</v>
      </c>
      <c r="BVG8" s="135" t="s">
        <v>4104</v>
      </c>
      <c r="BVH8" s="135" t="s">
        <v>4104</v>
      </c>
      <c r="BVM8" s="135" t="s">
        <v>4078</v>
      </c>
      <c r="BVN8" s="135" t="s">
        <v>4108</v>
      </c>
      <c r="BVO8" s="135" t="s">
        <v>4108</v>
      </c>
      <c r="BVP8" s="135" t="s">
        <v>4321</v>
      </c>
      <c r="BVQ8" s="135" t="s">
        <v>4321</v>
      </c>
      <c r="BVR8" s="135" t="s">
        <v>4110</v>
      </c>
      <c r="BVV8" s="135" t="s">
        <v>4325</v>
      </c>
      <c r="BVW8" s="135" t="s">
        <v>4104</v>
      </c>
      <c r="BVX8" s="135" t="s">
        <v>4104</v>
      </c>
      <c r="BVY8" s="135" t="s">
        <v>4104</v>
      </c>
      <c r="BVZ8" s="135" t="s">
        <v>4104</v>
      </c>
      <c r="BWA8" s="135" t="s">
        <v>4104</v>
      </c>
      <c r="BWB8" s="135" t="s">
        <v>4100</v>
      </c>
      <c r="BWC8" s="135" t="s">
        <v>4102</v>
      </c>
      <c r="BWD8" s="135" t="s">
        <v>4102</v>
      </c>
      <c r="BWE8" s="135" t="s">
        <v>4108</v>
      </c>
      <c r="BWF8" s="135" t="s">
        <v>4108</v>
      </c>
      <c r="BWG8" s="135" t="s">
        <v>4323</v>
      </c>
      <c r="BWH8" s="135" t="s">
        <v>4104</v>
      </c>
      <c r="BWI8" s="135" t="s">
        <v>4104</v>
      </c>
      <c r="BWJ8" s="135" t="s">
        <v>4104</v>
      </c>
      <c r="BWK8" s="135" t="s">
        <v>4104</v>
      </c>
      <c r="BWL8" s="135" t="s">
        <v>4104</v>
      </c>
      <c r="BWM8" s="135" t="s">
        <v>4100</v>
      </c>
      <c r="BWN8" s="135" t="s">
        <v>4102</v>
      </c>
      <c r="BWO8" s="135" t="s">
        <v>4102</v>
      </c>
      <c r="BWP8" s="135" t="s">
        <v>4108</v>
      </c>
      <c r="BWQ8" s="135" t="s">
        <v>4108</v>
      </c>
      <c r="BWR8" s="135" t="s">
        <v>4323</v>
      </c>
      <c r="BWS8" s="135" t="s">
        <v>4104</v>
      </c>
      <c r="BWT8" s="135" t="s">
        <v>4104</v>
      </c>
      <c r="BWU8" s="135" t="s">
        <v>4104</v>
      </c>
      <c r="BWV8" s="135" t="s">
        <v>4104</v>
      </c>
      <c r="BWW8" s="135" t="s">
        <v>4104</v>
      </c>
      <c r="BWX8" s="135" t="s">
        <v>4100</v>
      </c>
      <c r="BWY8" s="135" t="s">
        <v>4102</v>
      </c>
      <c r="BWZ8" s="135" t="s">
        <v>4102</v>
      </c>
      <c r="BXA8" s="135" t="s">
        <v>4108</v>
      </c>
      <c r="BXB8" s="135" t="s">
        <v>4108</v>
      </c>
      <c r="BXC8" s="135" t="s">
        <v>4323</v>
      </c>
      <c r="BXD8" s="135" t="s">
        <v>4104</v>
      </c>
      <c r="BXE8" s="135" t="s">
        <v>4104</v>
      </c>
      <c r="BXF8" s="135" t="s">
        <v>4104</v>
      </c>
      <c r="BXG8" s="135" t="s">
        <v>4104</v>
      </c>
      <c r="BXH8" s="135" t="s">
        <v>4104</v>
      </c>
      <c r="BXI8" s="135" t="s">
        <v>4100</v>
      </c>
      <c r="BXJ8" s="135" t="s">
        <v>4102</v>
      </c>
      <c r="BXK8" s="135" t="s">
        <v>4102</v>
      </c>
      <c r="BXL8" s="135" t="s">
        <v>4108</v>
      </c>
      <c r="BXM8" s="135" t="s">
        <v>4108</v>
      </c>
      <c r="BXN8" s="135" t="s">
        <v>4323</v>
      </c>
      <c r="BXO8" s="135" t="s">
        <v>4104</v>
      </c>
      <c r="BXP8" s="135" t="s">
        <v>4104</v>
      </c>
      <c r="BXQ8" s="135" t="s">
        <v>4104</v>
      </c>
      <c r="BXR8" s="135" t="s">
        <v>4104</v>
      </c>
      <c r="BXS8" s="135" t="s">
        <v>4104</v>
      </c>
      <c r="BXT8" s="135" t="s">
        <v>4100</v>
      </c>
      <c r="BXU8" s="135" t="s">
        <v>4102</v>
      </c>
      <c r="BXV8" s="135" t="s">
        <v>4102</v>
      </c>
      <c r="BXW8" s="135" t="s">
        <v>4108</v>
      </c>
      <c r="BXX8" s="135" t="s">
        <v>4108</v>
      </c>
      <c r="BXY8" s="135" t="s">
        <v>4323</v>
      </c>
      <c r="BXZ8" s="135" t="s">
        <v>4104</v>
      </c>
      <c r="BYA8" s="135" t="s">
        <v>4104</v>
      </c>
      <c r="BYB8" s="135" t="s">
        <v>4104</v>
      </c>
      <c r="BYC8" s="135" t="s">
        <v>4104</v>
      </c>
      <c r="BYD8" s="135" t="s">
        <v>4104</v>
      </c>
      <c r="BYE8" s="135" t="s">
        <v>4100</v>
      </c>
      <c r="BYF8" s="135" t="s">
        <v>4102</v>
      </c>
      <c r="BYG8" s="135" t="s">
        <v>4102</v>
      </c>
      <c r="BYH8" s="135" t="s">
        <v>4108</v>
      </c>
      <c r="BYI8" s="135" t="s">
        <v>4108</v>
      </c>
      <c r="BYJ8" s="135" t="s">
        <v>4323</v>
      </c>
      <c r="BYK8" s="135" t="s">
        <v>4104</v>
      </c>
      <c r="BYL8" s="135" t="s">
        <v>4104</v>
      </c>
      <c r="BYM8" s="135" t="s">
        <v>4104</v>
      </c>
      <c r="BYN8" s="135" t="s">
        <v>4104</v>
      </c>
      <c r="BYO8" s="135" t="s">
        <v>4104</v>
      </c>
      <c r="BYP8" s="135" t="s">
        <v>4100</v>
      </c>
      <c r="BYQ8" s="135" t="s">
        <v>4102</v>
      </c>
      <c r="BYR8" s="135" t="s">
        <v>4102</v>
      </c>
      <c r="BYS8" s="135" t="s">
        <v>4108</v>
      </c>
      <c r="BYT8" s="135" t="s">
        <v>4108</v>
      </c>
      <c r="BYU8" s="135" t="s">
        <v>4323</v>
      </c>
      <c r="BYV8" s="135" t="s">
        <v>4104</v>
      </c>
      <c r="BYW8" s="135" t="s">
        <v>4104</v>
      </c>
      <c r="BYX8" s="135" t="s">
        <v>4104</v>
      </c>
      <c r="BYY8" s="135" t="s">
        <v>4104</v>
      </c>
      <c r="BYZ8" s="135" t="s">
        <v>4104</v>
      </c>
      <c r="BZA8" s="135" t="s">
        <v>4100</v>
      </c>
      <c r="BZB8" s="135" t="s">
        <v>4102</v>
      </c>
      <c r="BZC8" s="135" t="s">
        <v>4102</v>
      </c>
      <c r="BZD8" s="135" t="s">
        <v>4108</v>
      </c>
      <c r="BZE8" s="135" t="s">
        <v>4108</v>
      </c>
      <c r="BZF8" s="135" t="s">
        <v>4323</v>
      </c>
      <c r="BZG8" s="135" t="s">
        <v>4104</v>
      </c>
      <c r="BZH8" s="135" t="s">
        <v>4104</v>
      </c>
      <c r="BZI8" s="135" t="s">
        <v>4104</v>
      </c>
      <c r="BZJ8" s="135" t="s">
        <v>4104</v>
      </c>
      <c r="BZK8" s="135" t="s">
        <v>4104</v>
      </c>
      <c r="BZL8" s="135" t="s">
        <v>4100</v>
      </c>
      <c r="BZM8" s="135" t="s">
        <v>4102</v>
      </c>
      <c r="BZN8" s="135" t="s">
        <v>4102</v>
      </c>
      <c r="BZO8" s="135" t="s">
        <v>4108</v>
      </c>
      <c r="BZP8" s="135" t="s">
        <v>4108</v>
      </c>
      <c r="BZQ8" s="135" t="s">
        <v>4323</v>
      </c>
      <c r="BZR8" s="135" t="s">
        <v>4104</v>
      </c>
      <c r="BZS8" s="135" t="s">
        <v>4104</v>
      </c>
      <c r="BZT8" s="135" t="s">
        <v>4104</v>
      </c>
      <c r="BZU8" s="135" t="s">
        <v>4104</v>
      </c>
      <c r="BZV8" s="135" t="s">
        <v>4104</v>
      </c>
      <c r="BZW8" s="135" t="s">
        <v>4100</v>
      </c>
      <c r="BZX8" s="135" t="s">
        <v>4102</v>
      </c>
      <c r="BZY8" s="135" t="s">
        <v>4102</v>
      </c>
      <c r="BZZ8" s="135" t="s">
        <v>4108</v>
      </c>
      <c r="CAA8" s="135" t="s">
        <v>4108</v>
      </c>
      <c r="CAB8" s="135" t="s">
        <v>4323</v>
      </c>
      <c r="CAC8" s="135" t="s">
        <v>4104</v>
      </c>
      <c r="CAD8" s="135" t="s">
        <v>4104</v>
      </c>
      <c r="CAE8" s="135" t="s">
        <v>4104</v>
      </c>
      <c r="CAF8" s="135" t="s">
        <v>4104</v>
      </c>
      <c r="CAG8" s="135" t="s">
        <v>4104</v>
      </c>
      <c r="CAH8" s="135" t="s">
        <v>4078</v>
      </c>
      <c r="CAI8" s="135" t="s">
        <v>4108</v>
      </c>
      <c r="CAJ8" s="135" t="s">
        <v>4108</v>
      </c>
      <c r="CAK8" s="135" t="s">
        <v>4321</v>
      </c>
      <c r="CAL8" s="135" t="s">
        <v>4321</v>
      </c>
      <c r="CAM8" s="135" t="s">
        <v>4110</v>
      </c>
      <c r="CAQ8" s="135" t="s">
        <v>4325</v>
      </c>
      <c r="CAR8" s="135" t="s">
        <v>4104</v>
      </c>
      <c r="CAS8" s="135" t="s">
        <v>4104</v>
      </c>
      <c r="CAT8" s="135" t="s">
        <v>4104</v>
      </c>
      <c r="CAU8" s="135" t="s">
        <v>4104</v>
      </c>
      <c r="CAV8" s="135" t="s">
        <v>4104</v>
      </c>
      <c r="CAW8" s="135" t="s">
        <v>4100</v>
      </c>
      <c r="CAX8" s="135" t="s">
        <v>4102</v>
      </c>
      <c r="CAY8" s="135" t="s">
        <v>4102</v>
      </c>
      <c r="CAZ8" s="135" t="s">
        <v>4108</v>
      </c>
      <c r="CBA8" s="135" t="s">
        <v>4108</v>
      </c>
      <c r="CBB8" s="135" t="s">
        <v>4323</v>
      </c>
      <c r="CBC8" s="135" t="s">
        <v>4104</v>
      </c>
      <c r="CBD8" s="135" t="s">
        <v>4104</v>
      </c>
      <c r="CBE8" s="135" t="s">
        <v>4104</v>
      </c>
      <c r="CBF8" s="135" t="s">
        <v>4104</v>
      </c>
      <c r="CBG8" s="135" t="s">
        <v>4104</v>
      </c>
      <c r="CBH8" s="135" t="s">
        <v>4100</v>
      </c>
      <c r="CBI8" s="135" t="s">
        <v>4102</v>
      </c>
      <c r="CBJ8" s="135" t="s">
        <v>4102</v>
      </c>
      <c r="CBK8" s="135" t="s">
        <v>4108</v>
      </c>
      <c r="CBL8" s="135" t="s">
        <v>4108</v>
      </c>
      <c r="CBM8" s="135" t="s">
        <v>4323</v>
      </c>
      <c r="CBN8" s="135" t="s">
        <v>4104</v>
      </c>
      <c r="CBO8" s="135" t="s">
        <v>4104</v>
      </c>
      <c r="CBP8" s="135" t="s">
        <v>4104</v>
      </c>
      <c r="CBQ8" s="135" t="s">
        <v>4104</v>
      </c>
      <c r="CBR8" s="135" t="s">
        <v>4104</v>
      </c>
      <c r="CBS8" s="135" t="s">
        <v>4100</v>
      </c>
      <c r="CBT8" s="135" t="s">
        <v>4102</v>
      </c>
      <c r="CBU8" s="135" t="s">
        <v>4102</v>
      </c>
      <c r="CBV8" s="135" t="s">
        <v>4108</v>
      </c>
      <c r="CBW8" s="135" t="s">
        <v>4108</v>
      </c>
      <c r="CBX8" s="135" t="s">
        <v>4323</v>
      </c>
      <c r="CBY8" s="135" t="s">
        <v>4104</v>
      </c>
      <c r="CBZ8" s="135" t="s">
        <v>4104</v>
      </c>
      <c r="CCA8" s="135" t="s">
        <v>4104</v>
      </c>
      <c r="CCB8" s="135" t="s">
        <v>4104</v>
      </c>
      <c r="CCC8" s="135" t="s">
        <v>4104</v>
      </c>
      <c r="CCD8" s="135" t="s">
        <v>4100</v>
      </c>
      <c r="CCE8" s="135" t="s">
        <v>4102</v>
      </c>
      <c r="CCF8" s="135" t="s">
        <v>4102</v>
      </c>
      <c r="CCG8" s="135" t="s">
        <v>4108</v>
      </c>
      <c r="CCH8" s="135" t="s">
        <v>4108</v>
      </c>
      <c r="CCI8" s="135" t="s">
        <v>4323</v>
      </c>
      <c r="CCJ8" s="135" t="s">
        <v>4104</v>
      </c>
      <c r="CCK8" s="135" t="s">
        <v>4104</v>
      </c>
      <c r="CCL8" s="135" t="s">
        <v>4104</v>
      </c>
      <c r="CCM8" s="135" t="s">
        <v>4104</v>
      </c>
      <c r="CCN8" s="135" t="s">
        <v>4104</v>
      </c>
      <c r="CCO8" s="135" t="s">
        <v>4100</v>
      </c>
      <c r="CCP8" s="135" t="s">
        <v>4102</v>
      </c>
      <c r="CCQ8" s="135" t="s">
        <v>4102</v>
      </c>
      <c r="CCR8" s="135" t="s">
        <v>4108</v>
      </c>
      <c r="CCS8" s="135" t="s">
        <v>4108</v>
      </c>
      <c r="CCT8" s="135" t="s">
        <v>4323</v>
      </c>
      <c r="CCU8" s="135" t="s">
        <v>4104</v>
      </c>
      <c r="CCV8" s="135" t="s">
        <v>4104</v>
      </c>
      <c r="CCW8" s="135" t="s">
        <v>4104</v>
      </c>
      <c r="CCX8" s="135" t="s">
        <v>4104</v>
      </c>
      <c r="CCY8" s="135" t="s">
        <v>4104</v>
      </c>
      <c r="CCZ8" s="135" t="s">
        <v>4100</v>
      </c>
      <c r="CDA8" s="135" t="s">
        <v>4102</v>
      </c>
      <c r="CDB8" s="135" t="s">
        <v>4102</v>
      </c>
      <c r="CDC8" s="135" t="s">
        <v>4108</v>
      </c>
      <c r="CDD8" s="135" t="s">
        <v>4108</v>
      </c>
      <c r="CDE8" s="135" t="s">
        <v>4323</v>
      </c>
      <c r="CDF8" s="135" t="s">
        <v>4104</v>
      </c>
      <c r="CDG8" s="135" t="s">
        <v>4104</v>
      </c>
      <c r="CDH8" s="135" t="s">
        <v>4104</v>
      </c>
      <c r="CDI8" s="135" t="s">
        <v>4104</v>
      </c>
      <c r="CDJ8" s="135" t="s">
        <v>4104</v>
      </c>
      <c r="CDK8" s="135" t="s">
        <v>4100</v>
      </c>
      <c r="CDL8" s="135" t="s">
        <v>4102</v>
      </c>
      <c r="CDM8" s="135" t="s">
        <v>4102</v>
      </c>
      <c r="CDN8" s="135" t="s">
        <v>4108</v>
      </c>
      <c r="CDO8" s="135" t="s">
        <v>4108</v>
      </c>
      <c r="CDP8" s="135" t="s">
        <v>4323</v>
      </c>
      <c r="CDQ8" s="135" t="s">
        <v>4104</v>
      </c>
      <c r="CDR8" s="135" t="s">
        <v>4104</v>
      </c>
      <c r="CDS8" s="135" t="s">
        <v>4104</v>
      </c>
      <c r="CDT8" s="135" t="s">
        <v>4104</v>
      </c>
      <c r="CDU8" s="135" t="s">
        <v>4104</v>
      </c>
      <c r="CDV8" s="135" t="s">
        <v>4100</v>
      </c>
      <c r="CDW8" s="135" t="s">
        <v>4102</v>
      </c>
      <c r="CDX8" s="135" t="s">
        <v>4102</v>
      </c>
      <c r="CDY8" s="135" t="s">
        <v>4108</v>
      </c>
      <c r="CDZ8" s="135" t="s">
        <v>4108</v>
      </c>
      <c r="CEA8" s="135" t="s">
        <v>4323</v>
      </c>
      <c r="CEB8" s="135" t="s">
        <v>4104</v>
      </c>
      <c r="CEC8" s="135" t="s">
        <v>4104</v>
      </c>
      <c r="CED8" s="135" t="s">
        <v>4104</v>
      </c>
      <c r="CEE8" s="135" t="s">
        <v>4104</v>
      </c>
      <c r="CEF8" s="135" t="s">
        <v>4104</v>
      </c>
      <c r="CEG8" s="135" t="s">
        <v>4100</v>
      </c>
      <c r="CEH8" s="135" t="s">
        <v>4102</v>
      </c>
      <c r="CEI8" s="135" t="s">
        <v>4102</v>
      </c>
      <c r="CEJ8" s="135" t="s">
        <v>4108</v>
      </c>
      <c r="CEK8" s="135" t="s">
        <v>4108</v>
      </c>
      <c r="CEL8" s="135" t="s">
        <v>4323</v>
      </c>
      <c r="CEM8" s="135" t="s">
        <v>4104</v>
      </c>
      <c r="CEN8" s="135" t="s">
        <v>4104</v>
      </c>
      <c r="CEO8" s="135" t="s">
        <v>4104</v>
      </c>
      <c r="CEP8" s="135" t="s">
        <v>4104</v>
      </c>
      <c r="CEQ8" s="135" t="s">
        <v>4104</v>
      </c>
      <c r="CER8" s="135" t="s">
        <v>4100</v>
      </c>
      <c r="CES8" s="135" t="s">
        <v>4102</v>
      </c>
      <c r="CET8" s="135" t="s">
        <v>4102</v>
      </c>
      <c r="CEU8" s="135" t="s">
        <v>4108</v>
      </c>
      <c r="CEV8" s="135" t="s">
        <v>4108</v>
      </c>
      <c r="CEW8" s="135" t="s">
        <v>4323</v>
      </c>
      <c r="CEX8" s="135" t="s">
        <v>4104</v>
      </c>
      <c r="CEY8" s="135" t="s">
        <v>4104</v>
      </c>
      <c r="CEZ8" s="135" t="s">
        <v>4104</v>
      </c>
      <c r="CFA8" s="135" t="s">
        <v>4104</v>
      </c>
      <c r="CFB8" s="135" t="s">
        <v>4104</v>
      </c>
      <c r="CFC8" s="135" t="s">
        <v>4078</v>
      </c>
      <c r="CFD8" s="135" t="s">
        <v>4108</v>
      </c>
      <c r="CFE8" s="135" t="s">
        <v>4108</v>
      </c>
      <c r="CFF8" s="135" t="s">
        <v>4321</v>
      </c>
      <c r="CFG8" s="135" t="s">
        <v>4321</v>
      </c>
      <c r="CFH8" s="135" t="s">
        <v>4110</v>
      </c>
      <c r="CFL8" s="135" t="s">
        <v>4325</v>
      </c>
      <c r="CFM8" s="135" t="s">
        <v>4104</v>
      </c>
      <c r="CFN8" s="135" t="s">
        <v>4104</v>
      </c>
      <c r="CFO8" s="135" t="s">
        <v>4104</v>
      </c>
      <c r="CFP8" s="135" t="s">
        <v>4104</v>
      </c>
      <c r="CFQ8" s="135" t="s">
        <v>4104</v>
      </c>
      <c r="CFR8" s="135" t="s">
        <v>4100</v>
      </c>
      <c r="CFS8" s="135" t="s">
        <v>4102</v>
      </c>
      <c r="CFT8" s="135" t="s">
        <v>4102</v>
      </c>
      <c r="CFU8" s="135" t="s">
        <v>4108</v>
      </c>
      <c r="CFV8" s="135" t="s">
        <v>4108</v>
      </c>
      <c r="CFW8" s="135" t="s">
        <v>4323</v>
      </c>
      <c r="CFX8" s="135" t="s">
        <v>4104</v>
      </c>
      <c r="CFY8" s="135" t="s">
        <v>4104</v>
      </c>
      <c r="CFZ8" s="135" t="s">
        <v>4104</v>
      </c>
      <c r="CGA8" s="135" t="s">
        <v>4104</v>
      </c>
      <c r="CGB8" s="135" t="s">
        <v>4104</v>
      </c>
      <c r="CGC8" s="135" t="s">
        <v>4100</v>
      </c>
      <c r="CGD8" s="135" t="s">
        <v>4102</v>
      </c>
      <c r="CGE8" s="135" t="s">
        <v>4102</v>
      </c>
      <c r="CGF8" s="135" t="s">
        <v>4108</v>
      </c>
      <c r="CGG8" s="135" t="s">
        <v>4108</v>
      </c>
      <c r="CGH8" s="135" t="s">
        <v>4323</v>
      </c>
      <c r="CGI8" s="135" t="s">
        <v>4104</v>
      </c>
      <c r="CGJ8" s="135" t="s">
        <v>4104</v>
      </c>
      <c r="CGK8" s="135" t="s">
        <v>4104</v>
      </c>
      <c r="CGL8" s="135" t="s">
        <v>4104</v>
      </c>
      <c r="CGM8" s="135" t="s">
        <v>4104</v>
      </c>
      <c r="CGN8" s="135" t="s">
        <v>4100</v>
      </c>
      <c r="CGO8" s="135" t="s">
        <v>4102</v>
      </c>
      <c r="CGP8" s="135" t="s">
        <v>4102</v>
      </c>
      <c r="CGQ8" s="135" t="s">
        <v>4108</v>
      </c>
      <c r="CGR8" s="135" t="s">
        <v>4108</v>
      </c>
      <c r="CGS8" s="135" t="s">
        <v>4323</v>
      </c>
      <c r="CGT8" s="135" t="s">
        <v>4104</v>
      </c>
      <c r="CGU8" s="135" t="s">
        <v>4104</v>
      </c>
      <c r="CGV8" s="135" t="s">
        <v>4104</v>
      </c>
      <c r="CGW8" s="135" t="s">
        <v>4104</v>
      </c>
      <c r="CGX8" s="135" t="s">
        <v>4104</v>
      </c>
      <c r="CGY8" s="135" t="s">
        <v>4100</v>
      </c>
      <c r="CGZ8" s="135" t="s">
        <v>4102</v>
      </c>
      <c r="CHA8" s="135" t="s">
        <v>4102</v>
      </c>
      <c r="CHB8" s="135" t="s">
        <v>4108</v>
      </c>
      <c r="CHC8" s="135" t="s">
        <v>4108</v>
      </c>
      <c r="CHD8" s="135" t="s">
        <v>4323</v>
      </c>
      <c r="CHE8" s="135" t="s">
        <v>4104</v>
      </c>
      <c r="CHF8" s="135" t="s">
        <v>4104</v>
      </c>
      <c r="CHG8" s="135" t="s">
        <v>4104</v>
      </c>
      <c r="CHH8" s="135" t="s">
        <v>4104</v>
      </c>
      <c r="CHI8" s="135" t="s">
        <v>4104</v>
      </c>
      <c r="CHJ8" s="135" t="s">
        <v>4100</v>
      </c>
      <c r="CHK8" s="135" t="s">
        <v>4102</v>
      </c>
      <c r="CHL8" s="135" t="s">
        <v>4102</v>
      </c>
      <c r="CHM8" s="135" t="s">
        <v>4108</v>
      </c>
      <c r="CHN8" s="135" t="s">
        <v>4108</v>
      </c>
      <c r="CHO8" s="135" t="s">
        <v>4323</v>
      </c>
      <c r="CHP8" s="135" t="s">
        <v>4104</v>
      </c>
      <c r="CHQ8" s="135" t="s">
        <v>4104</v>
      </c>
      <c r="CHR8" s="135" t="s">
        <v>4104</v>
      </c>
      <c r="CHS8" s="135" t="s">
        <v>4104</v>
      </c>
      <c r="CHT8" s="135" t="s">
        <v>4104</v>
      </c>
      <c r="CHU8" s="135" t="s">
        <v>4100</v>
      </c>
      <c r="CHV8" s="135" t="s">
        <v>4102</v>
      </c>
      <c r="CHW8" s="135" t="s">
        <v>4102</v>
      </c>
      <c r="CHX8" s="135" t="s">
        <v>4108</v>
      </c>
      <c r="CHY8" s="135" t="s">
        <v>4108</v>
      </c>
      <c r="CHZ8" s="135" t="s">
        <v>4323</v>
      </c>
      <c r="CIA8" s="135" t="s">
        <v>4104</v>
      </c>
      <c r="CIB8" s="135" t="s">
        <v>4104</v>
      </c>
      <c r="CIC8" s="135" t="s">
        <v>4104</v>
      </c>
      <c r="CID8" s="135" t="s">
        <v>4104</v>
      </c>
      <c r="CIE8" s="135" t="s">
        <v>4104</v>
      </c>
      <c r="CIF8" s="135" t="s">
        <v>4100</v>
      </c>
      <c r="CIG8" s="135" t="s">
        <v>4102</v>
      </c>
      <c r="CIH8" s="135" t="s">
        <v>4102</v>
      </c>
      <c r="CII8" s="135" t="s">
        <v>4108</v>
      </c>
      <c r="CIJ8" s="135" t="s">
        <v>4108</v>
      </c>
      <c r="CIK8" s="135" t="s">
        <v>4323</v>
      </c>
      <c r="CIL8" s="135" t="s">
        <v>4104</v>
      </c>
      <c r="CIM8" s="135" t="s">
        <v>4104</v>
      </c>
      <c r="CIN8" s="135" t="s">
        <v>4104</v>
      </c>
      <c r="CIO8" s="135" t="s">
        <v>4104</v>
      </c>
      <c r="CIP8" s="135" t="s">
        <v>4104</v>
      </c>
      <c r="CIQ8" s="135" t="s">
        <v>4100</v>
      </c>
      <c r="CIR8" s="135" t="s">
        <v>4102</v>
      </c>
      <c r="CIS8" s="135" t="s">
        <v>4102</v>
      </c>
      <c r="CIT8" s="135" t="s">
        <v>4108</v>
      </c>
      <c r="CIU8" s="135" t="s">
        <v>4108</v>
      </c>
      <c r="CIV8" s="135" t="s">
        <v>4323</v>
      </c>
      <c r="CIW8" s="135" t="s">
        <v>4104</v>
      </c>
      <c r="CIX8" s="135" t="s">
        <v>4104</v>
      </c>
      <c r="CIY8" s="135" t="s">
        <v>4104</v>
      </c>
      <c r="CIZ8" s="135" t="s">
        <v>4104</v>
      </c>
      <c r="CJA8" s="135" t="s">
        <v>4104</v>
      </c>
      <c r="CJB8" s="135" t="s">
        <v>4100</v>
      </c>
      <c r="CJC8" s="135" t="s">
        <v>4102</v>
      </c>
      <c r="CJD8" s="135" t="s">
        <v>4102</v>
      </c>
      <c r="CJE8" s="135" t="s">
        <v>4108</v>
      </c>
      <c r="CJF8" s="135" t="s">
        <v>4108</v>
      </c>
      <c r="CJG8" s="135" t="s">
        <v>4323</v>
      </c>
      <c r="CJH8" s="135" t="s">
        <v>4104</v>
      </c>
      <c r="CJI8" s="135" t="s">
        <v>4104</v>
      </c>
      <c r="CJJ8" s="135" t="s">
        <v>4104</v>
      </c>
      <c r="CJK8" s="135" t="s">
        <v>4104</v>
      </c>
      <c r="CJL8" s="135" t="s">
        <v>4104</v>
      </c>
      <c r="CJM8" s="135" t="s">
        <v>4100</v>
      </c>
      <c r="CJN8" s="135" t="s">
        <v>4102</v>
      </c>
      <c r="CJO8" s="135" t="s">
        <v>4102</v>
      </c>
      <c r="CJP8" s="135" t="s">
        <v>4108</v>
      </c>
      <c r="CJQ8" s="135" t="s">
        <v>4108</v>
      </c>
      <c r="CJR8" s="135" t="s">
        <v>4323</v>
      </c>
      <c r="CJS8" s="135" t="s">
        <v>4104</v>
      </c>
      <c r="CJT8" s="135" t="s">
        <v>4104</v>
      </c>
      <c r="CJU8" s="135" t="s">
        <v>4104</v>
      </c>
      <c r="CJV8" s="135" t="s">
        <v>4104</v>
      </c>
      <c r="CJW8" s="135" t="s">
        <v>4104</v>
      </c>
      <c r="CJX8" s="135" t="s">
        <v>4078</v>
      </c>
      <c r="CJY8" s="135" t="s">
        <v>4108</v>
      </c>
      <c r="CJZ8" s="135" t="s">
        <v>4108</v>
      </c>
      <c r="CKA8" s="135" t="s">
        <v>4321</v>
      </c>
      <c r="CKB8" s="135" t="s">
        <v>4321</v>
      </c>
      <c r="CKC8" s="135" t="s">
        <v>4110</v>
      </c>
      <c r="CKG8" s="135" t="s">
        <v>4325</v>
      </c>
      <c r="CKH8" s="135" t="s">
        <v>4104</v>
      </c>
      <c r="CKI8" s="135" t="s">
        <v>4104</v>
      </c>
      <c r="CKJ8" s="135" t="s">
        <v>4104</v>
      </c>
      <c r="CKK8" s="135" t="s">
        <v>4104</v>
      </c>
      <c r="CKL8" s="135" t="s">
        <v>4104</v>
      </c>
      <c r="CKM8" s="135" t="s">
        <v>4100</v>
      </c>
      <c r="CKN8" s="135" t="s">
        <v>4102</v>
      </c>
      <c r="CKO8" s="135" t="s">
        <v>4102</v>
      </c>
      <c r="CKP8" s="135" t="s">
        <v>4108</v>
      </c>
      <c r="CKQ8" s="135" t="s">
        <v>4108</v>
      </c>
      <c r="CKR8" s="135" t="s">
        <v>4323</v>
      </c>
      <c r="CKS8" s="135" t="s">
        <v>4104</v>
      </c>
      <c r="CKT8" s="135" t="s">
        <v>4104</v>
      </c>
      <c r="CKU8" s="135" t="s">
        <v>4104</v>
      </c>
      <c r="CKV8" s="135" t="s">
        <v>4104</v>
      </c>
      <c r="CKW8" s="135" t="s">
        <v>4104</v>
      </c>
      <c r="CKX8" s="135" t="s">
        <v>4100</v>
      </c>
      <c r="CKY8" s="135" t="s">
        <v>4102</v>
      </c>
      <c r="CKZ8" s="135" t="s">
        <v>4102</v>
      </c>
      <c r="CLA8" s="135" t="s">
        <v>4108</v>
      </c>
      <c r="CLB8" s="135" t="s">
        <v>4108</v>
      </c>
      <c r="CLC8" s="135" t="s">
        <v>4323</v>
      </c>
      <c r="CLD8" s="135" t="s">
        <v>4104</v>
      </c>
      <c r="CLE8" s="135" t="s">
        <v>4104</v>
      </c>
      <c r="CLF8" s="135" t="s">
        <v>4104</v>
      </c>
      <c r="CLG8" s="135" t="s">
        <v>4104</v>
      </c>
      <c r="CLH8" s="135" t="s">
        <v>4104</v>
      </c>
      <c r="CLI8" s="135" t="s">
        <v>4100</v>
      </c>
      <c r="CLJ8" s="135" t="s">
        <v>4102</v>
      </c>
      <c r="CLK8" s="135" t="s">
        <v>4102</v>
      </c>
      <c r="CLL8" s="135" t="s">
        <v>4108</v>
      </c>
      <c r="CLM8" s="135" t="s">
        <v>4108</v>
      </c>
      <c r="CLN8" s="135" t="s">
        <v>4323</v>
      </c>
      <c r="CLO8" s="135" t="s">
        <v>4104</v>
      </c>
      <c r="CLP8" s="135" t="s">
        <v>4104</v>
      </c>
      <c r="CLQ8" s="135" t="s">
        <v>4104</v>
      </c>
      <c r="CLR8" s="135" t="s">
        <v>4104</v>
      </c>
      <c r="CLS8" s="135" t="s">
        <v>4104</v>
      </c>
      <c r="CLT8" s="135" t="s">
        <v>4100</v>
      </c>
      <c r="CLU8" s="135" t="s">
        <v>4102</v>
      </c>
      <c r="CLV8" s="135" t="s">
        <v>4102</v>
      </c>
      <c r="CLW8" s="135" t="s">
        <v>4108</v>
      </c>
      <c r="CLX8" s="135" t="s">
        <v>4108</v>
      </c>
      <c r="CLY8" s="135" t="s">
        <v>4323</v>
      </c>
      <c r="CLZ8" s="135" t="s">
        <v>4104</v>
      </c>
      <c r="CMA8" s="135" t="s">
        <v>4104</v>
      </c>
      <c r="CMB8" s="135" t="s">
        <v>4104</v>
      </c>
      <c r="CMC8" s="135" t="s">
        <v>4104</v>
      </c>
      <c r="CMD8" s="135" t="s">
        <v>4104</v>
      </c>
      <c r="CME8" s="135" t="s">
        <v>4100</v>
      </c>
      <c r="CMF8" s="135" t="s">
        <v>4102</v>
      </c>
      <c r="CMG8" s="135" t="s">
        <v>4102</v>
      </c>
      <c r="CMH8" s="135" t="s">
        <v>4108</v>
      </c>
      <c r="CMI8" s="135" t="s">
        <v>4108</v>
      </c>
      <c r="CMJ8" s="135" t="s">
        <v>4323</v>
      </c>
      <c r="CMK8" s="135" t="s">
        <v>4104</v>
      </c>
      <c r="CML8" s="135" t="s">
        <v>4104</v>
      </c>
      <c r="CMM8" s="135" t="s">
        <v>4104</v>
      </c>
      <c r="CMN8" s="135" t="s">
        <v>4104</v>
      </c>
      <c r="CMO8" s="135" t="s">
        <v>4104</v>
      </c>
      <c r="CMP8" s="135" t="s">
        <v>4100</v>
      </c>
      <c r="CMQ8" s="135" t="s">
        <v>4102</v>
      </c>
      <c r="CMR8" s="135" t="s">
        <v>4102</v>
      </c>
      <c r="CMS8" s="135" t="s">
        <v>4108</v>
      </c>
      <c r="CMT8" s="135" t="s">
        <v>4108</v>
      </c>
      <c r="CMU8" s="135" t="s">
        <v>4323</v>
      </c>
      <c r="CMV8" s="135" t="s">
        <v>4104</v>
      </c>
      <c r="CMW8" s="135" t="s">
        <v>4104</v>
      </c>
      <c r="CMX8" s="135" t="s">
        <v>4104</v>
      </c>
      <c r="CMY8" s="135" t="s">
        <v>4104</v>
      </c>
      <c r="CMZ8" s="135" t="s">
        <v>4104</v>
      </c>
      <c r="CNA8" s="135" t="s">
        <v>4100</v>
      </c>
      <c r="CNB8" s="135" t="s">
        <v>4102</v>
      </c>
      <c r="CNC8" s="135" t="s">
        <v>4102</v>
      </c>
      <c r="CND8" s="135" t="s">
        <v>4108</v>
      </c>
      <c r="CNE8" s="135" t="s">
        <v>4108</v>
      </c>
      <c r="CNF8" s="135" t="s">
        <v>4323</v>
      </c>
      <c r="CNG8" s="135" t="s">
        <v>4104</v>
      </c>
      <c r="CNH8" s="135" t="s">
        <v>4104</v>
      </c>
      <c r="CNI8" s="135" t="s">
        <v>4104</v>
      </c>
      <c r="CNJ8" s="135" t="s">
        <v>4104</v>
      </c>
      <c r="CNK8" s="135" t="s">
        <v>4104</v>
      </c>
      <c r="CNL8" s="135" t="s">
        <v>4100</v>
      </c>
      <c r="CNM8" s="135" t="s">
        <v>4102</v>
      </c>
      <c r="CNN8" s="135" t="s">
        <v>4102</v>
      </c>
      <c r="CNO8" s="135" t="s">
        <v>4108</v>
      </c>
      <c r="CNP8" s="135" t="s">
        <v>4108</v>
      </c>
      <c r="CNQ8" s="135" t="s">
        <v>4323</v>
      </c>
      <c r="CNR8" s="135" t="s">
        <v>4104</v>
      </c>
      <c r="CNS8" s="135" t="s">
        <v>4104</v>
      </c>
      <c r="CNT8" s="135" t="s">
        <v>4104</v>
      </c>
      <c r="CNU8" s="135" t="s">
        <v>4104</v>
      </c>
      <c r="CNV8" s="135" t="s">
        <v>4104</v>
      </c>
      <c r="CNW8" s="135" t="s">
        <v>4100</v>
      </c>
      <c r="CNX8" s="135" t="s">
        <v>4102</v>
      </c>
      <c r="CNY8" s="135" t="s">
        <v>4102</v>
      </c>
      <c r="CNZ8" s="135" t="s">
        <v>4108</v>
      </c>
      <c r="COA8" s="135" t="s">
        <v>4108</v>
      </c>
      <c r="COB8" s="135" t="s">
        <v>4323</v>
      </c>
      <c r="COC8" s="135" t="s">
        <v>4104</v>
      </c>
      <c r="COD8" s="135" t="s">
        <v>4104</v>
      </c>
      <c r="COE8" s="135" t="s">
        <v>4104</v>
      </c>
      <c r="COF8" s="135" t="s">
        <v>4104</v>
      </c>
      <c r="COG8" s="135" t="s">
        <v>4104</v>
      </c>
      <c r="COH8" s="135" t="s">
        <v>4100</v>
      </c>
      <c r="COI8" s="135" t="s">
        <v>4102</v>
      </c>
      <c r="COJ8" s="135" t="s">
        <v>4102</v>
      </c>
      <c r="COK8" s="135" t="s">
        <v>4108</v>
      </c>
      <c r="COL8" s="135" t="s">
        <v>4108</v>
      </c>
      <c r="COM8" s="135" t="s">
        <v>4323</v>
      </c>
      <c r="CON8" s="135" t="s">
        <v>4104</v>
      </c>
      <c r="COO8" s="135" t="s">
        <v>4104</v>
      </c>
      <c r="COP8" s="135" t="s">
        <v>4104</v>
      </c>
      <c r="COQ8" s="135" t="s">
        <v>4104</v>
      </c>
      <c r="COR8" s="135" t="s">
        <v>4104</v>
      </c>
      <c r="COS8" s="135" t="s">
        <v>4078</v>
      </c>
      <c r="COT8" s="135" t="s">
        <v>4108</v>
      </c>
      <c r="COU8" s="135" t="s">
        <v>4108</v>
      </c>
      <c r="COV8" s="135" t="s">
        <v>4321</v>
      </c>
      <c r="COW8" s="135" t="s">
        <v>4321</v>
      </c>
      <c r="COX8" s="135" t="s">
        <v>4110</v>
      </c>
      <c r="CPB8" s="135" t="s">
        <v>4325</v>
      </c>
      <c r="CPC8" s="135" t="s">
        <v>4104</v>
      </c>
      <c r="CPD8" s="135" t="s">
        <v>4104</v>
      </c>
      <c r="CPE8" s="135" t="s">
        <v>4104</v>
      </c>
      <c r="CPF8" s="135" t="s">
        <v>4104</v>
      </c>
      <c r="CPG8" s="135" t="s">
        <v>4104</v>
      </c>
      <c r="CPH8" s="135" t="s">
        <v>4100</v>
      </c>
      <c r="CPI8" s="135" t="s">
        <v>4102</v>
      </c>
      <c r="CPJ8" s="135" t="s">
        <v>4102</v>
      </c>
      <c r="CPK8" s="135" t="s">
        <v>4108</v>
      </c>
      <c r="CPL8" s="135" t="s">
        <v>4108</v>
      </c>
      <c r="CPM8" s="135" t="s">
        <v>4323</v>
      </c>
      <c r="CPN8" s="135" t="s">
        <v>4104</v>
      </c>
      <c r="CPO8" s="135" t="s">
        <v>4104</v>
      </c>
      <c r="CPP8" s="135" t="s">
        <v>4104</v>
      </c>
      <c r="CPQ8" s="135" t="s">
        <v>4104</v>
      </c>
      <c r="CPR8" s="135" t="s">
        <v>4104</v>
      </c>
      <c r="CPS8" s="135" t="s">
        <v>4100</v>
      </c>
      <c r="CPT8" s="135" t="s">
        <v>4102</v>
      </c>
      <c r="CPU8" s="135" t="s">
        <v>4102</v>
      </c>
      <c r="CPV8" s="135" t="s">
        <v>4108</v>
      </c>
      <c r="CPW8" s="135" t="s">
        <v>4108</v>
      </c>
      <c r="CPX8" s="135" t="s">
        <v>4323</v>
      </c>
      <c r="CPY8" s="135" t="s">
        <v>4104</v>
      </c>
      <c r="CPZ8" s="135" t="s">
        <v>4104</v>
      </c>
      <c r="CQA8" s="135" t="s">
        <v>4104</v>
      </c>
      <c r="CQB8" s="135" t="s">
        <v>4104</v>
      </c>
      <c r="CQC8" s="135" t="s">
        <v>4104</v>
      </c>
      <c r="CQD8" s="135" t="s">
        <v>4100</v>
      </c>
      <c r="CQE8" s="135" t="s">
        <v>4102</v>
      </c>
      <c r="CQF8" s="135" t="s">
        <v>4102</v>
      </c>
      <c r="CQG8" s="135" t="s">
        <v>4108</v>
      </c>
      <c r="CQH8" s="135" t="s">
        <v>4108</v>
      </c>
      <c r="CQI8" s="135" t="s">
        <v>4323</v>
      </c>
      <c r="CQJ8" s="135" t="s">
        <v>4104</v>
      </c>
      <c r="CQK8" s="135" t="s">
        <v>4104</v>
      </c>
      <c r="CQL8" s="135" t="s">
        <v>4104</v>
      </c>
      <c r="CQM8" s="135" t="s">
        <v>4104</v>
      </c>
      <c r="CQN8" s="135" t="s">
        <v>4104</v>
      </c>
      <c r="CQO8" s="135" t="s">
        <v>4100</v>
      </c>
      <c r="CQP8" s="135" t="s">
        <v>4102</v>
      </c>
      <c r="CQQ8" s="135" t="s">
        <v>4102</v>
      </c>
      <c r="CQR8" s="135" t="s">
        <v>4108</v>
      </c>
      <c r="CQS8" s="135" t="s">
        <v>4108</v>
      </c>
      <c r="CQT8" s="135" t="s">
        <v>4323</v>
      </c>
      <c r="CQU8" s="135" t="s">
        <v>4104</v>
      </c>
      <c r="CQV8" s="135" t="s">
        <v>4104</v>
      </c>
      <c r="CQW8" s="135" t="s">
        <v>4104</v>
      </c>
      <c r="CQX8" s="135" t="s">
        <v>4104</v>
      </c>
      <c r="CQY8" s="135" t="s">
        <v>4104</v>
      </c>
      <c r="CQZ8" s="135" t="s">
        <v>4100</v>
      </c>
      <c r="CRA8" s="135" t="s">
        <v>4102</v>
      </c>
      <c r="CRB8" s="135" t="s">
        <v>4102</v>
      </c>
      <c r="CRC8" s="135" t="s">
        <v>4108</v>
      </c>
      <c r="CRD8" s="135" t="s">
        <v>4108</v>
      </c>
      <c r="CRE8" s="135" t="s">
        <v>4323</v>
      </c>
      <c r="CRF8" s="135" t="s">
        <v>4104</v>
      </c>
      <c r="CRG8" s="135" t="s">
        <v>4104</v>
      </c>
      <c r="CRH8" s="135" t="s">
        <v>4104</v>
      </c>
      <c r="CRI8" s="135" t="s">
        <v>4104</v>
      </c>
      <c r="CRJ8" s="135" t="s">
        <v>4104</v>
      </c>
      <c r="CRK8" s="135" t="s">
        <v>4100</v>
      </c>
      <c r="CRL8" s="135" t="s">
        <v>4102</v>
      </c>
      <c r="CRM8" s="135" t="s">
        <v>4102</v>
      </c>
      <c r="CRN8" s="135" t="s">
        <v>4108</v>
      </c>
      <c r="CRO8" s="135" t="s">
        <v>4108</v>
      </c>
      <c r="CRP8" s="135" t="s">
        <v>4323</v>
      </c>
      <c r="CRQ8" s="135" t="s">
        <v>4104</v>
      </c>
      <c r="CRR8" s="135" t="s">
        <v>4104</v>
      </c>
      <c r="CRS8" s="135" t="s">
        <v>4104</v>
      </c>
      <c r="CRT8" s="135" t="s">
        <v>4104</v>
      </c>
      <c r="CRU8" s="135" t="s">
        <v>4104</v>
      </c>
      <c r="CRV8" s="135" t="s">
        <v>4100</v>
      </c>
      <c r="CRW8" s="135" t="s">
        <v>4102</v>
      </c>
      <c r="CRX8" s="135" t="s">
        <v>4102</v>
      </c>
      <c r="CRY8" s="135" t="s">
        <v>4108</v>
      </c>
      <c r="CRZ8" s="135" t="s">
        <v>4108</v>
      </c>
      <c r="CSA8" s="135" t="s">
        <v>4323</v>
      </c>
      <c r="CSB8" s="135" t="s">
        <v>4104</v>
      </c>
      <c r="CSC8" s="135" t="s">
        <v>4104</v>
      </c>
      <c r="CSD8" s="135" t="s">
        <v>4104</v>
      </c>
      <c r="CSE8" s="135" t="s">
        <v>4104</v>
      </c>
      <c r="CSF8" s="135" t="s">
        <v>4104</v>
      </c>
      <c r="CSG8" s="135" t="s">
        <v>4100</v>
      </c>
      <c r="CSH8" s="135" t="s">
        <v>4102</v>
      </c>
      <c r="CSI8" s="135" t="s">
        <v>4102</v>
      </c>
      <c r="CSJ8" s="135" t="s">
        <v>4108</v>
      </c>
      <c r="CSK8" s="135" t="s">
        <v>4108</v>
      </c>
      <c r="CSL8" s="135" t="s">
        <v>4323</v>
      </c>
      <c r="CSM8" s="135" t="s">
        <v>4104</v>
      </c>
      <c r="CSN8" s="135" t="s">
        <v>4104</v>
      </c>
      <c r="CSO8" s="135" t="s">
        <v>4104</v>
      </c>
      <c r="CSP8" s="135" t="s">
        <v>4104</v>
      </c>
      <c r="CSQ8" s="135" t="s">
        <v>4104</v>
      </c>
      <c r="CSR8" s="135" t="s">
        <v>4100</v>
      </c>
      <c r="CSS8" s="135" t="s">
        <v>4102</v>
      </c>
      <c r="CST8" s="135" t="s">
        <v>4102</v>
      </c>
      <c r="CSU8" s="135" t="s">
        <v>4108</v>
      </c>
      <c r="CSV8" s="135" t="s">
        <v>4108</v>
      </c>
      <c r="CSW8" s="135" t="s">
        <v>4323</v>
      </c>
      <c r="CSX8" s="135" t="s">
        <v>4104</v>
      </c>
      <c r="CSY8" s="135" t="s">
        <v>4104</v>
      </c>
      <c r="CSZ8" s="135" t="s">
        <v>4104</v>
      </c>
      <c r="CTA8" s="135" t="s">
        <v>4104</v>
      </c>
      <c r="CTB8" s="135" t="s">
        <v>4104</v>
      </c>
      <c r="CTC8" s="135" t="s">
        <v>4100</v>
      </c>
      <c r="CTD8" s="135" t="s">
        <v>4102</v>
      </c>
      <c r="CTE8" s="135" t="s">
        <v>4102</v>
      </c>
      <c r="CTF8" s="135" t="s">
        <v>4108</v>
      </c>
      <c r="CTG8" s="135" t="s">
        <v>4108</v>
      </c>
      <c r="CTH8" s="135" t="s">
        <v>4323</v>
      </c>
      <c r="CTI8" s="135" t="s">
        <v>4104</v>
      </c>
      <c r="CTJ8" s="135" t="s">
        <v>4104</v>
      </c>
      <c r="CTK8" s="135" t="s">
        <v>4104</v>
      </c>
      <c r="CTL8" s="135" t="s">
        <v>4104</v>
      </c>
      <c r="CTM8" s="135" t="s">
        <v>4104</v>
      </c>
      <c r="CTN8" s="135" t="s">
        <v>4078</v>
      </c>
      <c r="CTO8" s="135" t="s">
        <v>4108</v>
      </c>
      <c r="CTP8" s="135" t="s">
        <v>4108</v>
      </c>
      <c r="CTQ8" s="135" t="s">
        <v>4321</v>
      </c>
      <c r="CTR8" s="135" t="s">
        <v>4321</v>
      </c>
      <c r="CTS8" s="135" t="s">
        <v>4110</v>
      </c>
      <c r="CTW8" s="135" t="s">
        <v>4325</v>
      </c>
      <c r="CTX8" s="135" t="s">
        <v>4104</v>
      </c>
      <c r="CTY8" s="135" t="s">
        <v>4104</v>
      </c>
      <c r="CTZ8" s="135" t="s">
        <v>4104</v>
      </c>
      <c r="CUA8" s="135" t="s">
        <v>4104</v>
      </c>
      <c r="CUB8" s="135" t="s">
        <v>4104</v>
      </c>
      <c r="CUC8" s="135" t="s">
        <v>4100</v>
      </c>
      <c r="CUD8" s="135" t="s">
        <v>4102</v>
      </c>
      <c r="CUE8" s="135" t="s">
        <v>4102</v>
      </c>
      <c r="CUF8" s="135" t="s">
        <v>4108</v>
      </c>
      <c r="CUG8" s="135" t="s">
        <v>4108</v>
      </c>
      <c r="CUH8" s="135" t="s">
        <v>4323</v>
      </c>
      <c r="CUI8" s="135" t="s">
        <v>4104</v>
      </c>
      <c r="CUJ8" s="135" t="s">
        <v>4104</v>
      </c>
      <c r="CUK8" s="135" t="s">
        <v>4104</v>
      </c>
      <c r="CUL8" s="135" t="s">
        <v>4104</v>
      </c>
      <c r="CUM8" s="135" t="s">
        <v>4104</v>
      </c>
      <c r="CUN8" s="135" t="s">
        <v>4100</v>
      </c>
      <c r="CUO8" s="135" t="s">
        <v>4102</v>
      </c>
      <c r="CUP8" s="135" t="s">
        <v>4102</v>
      </c>
      <c r="CUQ8" s="135" t="s">
        <v>4108</v>
      </c>
      <c r="CUR8" s="135" t="s">
        <v>4108</v>
      </c>
      <c r="CUS8" s="135" t="s">
        <v>4323</v>
      </c>
      <c r="CUT8" s="135" t="s">
        <v>4104</v>
      </c>
      <c r="CUU8" s="135" t="s">
        <v>4104</v>
      </c>
      <c r="CUV8" s="135" t="s">
        <v>4104</v>
      </c>
      <c r="CUW8" s="135" t="s">
        <v>4104</v>
      </c>
      <c r="CUX8" s="135" t="s">
        <v>4104</v>
      </c>
      <c r="CUY8" s="135" t="s">
        <v>4100</v>
      </c>
      <c r="CUZ8" s="135" t="s">
        <v>4102</v>
      </c>
      <c r="CVA8" s="135" t="s">
        <v>4102</v>
      </c>
      <c r="CVB8" s="135" t="s">
        <v>4108</v>
      </c>
      <c r="CVC8" s="135" t="s">
        <v>4108</v>
      </c>
      <c r="CVD8" s="135" t="s">
        <v>4323</v>
      </c>
      <c r="CVE8" s="135" t="s">
        <v>4104</v>
      </c>
      <c r="CVF8" s="135" t="s">
        <v>4104</v>
      </c>
      <c r="CVG8" s="135" t="s">
        <v>4104</v>
      </c>
      <c r="CVH8" s="135" t="s">
        <v>4104</v>
      </c>
      <c r="CVI8" s="135" t="s">
        <v>4104</v>
      </c>
      <c r="CVJ8" s="135" t="s">
        <v>4100</v>
      </c>
      <c r="CVK8" s="135" t="s">
        <v>4102</v>
      </c>
      <c r="CVL8" s="135" t="s">
        <v>4102</v>
      </c>
      <c r="CVM8" s="135" t="s">
        <v>4108</v>
      </c>
      <c r="CVN8" s="135" t="s">
        <v>4108</v>
      </c>
      <c r="CVO8" s="135" t="s">
        <v>4323</v>
      </c>
      <c r="CVP8" s="135" t="s">
        <v>4104</v>
      </c>
      <c r="CVQ8" s="135" t="s">
        <v>4104</v>
      </c>
      <c r="CVR8" s="135" t="s">
        <v>4104</v>
      </c>
      <c r="CVS8" s="135" t="s">
        <v>4104</v>
      </c>
      <c r="CVT8" s="135" t="s">
        <v>4104</v>
      </c>
      <c r="CVU8" s="135" t="s">
        <v>4100</v>
      </c>
      <c r="CVV8" s="135" t="s">
        <v>4102</v>
      </c>
      <c r="CVW8" s="135" t="s">
        <v>4102</v>
      </c>
      <c r="CVX8" s="135" t="s">
        <v>4108</v>
      </c>
      <c r="CVY8" s="135" t="s">
        <v>4108</v>
      </c>
      <c r="CVZ8" s="135" t="s">
        <v>4323</v>
      </c>
      <c r="CWA8" s="135" t="s">
        <v>4104</v>
      </c>
      <c r="CWB8" s="135" t="s">
        <v>4104</v>
      </c>
      <c r="CWC8" s="135" t="s">
        <v>4104</v>
      </c>
      <c r="CWD8" s="135" t="s">
        <v>4104</v>
      </c>
      <c r="CWE8" s="135" t="s">
        <v>4104</v>
      </c>
      <c r="CWF8" s="135" t="s">
        <v>4100</v>
      </c>
      <c r="CWG8" s="135" t="s">
        <v>4102</v>
      </c>
      <c r="CWH8" s="135" t="s">
        <v>4102</v>
      </c>
      <c r="CWI8" s="135" t="s">
        <v>4108</v>
      </c>
      <c r="CWJ8" s="135" t="s">
        <v>4108</v>
      </c>
      <c r="CWK8" s="135" t="s">
        <v>4323</v>
      </c>
      <c r="CWL8" s="135" t="s">
        <v>4104</v>
      </c>
      <c r="CWM8" s="135" t="s">
        <v>4104</v>
      </c>
      <c r="CWN8" s="135" t="s">
        <v>4104</v>
      </c>
      <c r="CWO8" s="135" t="s">
        <v>4104</v>
      </c>
      <c r="CWP8" s="135" t="s">
        <v>4104</v>
      </c>
      <c r="CWQ8" s="135" t="s">
        <v>4100</v>
      </c>
      <c r="CWR8" s="135" t="s">
        <v>4102</v>
      </c>
      <c r="CWS8" s="135" t="s">
        <v>4102</v>
      </c>
      <c r="CWT8" s="135" t="s">
        <v>4108</v>
      </c>
      <c r="CWU8" s="135" t="s">
        <v>4108</v>
      </c>
      <c r="CWV8" s="135" t="s">
        <v>4323</v>
      </c>
      <c r="CWW8" s="135" t="s">
        <v>4104</v>
      </c>
      <c r="CWX8" s="135" t="s">
        <v>4104</v>
      </c>
      <c r="CWY8" s="135" t="s">
        <v>4104</v>
      </c>
      <c r="CWZ8" s="135" t="s">
        <v>4104</v>
      </c>
      <c r="CXA8" s="135" t="s">
        <v>4104</v>
      </c>
      <c r="CXB8" s="135" t="s">
        <v>4100</v>
      </c>
      <c r="CXC8" s="135" t="s">
        <v>4102</v>
      </c>
      <c r="CXD8" s="135" t="s">
        <v>4102</v>
      </c>
      <c r="CXE8" s="135" t="s">
        <v>4108</v>
      </c>
      <c r="CXF8" s="135" t="s">
        <v>4108</v>
      </c>
      <c r="CXG8" s="135" t="s">
        <v>4323</v>
      </c>
      <c r="CXH8" s="135" t="s">
        <v>4104</v>
      </c>
      <c r="CXI8" s="135" t="s">
        <v>4104</v>
      </c>
      <c r="CXJ8" s="135" t="s">
        <v>4104</v>
      </c>
      <c r="CXK8" s="135" t="s">
        <v>4104</v>
      </c>
      <c r="CXL8" s="135" t="s">
        <v>4104</v>
      </c>
      <c r="CXM8" s="135" t="s">
        <v>4100</v>
      </c>
      <c r="CXN8" s="135" t="s">
        <v>4102</v>
      </c>
      <c r="CXO8" s="135" t="s">
        <v>4102</v>
      </c>
      <c r="CXP8" s="135" t="s">
        <v>4108</v>
      </c>
      <c r="CXQ8" s="135" t="s">
        <v>4108</v>
      </c>
      <c r="CXR8" s="135" t="s">
        <v>4323</v>
      </c>
      <c r="CXS8" s="135" t="s">
        <v>4104</v>
      </c>
      <c r="CXT8" s="135" t="s">
        <v>4104</v>
      </c>
      <c r="CXU8" s="135" t="s">
        <v>4104</v>
      </c>
      <c r="CXV8" s="135" t="s">
        <v>4104</v>
      </c>
      <c r="CXW8" s="135" t="s">
        <v>4104</v>
      </c>
      <c r="CXX8" s="135" t="s">
        <v>4100</v>
      </c>
      <c r="CXY8" s="135" t="s">
        <v>4102</v>
      </c>
      <c r="CXZ8" s="135" t="s">
        <v>4102</v>
      </c>
      <c r="CYA8" s="135" t="s">
        <v>4108</v>
      </c>
      <c r="CYB8" s="135" t="s">
        <v>4108</v>
      </c>
      <c r="CYC8" s="135" t="s">
        <v>4323</v>
      </c>
      <c r="CYD8" s="135" t="s">
        <v>4104</v>
      </c>
      <c r="CYE8" s="135" t="s">
        <v>4104</v>
      </c>
      <c r="CYF8" s="135" t="s">
        <v>4104</v>
      </c>
      <c r="CYG8" s="135" t="s">
        <v>4104</v>
      </c>
      <c r="CYH8" s="135" t="s">
        <v>4104</v>
      </c>
      <c r="CYI8" s="135" t="s">
        <v>4078</v>
      </c>
      <c r="CYJ8" s="135" t="s">
        <v>4108</v>
      </c>
      <c r="CYK8" s="135" t="s">
        <v>4108</v>
      </c>
      <c r="CYL8" s="135" t="s">
        <v>4321</v>
      </c>
      <c r="CYM8" s="135" t="s">
        <v>4321</v>
      </c>
      <c r="CYN8" s="135" t="s">
        <v>4110</v>
      </c>
      <c r="CYR8" s="135" t="s">
        <v>4325</v>
      </c>
      <c r="CYS8" s="135" t="s">
        <v>4104</v>
      </c>
      <c r="CYT8" s="135" t="s">
        <v>4104</v>
      </c>
      <c r="CYU8" s="135" t="s">
        <v>4104</v>
      </c>
      <c r="CYV8" s="135" t="s">
        <v>4104</v>
      </c>
      <c r="CYW8" s="135" t="s">
        <v>4104</v>
      </c>
      <c r="CYX8" s="135" t="s">
        <v>4100</v>
      </c>
      <c r="CYY8" s="135" t="s">
        <v>4102</v>
      </c>
      <c r="CYZ8" s="135" t="s">
        <v>4102</v>
      </c>
      <c r="CZA8" s="135" t="s">
        <v>4108</v>
      </c>
      <c r="CZB8" s="135" t="s">
        <v>4108</v>
      </c>
      <c r="CZC8" s="135" t="s">
        <v>4323</v>
      </c>
      <c r="CZD8" s="135" t="s">
        <v>4104</v>
      </c>
      <c r="CZE8" s="135" t="s">
        <v>4104</v>
      </c>
      <c r="CZF8" s="135" t="s">
        <v>4104</v>
      </c>
      <c r="CZG8" s="135" t="s">
        <v>4104</v>
      </c>
      <c r="CZH8" s="135" t="s">
        <v>4104</v>
      </c>
      <c r="CZI8" s="135" t="s">
        <v>4100</v>
      </c>
      <c r="CZJ8" s="135" t="s">
        <v>4102</v>
      </c>
      <c r="CZK8" s="135" t="s">
        <v>4102</v>
      </c>
      <c r="CZL8" s="135" t="s">
        <v>4108</v>
      </c>
      <c r="CZM8" s="135" t="s">
        <v>4108</v>
      </c>
      <c r="CZN8" s="135" t="s">
        <v>4323</v>
      </c>
      <c r="CZO8" s="135" t="s">
        <v>4104</v>
      </c>
      <c r="CZP8" s="135" t="s">
        <v>4104</v>
      </c>
      <c r="CZQ8" s="135" t="s">
        <v>4104</v>
      </c>
      <c r="CZR8" s="135" t="s">
        <v>4104</v>
      </c>
      <c r="CZS8" s="135" t="s">
        <v>4104</v>
      </c>
      <c r="CZT8" s="135" t="s">
        <v>4100</v>
      </c>
      <c r="CZU8" s="135" t="s">
        <v>4102</v>
      </c>
      <c r="CZV8" s="135" t="s">
        <v>4102</v>
      </c>
      <c r="CZW8" s="135" t="s">
        <v>4108</v>
      </c>
      <c r="CZX8" s="135" t="s">
        <v>4108</v>
      </c>
      <c r="CZY8" s="135" t="s">
        <v>4323</v>
      </c>
      <c r="CZZ8" s="135" t="s">
        <v>4104</v>
      </c>
      <c r="DAA8" s="135" t="s">
        <v>4104</v>
      </c>
      <c r="DAB8" s="135" t="s">
        <v>4104</v>
      </c>
      <c r="DAC8" s="135" t="s">
        <v>4104</v>
      </c>
      <c r="DAD8" s="135" t="s">
        <v>4104</v>
      </c>
      <c r="DAE8" s="135" t="s">
        <v>4100</v>
      </c>
      <c r="DAF8" s="135" t="s">
        <v>4102</v>
      </c>
      <c r="DAG8" s="135" t="s">
        <v>4102</v>
      </c>
      <c r="DAH8" s="135" t="s">
        <v>4108</v>
      </c>
      <c r="DAI8" s="135" t="s">
        <v>4108</v>
      </c>
      <c r="DAJ8" s="135" t="s">
        <v>4323</v>
      </c>
      <c r="DAK8" s="135" t="s">
        <v>4104</v>
      </c>
      <c r="DAL8" s="135" t="s">
        <v>4104</v>
      </c>
      <c r="DAM8" s="135" t="s">
        <v>4104</v>
      </c>
      <c r="DAN8" s="135" t="s">
        <v>4104</v>
      </c>
      <c r="DAO8" s="135" t="s">
        <v>4104</v>
      </c>
      <c r="DAP8" s="135" t="s">
        <v>4100</v>
      </c>
      <c r="DAQ8" s="135" t="s">
        <v>4102</v>
      </c>
      <c r="DAR8" s="135" t="s">
        <v>4102</v>
      </c>
      <c r="DAS8" s="135" t="s">
        <v>4108</v>
      </c>
      <c r="DAT8" s="135" t="s">
        <v>4108</v>
      </c>
      <c r="DAU8" s="135" t="s">
        <v>4323</v>
      </c>
      <c r="DAV8" s="135" t="s">
        <v>4104</v>
      </c>
      <c r="DAW8" s="135" t="s">
        <v>4104</v>
      </c>
      <c r="DAX8" s="135" t="s">
        <v>4104</v>
      </c>
      <c r="DAY8" s="135" t="s">
        <v>4104</v>
      </c>
      <c r="DAZ8" s="135" t="s">
        <v>4104</v>
      </c>
      <c r="DBA8" s="135" t="s">
        <v>4100</v>
      </c>
      <c r="DBB8" s="135" t="s">
        <v>4102</v>
      </c>
      <c r="DBC8" s="135" t="s">
        <v>4102</v>
      </c>
      <c r="DBD8" s="135" t="s">
        <v>4108</v>
      </c>
      <c r="DBE8" s="135" t="s">
        <v>4108</v>
      </c>
      <c r="DBF8" s="135" t="s">
        <v>4323</v>
      </c>
      <c r="DBG8" s="135" t="s">
        <v>4104</v>
      </c>
      <c r="DBH8" s="135" t="s">
        <v>4104</v>
      </c>
      <c r="DBI8" s="135" t="s">
        <v>4104</v>
      </c>
      <c r="DBJ8" s="135" t="s">
        <v>4104</v>
      </c>
      <c r="DBK8" s="135" t="s">
        <v>4104</v>
      </c>
      <c r="DBL8" s="135" t="s">
        <v>4100</v>
      </c>
      <c r="DBM8" s="135" t="s">
        <v>4102</v>
      </c>
      <c r="DBN8" s="135" t="s">
        <v>4102</v>
      </c>
      <c r="DBO8" s="135" t="s">
        <v>4108</v>
      </c>
      <c r="DBP8" s="135" t="s">
        <v>4108</v>
      </c>
      <c r="DBQ8" s="135" t="s">
        <v>4323</v>
      </c>
      <c r="DBR8" s="135" t="s">
        <v>4104</v>
      </c>
      <c r="DBS8" s="135" t="s">
        <v>4104</v>
      </c>
      <c r="DBT8" s="135" t="s">
        <v>4104</v>
      </c>
      <c r="DBU8" s="135" t="s">
        <v>4104</v>
      </c>
      <c r="DBV8" s="135" t="s">
        <v>4104</v>
      </c>
      <c r="DBW8" s="135" t="s">
        <v>4100</v>
      </c>
      <c r="DBX8" s="135" t="s">
        <v>4102</v>
      </c>
      <c r="DBY8" s="135" t="s">
        <v>4102</v>
      </c>
      <c r="DBZ8" s="135" t="s">
        <v>4108</v>
      </c>
      <c r="DCA8" s="135" t="s">
        <v>4108</v>
      </c>
      <c r="DCB8" s="135" t="s">
        <v>4323</v>
      </c>
      <c r="DCC8" s="135" t="s">
        <v>4104</v>
      </c>
      <c r="DCD8" s="135" t="s">
        <v>4104</v>
      </c>
      <c r="DCE8" s="135" t="s">
        <v>4104</v>
      </c>
      <c r="DCF8" s="135" t="s">
        <v>4104</v>
      </c>
      <c r="DCG8" s="135" t="s">
        <v>4104</v>
      </c>
      <c r="DCH8" s="135" t="s">
        <v>4100</v>
      </c>
      <c r="DCI8" s="135" t="s">
        <v>4102</v>
      </c>
      <c r="DCJ8" s="135" t="s">
        <v>4102</v>
      </c>
      <c r="DCK8" s="135" t="s">
        <v>4108</v>
      </c>
      <c r="DCL8" s="135" t="s">
        <v>4108</v>
      </c>
      <c r="DCM8" s="135" t="s">
        <v>4323</v>
      </c>
      <c r="DCN8" s="135" t="s">
        <v>4104</v>
      </c>
      <c r="DCO8" s="135" t="s">
        <v>4104</v>
      </c>
      <c r="DCP8" s="135" t="s">
        <v>4104</v>
      </c>
      <c r="DCQ8" s="135" t="s">
        <v>4104</v>
      </c>
      <c r="DCR8" s="135" t="s">
        <v>4104</v>
      </c>
      <c r="DCS8" s="135" t="s">
        <v>4100</v>
      </c>
      <c r="DCT8" s="135" t="s">
        <v>4102</v>
      </c>
      <c r="DCU8" s="135" t="s">
        <v>4102</v>
      </c>
      <c r="DCV8" s="135" t="s">
        <v>4108</v>
      </c>
      <c r="DCW8" s="135" t="s">
        <v>4108</v>
      </c>
      <c r="DCX8" s="135" t="s">
        <v>4323</v>
      </c>
      <c r="DCY8" s="135" t="s">
        <v>4104</v>
      </c>
      <c r="DCZ8" s="135" t="s">
        <v>4104</v>
      </c>
      <c r="DDA8" s="135" t="s">
        <v>4104</v>
      </c>
      <c r="DDB8" s="135" t="s">
        <v>4104</v>
      </c>
      <c r="DDC8" s="135" t="s">
        <v>4104</v>
      </c>
      <c r="DDD8" s="135" t="s">
        <v>4078</v>
      </c>
      <c r="DDE8" s="135" t="s">
        <v>4108</v>
      </c>
      <c r="DDF8" s="135" t="s">
        <v>4108</v>
      </c>
      <c r="DDG8" s="135" t="s">
        <v>4321</v>
      </c>
      <c r="DDH8" s="135" t="s">
        <v>4321</v>
      </c>
      <c r="DDI8" s="135" t="s">
        <v>4110</v>
      </c>
      <c r="DDM8" s="135" t="s">
        <v>4325</v>
      </c>
      <c r="DDN8" s="135" t="s">
        <v>4104</v>
      </c>
      <c r="DDO8" s="135" t="s">
        <v>4104</v>
      </c>
      <c r="DDP8" s="135" t="s">
        <v>4104</v>
      </c>
      <c r="DDQ8" s="135" t="s">
        <v>4104</v>
      </c>
      <c r="DDR8" s="135" t="s">
        <v>4104</v>
      </c>
      <c r="DDS8" s="135" t="s">
        <v>4100</v>
      </c>
      <c r="DDT8" s="135" t="s">
        <v>4102</v>
      </c>
      <c r="DDU8" s="135" t="s">
        <v>4102</v>
      </c>
      <c r="DDV8" s="135" t="s">
        <v>4108</v>
      </c>
      <c r="DDW8" s="135" t="s">
        <v>4108</v>
      </c>
      <c r="DDX8" s="135" t="s">
        <v>4323</v>
      </c>
      <c r="DDY8" s="135" t="s">
        <v>4104</v>
      </c>
      <c r="DDZ8" s="135" t="s">
        <v>4104</v>
      </c>
      <c r="DEA8" s="135" t="s">
        <v>4104</v>
      </c>
      <c r="DEB8" s="135" t="s">
        <v>4104</v>
      </c>
      <c r="DEC8" s="135" t="s">
        <v>4104</v>
      </c>
      <c r="DED8" s="135" t="s">
        <v>4100</v>
      </c>
      <c r="DEE8" s="135" t="s">
        <v>4102</v>
      </c>
      <c r="DEF8" s="135" t="s">
        <v>4102</v>
      </c>
      <c r="DEG8" s="135" t="s">
        <v>4108</v>
      </c>
      <c r="DEH8" s="135" t="s">
        <v>4108</v>
      </c>
      <c r="DEI8" s="135" t="s">
        <v>4323</v>
      </c>
      <c r="DEJ8" s="135" t="s">
        <v>4104</v>
      </c>
      <c r="DEK8" s="135" t="s">
        <v>4104</v>
      </c>
      <c r="DEL8" s="135" t="s">
        <v>4104</v>
      </c>
      <c r="DEM8" s="135" t="s">
        <v>4104</v>
      </c>
      <c r="DEN8" s="135" t="s">
        <v>4104</v>
      </c>
      <c r="DEO8" s="135" t="s">
        <v>4100</v>
      </c>
      <c r="DEP8" s="135" t="s">
        <v>4102</v>
      </c>
      <c r="DEQ8" s="135" t="s">
        <v>4102</v>
      </c>
      <c r="DER8" s="135" t="s">
        <v>4108</v>
      </c>
      <c r="DES8" s="135" t="s">
        <v>4108</v>
      </c>
      <c r="DET8" s="135" t="s">
        <v>4323</v>
      </c>
      <c r="DEU8" s="135" t="s">
        <v>4104</v>
      </c>
      <c r="DEV8" s="135" t="s">
        <v>4104</v>
      </c>
      <c r="DEW8" s="135" t="s">
        <v>4104</v>
      </c>
      <c r="DEX8" s="135" t="s">
        <v>4104</v>
      </c>
      <c r="DEY8" s="135" t="s">
        <v>4104</v>
      </c>
      <c r="DEZ8" s="135" t="s">
        <v>4100</v>
      </c>
      <c r="DFA8" s="135" t="s">
        <v>4102</v>
      </c>
      <c r="DFB8" s="135" t="s">
        <v>4102</v>
      </c>
      <c r="DFC8" s="135" t="s">
        <v>4108</v>
      </c>
      <c r="DFD8" s="135" t="s">
        <v>4108</v>
      </c>
      <c r="DFE8" s="135" t="s">
        <v>4323</v>
      </c>
      <c r="DFF8" s="135" t="s">
        <v>4104</v>
      </c>
      <c r="DFG8" s="135" t="s">
        <v>4104</v>
      </c>
      <c r="DFH8" s="135" t="s">
        <v>4104</v>
      </c>
      <c r="DFI8" s="135" t="s">
        <v>4104</v>
      </c>
      <c r="DFJ8" s="135" t="s">
        <v>4104</v>
      </c>
      <c r="DFK8" s="135" t="s">
        <v>4100</v>
      </c>
      <c r="DFL8" s="135" t="s">
        <v>4102</v>
      </c>
      <c r="DFM8" s="135" t="s">
        <v>4102</v>
      </c>
      <c r="DFN8" s="135" t="s">
        <v>4108</v>
      </c>
      <c r="DFO8" s="135" t="s">
        <v>4108</v>
      </c>
      <c r="DFP8" s="135" t="s">
        <v>4323</v>
      </c>
      <c r="DFQ8" s="135" t="s">
        <v>4104</v>
      </c>
      <c r="DFR8" s="135" t="s">
        <v>4104</v>
      </c>
      <c r="DFS8" s="135" t="s">
        <v>4104</v>
      </c>
      <c r="DFT8" s="135" t="s">
        <v>4104</v>
      </c>
      <c r="DFU8" s="135" t="s">
        <v>4104</v>
      </c>
      <c r="DFV8" s="135" t="s">
        <v>4100</v>
      </c>
      <c r="DFW8" s="135" t="s">
        <v>4102</v>
      </c>
      <c r="DFX8" s="135" t="s">
        <v>4102</v>
      </c>
      <c r="DFY8" s="135" t="s">
        <v>4108</v>
      </c>
      <c r="DFZ8" s="135" t="s">
        <v>4108</v>
      </c>
      <c r="DGA8" s="135" t="s">
        <v>4323</v>
      </c>
      <c r="DGB8" s="135" t="s">
        <v>4104</v>
      </c>
      <c r="DGC8" s="135" t="s">
        <v>4104</v>
      </c>
      <c r="DGD8" s="135" t="s">
        <v>4104</v>
      </c>
      <c r="DGE8" s="135" t="s">
        <v>4104</v>
      </c>
      <c r="DGF8" s="135" t="s">
        <v>4104</v>
      </c>
      <c r="DGG8" s="135" t="s">
        <v>4100</v>
      </c>
      <c r="DGH8" s="135" t="s">
        <v>4102</v>
      </c>
      <c r="DGI8" s="135" t="s">
        <v>4102</v>
      </c>
      <c r="DGJ8" s="135" t="s">
        <v>4108</v>
      </c>
      <c r="DGK8" s="135" t="s">
        <v>4108</v>
      </c>
      <c r="DGL8" s="135" t="s">
        <v>4323</v>
      </c>
      <c r="DGM8" s="135" t="s">
        <v>4104</v>
      </c>
      <c r="DGN8" s="135" t="s">
        <v>4104</v>
      </c>
      <c r="DGO8" s="135" t="s">
        <v>4104</v>
      </c>
      <c r="DGP8" s="135" t="s">
        <v>4104</v>
      </c>
      <c r="DGQ8" s="135" t="s">
        <v>4104</v>
      </c>
      <c r="DGR8" s="135" t="s">
        <v>4100</v>
      </c>
      <c r="DGS8" s="135" t="s">
        <v>4102</v>
      </c>
      <c r="DGT8" s="135" t="s">
        <v>4102</v>
      </c>
      <c r="DGU8" s="135" t="s">
        <v>4108</v>
      </c>
      <c r="DGV8" s="135" t="s">
        <v>4108</v>
      </c>
      <c r="DGW8" s="135" t="s">
        <v>4323</v>
      </c>
      <c r="DGX8" s="135" t="s">
        <v>4104</v>
      </c>
      <c r="DGY8" s="135" t="s">
        <v>4104</v>
      </c>
      <c r="DGZ8" s="135" t="s">
        <v>4104</v>
      </c>
      <c r="DHA8" s="135" t="s">
        <v>4104</v>
      </c>
      <c r="DHB8" s="135" t="s">
        <v>4104</v>
      </c>
      <c r="DHC8" s="135" t="s">
        <v>4100</v>
      </c>
      <c r="DHD8" s="135" t="s">
        <v>4102</v>
      </c>
      <c r="DHE8" s="135" t="s">
        <v>4102</v>
      </c>
      <c r="DHF8" s="135" t="s">
        <v>4108</v>
      </c>
      <c r="DHG8" s="135" t="s">
        <v>4108</v>
      </c>
      <c r="DHH8" s="135" t="s">
        <v>4323</v>
      </c>
      <c r="DHI8" s="135" t="s">
        <v>4104</v>
      </c>
      <c r="DHJ8" s="135" t="s">
        <v>4104</v>
      </c>
      <c r="DHK8" s="135" t="s">
        <v>4104</v>
      </c>
      <c r="DHL8" s="135" t="s">
        <v>4104</v>
      </c>
      <c r="DHM8" s="135" t="s">
        <v>4104</v>
      </c>
      <c r="DHN8" s="135" t="s">
        <v>4100</v>
      </c>
      <c r="DHO8" s="135" t="s">
        <v>4102</v>
      </c>
      <c r="DHP8" s="135" t="s">
        <v>4102</v>
      </c>
      <c r="DHQ8" s="135" t="s">
        <v>4108</v>
      </c>
      <c r="DHR8" s="135" t="s">
        <v>4108</v>
      </c>
      <c r="DHS8" s="135" t="s">
        <v>4323</v>
      </c>
      <c r="DHT8" s="135" t="s">
        <v>4104</v>
      </c>
      <c r="DHU8" s="135" t="s">
        <v>4104</v>
      </c>
      <c r="DHV8" s="135" t="s">
        <v>4104</v>
      </c>
      <c r="DHW8" s="135" t="s">
        <v>4104</v>
      </c>
      <c r="DHX8" s="135" t="s">
        <v>4104</v>
      </c>
      <c r="DHY8" s="135" t="s">
        <v>4078</v>
      </c>
      <c r="DHZ8" s="135" t="s">
        <v>4108</v>
      </c>
      <c r="DIA8" s="135" t="s">
        <v>4108</v>
      </c>
      <c r="DIB8" s="135" t="s">
        <v>4321</v>
      </c>
      <c r="DIC8" s="135" t="s">
        <v>4321</v>
      </c>
      <c r="DID8" s="135" t="s">
        <v>4110</v>
      </c>
      <c r="DIH8" s="135" t="s">
        <v>4325</v>
      </c>
      <c r="DII8" s="135" t="s">
        <v>4104</v>
      </c>
      <c r="DIJ8" s="135" t="s">
        <v>4104</v>
      </c>
      <c r="DIK8" s="135" t="s">
        <v>4104</v>
      </c>
      <c r="DIL8" s="135" t="s">
        <v>4104</v>
      </c>
      <c r="DIM8" s="135" t="s">
        <v>4104</v>
      </c>
      <c r="DIN8" s="135" t="s">
        <v>4100</v>
      </c>
      <c r="DIO8" s="135" t="s">
        <v>4102</v>
      </c>
      <c r="DIP8" s="135" t="s">
        <v>4102</v>
      </c>
      <c r="DIQ8" s="135" t="s">
        <v>4108</v>
      </c>
      <c r="DIR8" s="135" t="s">
        <v>4108</v>
      </c>
      <c r="DIS8" s="135" t="s">
        <v>4323</v>
      </c>
      <c r="DIT8" s="135" t="s">
        <v>4104</v>
      </c>
      <c r="DIU8" s="135" t="s">
        <v>4104</v>
      </c>
      <c r="DIV8" s="135" t="s">
        <v>4104</v>
      </c>
      <c r="DIW8" s="135" t="s">
        <v>4104</v>
      </c>
      <c r="DIX8" s="135" t="s">
        <v>4104</v>
      </c>
      <c r="DIY8" s="135" t="s">
        <v>4100</v>
      </c>
      <c r="DIZ8" s="135" t="s">
        <v>4102</v>
      </c>
      <c r="DJA8" s="135" t="s">
        <v>4102</v>
      </c>
      <c r="DJB8" s="135" t="s">
        <v>4108</v>
      </c>
      <c r="DJC8" s="135" t="s">
        <v>4108</v>
      </c>
      <c r="DJD8" s="135" t="s">
        <v>4323</v>
      </c>
      <c r="DJE8" s="135" t="s">
        <v>4104</v>
      </c>
      <c r="DJF8" s="135" t="s">
        <v>4104</v>
      </c>
      <c r="DJG8" s="135" t="s">
        <v>4104</v>
      </c>
      <c r="DJH8" s="135" t="s">
        <v>4104</v>
      </c>
      <c r="DJI8" s="135" t="s">
        <v>4104</v>
      </c>
      <c r="DJJ8" s="135" t="s">
        <v>4100</v>
      </c>
      <c r="DJK8" s="135" t="s">
        <v>4102</v>
      </c>
      <c r="DJL8" s="135" t="s">
        <v>4102</v>
      </c>
      <c r="DJM8" s="135" t="s">
        <v>4108</v>
      </c>
      <c r="DJN8" s="135" t="s">
        <v>4108</v>
      </c>
      <c r="DJO8" s="135" t="s">
        <v>4323</v>
      </c>
      <c r="DJP8" s="135" t="s">
        <v>4104</v>
      </c>
      <c r="DJQ8" s="135" t="s">
        <v>4104</v>
      </c>
      <c r="DJR8" s="135" t="s">
        <v>4104</v>
      </c>
      <c r="DJS8" s="135" t="s">
        <v>4104</v>
      </c>
      <c r="DJT8" s="135" t="s">
        <v>4104</v>
      </c>
      <c r="DJU8" s="135" t="s">
        <v>4100</v>
      </c>
      <c r="DJV8" s="135" t="s">
        <v>4102</v>
      </c>
      <c r="DJW8" s="135" t="s">
        <v>4102</v>
      </c>
      <c r="DJX8" s="135" t="s">
        <v>4108</v>
      </c>
      <c r="DJY8" s="135" t="s">
        <v>4108</v>
      </c>
      <c r="DJZ8" s="135" t="s">
        <v>4323</v>
      </c>
      <c r="DKA8" s="135" t="s">
        <v>4104</v>
      </c>
      <c r="DKB8" s="135" t="s">
        <v>4104</v>
      </c>
      <c r="DKC8" s="135" t="s">
        <v>4104</v>
      </c>
      <c r="DKD8" s="135" t="s">
        <v>4104</v>
      </c>
      <c r="DKE8" s="135" t="s">
        <v>4104</v>
      </c>
      <c r="DKF8" s="135" t="s">
        <v>4100</v>
      </c>
      <c r="DKG8" s="135" t="s">
        <v>4102</v>
      </c>
      <c r="DKH8" s="135" t="s">
        <v>4102</v>
      </c>
      <c r="DKI8" s="135" t="s">
        <v>4108</v>
      </c>
      <c r="DKJ8" s="135" t="s">
        <v>4108</v>
      </c>
      <c r="DKK8" s="135" t="s">
        <v>4323</v>
      </c>
      <c r="DKL8" s="135" t="s">
        <v>4104</v>
      </c>
      <c r="DKM8" s="135" t="s">
        <v>4104</v>
      </c>
      <c r="DKN8" s="135" t="s">
        <v>4104</v>
      </c>
      <c r="DKO8" s="135" t="s">
        <v>4104</v>
      </c>
      <c r="DKP8" s="135" t="s">
        <v>4104</v>
      </c>
      <c r="DKQ8" s="135" t="s">
        <v>4100</v>
      </c>
      <c r="DKR8" s="135" t="s">
        <v>4102</v>
      </c>
      <c r="DKS8" s="135" t="s">
        <v>4102</v>
      </c>
      <c r="DKT8" s="135" t="s">
        <v>4108</v>
      </c>
      <c r="DKU8" s="135" t="s">
        <v>4108</v>
      </c>
      <c r="DKV8" s="135" t="s">
        <v>4323</v>
      </c>
      <c r="DKW8" s="135" t="s">
        <v>4104</v>
      </c>
      <c r="DKX8" s="135" t="s">
        <v>4104</v>
      </c>
      <c r="DKY8" s="135" t="s">
        <v>4104</v>
      </c>
      <c r="DKZ8" s="135" t="s">
        <v>4104</v>
      </c>
      <c r="DLA8" s="135" t="s">
        <v>4104</v>
      </c>
      <c r="DLB8" s="135" t="s">
        <v>4100</v>
      </c>
      <c r="DLC8" s="135" t="s">
        <v>4102</v>
      </c>
      <c r="DLD8" s="135" t="s">
        <v>4102</v>
      </c>
      <c r="DLE8" s="135" t="s">
        <v>4108</v>
      </c>
      <c r="DLF8" s="135" t="s">
        <v>4108</v>
      </c>
      <c r="DLG8" s="135" t="s">
        <v>4323</v>
      </c>
      <c r="DLH8" s="135" t="s">
        <v>4104</v>
      </c>
      <c r="DLI8" s="135" t="s">
        <v>4104</v>
      </c>
      <c r="DLJ8" s="135" t="s">
        <v>4104</v>
      </c>
      <c r="DLK8" s="135" t="s">
        <v>4104</v>
      </c>
      <c r="DLL8" s="135" t="s">
        <v>4104</v>
      </c>
      <c r="DLM8" s="135" t="s">
        <v>4100</v>
      </c>
      <c r="DLN8" s="135" t="s">
        <v>4102</v>
      </c>
      <c r="DLO8" s="135" t="s">
        <v>4102</v>
      </c>
      <c r="DLP8" s="135" t="s">
        <v>4108</v>
      </c>
      <c r="DLQ8" s="135" t="s">
        <v>4108</v>
      </c>
      <c r="DLR8" s="135" t="s">
        <v>4323</v>
      </c>
      <c r="DLS8" s="135" t="s">
        <v>4104</v>
      </c>
      <c r="DLT8" s="135" t="s">
        <v>4104</v>
      </c>
      <c r="DLU8" s="135" t="s">
        <v>4104</v>
      </c>
      <c r="DLV8" s="135" t="s">
        <v>4104</v>
      </c>
      <c r="DLW8" s="135" t="s">
        <v>4104</v>
      </c>
      <c r="DLX8" s="135" t="s">
        <v>4100</v>
      </c>
      <c r="DLY8" s="135" t="s">
        <v>4102</v>
      </c>
      <c r="DLZ8" s="135" t="s">
        <v>4102</v>
      </c>
      <c r="DMA8" s="135" t="s">
        <v>4108</v>
      </c>
      <c r="DMB8" s="135" t="s">
        <v>4108</v>
      </c>
      <c r="DMC8" s="135" t="s">
        <v>4323</v>
      </c>
      <c r="DMD8" s="135" t="s">
        <v>4104</v>
      </c>
      <c r="DME8" s="135" t="s">
        <v>4104</v>
      </c>
      <c r="DMF8" s="135" t="s">
        <v>4104</v>
      </c>
      <c r="DMG8" s="135" t="s">
        <v>4104</v>
      </c>
      <c r="DMH8" s="135" t="s">
        <v>4104</v>
      </c>
      <c r="DMI8" s="135" t="s">
        <v>4100</v>
      </c>
      <c r="DMJ8" s="135" t="s">
        <v>4102</v>
      </c>
      <c r="DMK8" s="135" t="s">
        <v>4102</v>
      </c>
      <c r="DML8" s="135" t="s">
        <v>4108</v>
      </c>
      <c r="DMM8" s="135" t="s">
        <v>4108</v>
      </c>
      <c r="DMN8" s="135" t="s">
        <v>4323</v>
      </c>
      <c r="DMO8" s="135" t="s">
        <v>4104</v>
      </c>
      <c r="DMP8" s="135" t="s">
        <v>4104</v>
      </c>
      <c r="DMQ8" s="135" t="s">
        <v>4104</v>
      </c>
      <c r="DMR8" s="135" t="s">
        <v>4104</v>
      </c>
      <c r="DMS8" s="135" t="s">
        <v>4104</v>
      </c>
      <c r="DMT8" s="135" t="s">
        <v>4078</v>
      </c>
      <c r="DMU8" s="135" t="s">
        <v>4108</v>
      </c>
      <c r="DMV8" s="135" t="s">
        <v>4108</v>
      </c>
      <c r="DMW8" s="135" t="s">
        <v>4321</v>
      </c>
      <c r="DMX8" s="135" t="s">
        <v>4321</v>
      </c>
      <c r="DMY8" s="135" t="s">
        <v>4110</v>
      </c>
      <c r="DNC8" s="135" t="s">
        <v>4325</v>
      </c>
      <c r="DND8" s="135" t="s">
        <v>4104</v>
      </c>
      <c r="DNE8" s="135" t="s">
        <v>4104</v>
      </c>
      <c r="DNF8" s="135" t="s">
        <v>4104</v>
      </c>
      <c r="DNG8" s="135" t="s">
        <v>4104</v>
      </c>
      <c r="DNH8" s="135" t="s">
        <v>4104</v>
      </c>
      <c r="DNI8" s="135" t="s">
        <v>4100</v>
      </c>
      <c r="DNJ8" s="135" t="s">
        <v>4102</v>
      </c>
      <c r="DNK8" s="135" t="s">
        <v>4102</v>
      </c>
      <c r="DNL8" s="135" t="s">
        <v>4108</v>
      </c>
      <c r="DNM8" s="135" t="s">
        <v>4108</v>
      </c>
      <c r="DNN8" s="135" t="s">
        <v>4323</v>
      </c>
      <c r="DNO8" s="135" t="s">
        <v>4104</v>
      </c>
      <c r="DNP8" s="135" t="s">
        <v>4104</v>
      </c>
      <c r="DNQ8" s="135" t="s">
        <v>4104</v>
      </c>
      <c r="DNR8" s="135" t="s">
        <v>4104</v>
      </c>
      <c r="DNS8" s="135" t="s">
        <v>4104</v>
      </c>
      <c r="DNT8" s="135" t="s">
        <v>4100</v>
      </c>
      <c r="DNU8" s="135" t="s">
        <v>4102</v>
      </c>
      <c r="DNV8" s="135" t="s">
        <v>4102</v>
      </c>
      <c r="DNW8" s="135" t="s">
        <v>4108</v>
      </c>
      <c r="DNX8" s="135" t="s">
        <v>4108</v>
      </c>
      <c r="DNY8" s="135" t="s">
        <v>4323</v>
      </c>
      <c r="DNZ8" s="135" t="s">
        <v>4104</v>
      </c>
      <c r="DOA8" s="135" t="s">
        <v>4104</v>
      </c>
      <c r="DOB8" s="135" t="s">
        <v>4104</v>
      </c>
      <c r="DOC8" s="135" t="s">
        <v>4104</v>
      </c>
      <c r="DOD8" s="135" t="s">
        <v>4104</v>
      </c>
      <c r="DOE8" s="135" t="s">
        <v>4100</v>
      </c>
      <c r="DOF8" s="135" t="s">
        <v>4102</v>
      </c>
      <c r="DOG8" s="135" t="s">
        <v>4102</v>
      </c>
      <c r="DOH8" s="135" t="s">
        <v>4108</v>
      </c>
      <c r="DOI8" s="135" t="s">
        <v>4108</v>
      </c>
      <c r="DOJ8" s="135" t="s">
        <v>4323</v>
      </c>
      <c r="DOK8" s="135" t="s">
        <v>4104</v>
      </c>
      <c r="DOL8" s="135" t="s">
        <v>4104</v>
      </c>
      <c r="DOM8" s="135" t="s">
        <v>4104</v>
      </c>
      <c r="DON8" s="135" t="s">
        <v>4104</v>
      </c>
      <c r="DOO8" s="135" t="s">
        <v>4104</v>
      </c>
      <c r="DOP8" s="135" t="s">
        <v>4100</v>
      </c>
      <c r="DOQ8" s="135" t="s">
        <v>4102</v>
      </c>
      <c r="DOR8" s="135" t="s">
        <v>4102</v>
      </c>
      <c r="DOS8" s="135" t="s">
        <v>4108</v>
      </c>
      <c r="DOT8" s="135" t="s">
        <v>4108</v>
      </c>
      <c r="DOU8" s="135" t="s">
        <v>4323</v>
      </c>
      <c r="DOV8" s="135" t="s">
        <v>4104</v>
      </c>
      <c r="DOW8" s="135" t="s">
        <v>4104</v>
      </c>
      <c r="DOX8" s="135" t="s">
        <v>4104</v>
      </c>
      <c r="DOY8" s="135" t="s">
        <v>4104</v>
      </c>
      <c r="DOZ8" s="135" t="s">
        <v>4104</v>
      </c>
      <c r="DPA8" s="135" t="s">
        <v>4100</v>
      </c>
      <c r="DPB8" s="135" t="s">
        <v>4102</v>
      </c>
      <c r="DPC8" s="135" t="s">
        <v>4102</v>
      </c>
      <c r="DPD8" s="135" t="s">
        <v>4108</v>
      </c>
      <c r="DPE8" s="135" t="s">
        <v>4108</v>
      </c>
      <c r="DPF8" s="135" t="s">
        <v>4323</v>
      </c>
      <c r="DPG8" s="135" t="s">
        <v>4104</v>
      </c>
      <c r="DPH8" s="135" t="s">
        <v>4104</v>
      </c>
      <c r="DPI8" s="135" t="s">
        <v>4104</v>
      </c>
      <c r="DPJ8" s="135" t="s">
        <v>4104</v>
      </c>
      <c r="DPK8" s="135" t="s">
        <v>4104</v>
      </c>
      <c r="DPL8" s="135" t="s">
        <v>4100</v>
      </c>
      <c r="DPM8" s="135" t="s">
        <v>4102</v>
      </c>
      <c r="DPN8" s="135" t="s">
        <v>4102</v>
      </c>
      <c r="DPO8" s="135" t="s">
        <v>4108</v>
      </c>
      <c r="DPP8" s="135" t="s">
        <v>4108</v>
      </c>
      <c r="DPQ8" s="135" t="s">
        <v>4323</v>
      </c>
      <c r="DPR8" s="135" t="s">
        <v>4104</v>
      </c>
      <c r="DPS8" s="135" t="s">
        <v>4104</v>
      </c>
      <c r="DPT8" s="135" t="s">
        <v>4104</v>
      </c>
      <c r="DPU8" s="135" t="s">
        <v>4104</v>
      </c>
      <c r="DPV8" s="135" t="s">
        <v>4104</v>
      </c>
      <c r="DPW8" s="135" t="s">
        <v>4100</v>
      </c>
      <c r="DPX8" s="135" t="s">
        <v>4102</v>
      </c>
      <c r="DPY8" s="135" t="s">
        <v>4102</v>
      </c>
      <c r="DPZ8" s="135" t="s">
        <v>4108</v>
      </c>
      <c r="DQA8" s="135" t="s">
        <v>4108</v>
      </c>
      <c r="DQB8" s="135" t="s">
        <v>4323</v>
      </c>
      <c r="DQC8" s="135" t="s">
        <v>4104</v>
      </c>
      <c r="DQD8" s="135" t="s">
        <v>4104</v>
      </c>
      <c r="DQE8" s="135" t="s">
        <v>4104</v>
      </c>
      <c r="DQF8" s="135" t="s">
        <v>4104</v>
      </c>
      <c r="DQG8" s="135" t="s">
        <v>4104</v>
      </c>
      <c r="DQH8" s="135" t="s">
        <v>4100</v>
      </c>
      <c r="DQI8" s="135" t="s">
        <v>4102</v>
      </c>
      <c r="DQJ8" s="135" t="s">
        <v>4102</v>
      </c>
      <c r="DQK8" s="135" t="s">
        <v>4108</v>
      </c>
      <c r="DQL8" s="135" t="s">
        <v>4108</v>
      </c>
      <c r="DQM8" s="135" t="s">
        <v>4323</v>
      </c>
      <c r="DQN8" s="135" t="s">
        <v>4104</v>
      </c>
      <c r="DQO8" s="135" t="s">
        <v>4104</v>
      </c>
      <c r="DQP8" s="135" t="s">
        <v>4104</v>
      </c>
      <c r="DQQ8" s="135" t="s">
        <v>4104</v>
      </c>
      <c r="DQR8" s="135" t="s">
        <v>4104</v>
      </c>
      <c r="DQS8" s="135" t="s">
        <v>4100</v>
      </c>
      <c r="DQT8" s="135" t="s">
        <v>4102</v>
      </c>
      <c r="DQU8" s="135" t="s">
        <v>4102</v>
      </c>
      <c r="DQV8" s="135" t="s">
        <v>4108</v>
      </c>
      <c r="DQW8" s="135" t="s">
        <v>4108</v>
      </c>
      <c r="DQX8" s="135" t="s">
        <v>4323</v>
      </c>
      <c r="DQY8" s="135" t="s">
        <v>4104</v>
      </c>
      <c r="DQZ8" s="135" t="s">
        <v>4104</v>
      </c>
      <c r="DRA8" s="135" t="s">
        <v>4104</v>
      </c>
      <c r="DRB8" s="135" t="s">
        <v>4104</v>
      </c>
      <c r="DRC8" s="135" t="s">
        <v>4104</v>
      </c>
      <c r="DRD8" s="135" t="s">
        <v>4100</v>
      </c>
      <c r="DRE8" s="135" t="s">
        <v>4102</v>
      </c>
      <c r="DRF8" s="135" t="s">
        <v>4102</v>
      </c>
      <c r="DRG8" s="135" t="s">
        <v>4108</v>
      </c>
      <c r="DRH8" s="135" t="s">
        <v>4108</v>
      </c>
      <c r="DRI8" s="135" t="s">
        <v>4323</v>
      </c>
      <c r="DRJ8" s="135" t="s">
        <v>4104</v>
      </c>
      <c r="DRK8" s="135" t="s">
        <v>4104</v>
      </c>
      <c r="DRL8" s="135" t="s">
        <v>4104</v>
      </c>
      <c r="DRM8" s="135" t="s">
        <v>4104</v>
      </c>
      <c r="DRN8" s="135" t="s">
        <v>4104</v>
      </c>
    </row>
    <row r="9" spans="1:3338" x14ac:dyDescent="0.25">
      <c r="B9" s="78" t="str">
        <f>IF(OR(Start!D41="",Start!D41='Drop down'!$P$7),"",Start!D41)</f>
        <v/>
      </c>
      <c r="C9" s="78" t="str">
        <f>IF(OR(Start!D40="",Start!D40='Drop down'!$P$7),"",Start!D40)</f>
        <v/>
      </c>
      <c r="D9" s="78" t="str">
        <f>IF(OR(Start!D39="",Start!D39='Drop down'!$P$7),"",Start!D39)</f>
        <v/>
      </c>
      <c r="E9" s="78" t="str">
        <f>IF('Drop down'!$P$4="Dansk",IF(Start!D42='Drop down'!$R$3,"",VLOOKUP(Start!D42,'Drop down'!$A$229:$B$236,2,FALSE)),IF(Start!D42='Drop down'!$S$3,"",Start!D42))</f>
        <v/>
      </c>
      <c r="F9" s="78" t="str">
        <f>IF(OR(Start!D8="",Start!D8='Drop down'!$P$7),"",Start!D8)</f>
        <v/>
      </c>
      <c r="G9" s="78" t="str">
        <f>IF(OR(Start!D9="",Start!D9='Drop down'!$P$7),"",Start!D9)</f>
        <v/>
      </c>
      <c r="H9" s="78" t="str">
        <f>IF(Start!D15='Drop down'!$P$6,"",IF(Start!D15='Drop down'!$P$11,0,1))</f>
        <v/>
      </c>
      <c r="I9" s="78" t="str">
        <f>IF(Start!D16='Drop down'!$P$6,"",IF(Start!D16='Drop down'!$P$11,0,1))</f>
        <v/>
      </c>
      <c r="J9" s="78" t="str">
        <f>IF(OR(Start!F16="",Start!F16='Drop down'!$P$7),"",Start!F16)</f>
        <v/>
      </c>
      <c r="K9" s="78" t="str">
        <f>IF(Start!D18='Drop down'!$P$6,"",IF(Start!D18='Drop down'!$P$11,0,1))</f>
        <v/>
      </c>
      <c r="L9" s="78" t="str">
        <f>IF(OR(Start!D20="",Start!D20='Drop down'!$P$7),"",Start!D20)</f>
        <v/>
      </c>
      <c r="M9" s="78" t="str">
        <f>IF(OR(Start!D21="",Start!D21='Drop down'!$P$7),"",Start!D21)</f>
        <v/>
      </c>
      <c r="N9" s="78" t="str">
        <f>IF(OR(Start!D23="",Start!D23='Drop down'!$P$7),"",Start!D23)</f>
        <v/>
      </c>
      <c r="O9" s="78" t="str">
        <f>IF(Start!D26='Drop down'!$P$6,"",IF(Start!D26='Drop down'!$P$11,0,1))</f>
        <v/>
      </c>
      <c r="P9" s="78" t="str">
        <f>IF(OR(Start!D28="",Start!D28='Drop down'!$P$7),"",Start!D28)</f>
        <v/>
      </c>
      <c r="Q9" s="78" t="str">
        <f>IF(OR(Start!D31="",Start!D31='Drop down'!$P$7),"",Start!D31)</f>
        <v/>
      </c>
      <c r="R9" s="78" t="str">
        <f>IF(Start!G34='Drop down'!$P$6,"",IF(Start!G34='Drop down'!$P$11,0,1))</f>
        <v/>
      </c>
      <c r="S9" s="78" t="str">
        <f>IF(OR('Varebetegnelse og nettoindhold'!D5="",'Varebetegnelse og nettoindhold'!D5='Drop down'!$P$7),"",'Varebetegnelse og nettoindhold'!D5)</f>
        <v/>
      </c>
      <c r="T9" s="78" t="str">
        <f>IF(OR('Varebetegnelse og nettoindhold'!D6="",'Varebetegnelse og nettoindhold'!D6='Drop down'!$P$7),"",'Varebetegnelse og nettoindhold'!D6)</f>
        <v/>
      </c>
      <c r="U9" s="78" t="str">
        <f>IF('Drop down'!$P$4="Dansk",IF('Varebetegnelse og nettoindhold'!D10='Drop down'!$R$3,"",VLOOKUP('Varebetegnelse og nettoindhold'!D10,'Drop down'!A512:B548,2,FALSE)),IF('Varebetegnelse og nettoindhold'!D10='Drop down'!$S$3,"",'Varebetegnelse og nettoindhold'!D10))</f>
        <v/>
      </c>
      <c r="V9" s="78" t="str">
        <f>IF(OR('Varebetegnelse og nettoindhold'!D12="",'Varebetegnelse og nettoindhold'!D12='Drop down'!$P$7),"",'Varebetegnelse og nettoindhold'!D12)</f>
        <v/>
      </c>
      <c r="W9" s="78" t="str">
        <f>IF(OR('Varebetegnelse og nettoindhold'!D13="",'Varebetegnelse og nettoindhold'!D13='Drop down'!$P$7),"",'Varebetegnelse og nettoindhold'!D13)</f>
        <v/>
      </c>
      <c r="X9" s="78" t="str">
        <f>IF(OR('Varebetegnelse og nettoindhold'!D15="",'Varebetegnelse og nettoindhold'!D15='Drop down'!$P$7),"",'Varebetegnelse og nettoindhold'!D15)</f>
        <v/>
      </c>
      <c r="Y9" s="78" t="str">
        <f>IF('Drop down'!$P$4="Dansk",IF('Varebetegnelse og nettoindhold'!D16='Drop down'!$R$3,"",VLOOKUP('Varebetegnelse og nettoindhold'!D16,'Drop down'!$A$13:$B$15,2,FALSE)),IF('Varebetegnelse og nettoindhold'!D16='Drop down'!$S$3,"",'Varebetegnelse og nettoindhold'!D16))</f>
        <v/>
      </c>
      <c r="Z9" s="78" t="str">
        <f>IF('Varebetegnelse og nettoindhold'!D19='Drop down'!$P$6,"",IF('Varebetegnelse og nettoindhold'!D19='Drop down'!$P$11,0,1))</f>
        <v/>
      </c>
      <c r="AA9" s="78" t="str">
        <f>IF('Varebetegnelse og nettoindhold'!D21='Drop down'!$P$6,"",IF('Varebetegnelse og nettoindhold'!D21='Drop down'!$P$11,0,1))</f>
        <v/>
      </c>
      <c r="AB9" s="78" t="str">
        <f>IF('Varebetegnelse og nettoindhold'!D27='Drop down'!$P$6,"",IF('Varebetegnelse og nettoindhold'!D27='Drop down'!$P$11,0,1))</f>
        <v/>
      </c>
      <c r="AC9" s="78" t="str">
        <f>IF(OR('Varebetegnelse og nettoindhold'!D28="",'Varebetegnelse og nettoindhold'!D28='Drop down'!$P$7),"",'Varebetegnelse og nettoindhold'!D28)</f>
        <v/>
      </c>
      <c r="AD9" s="78" t="str">
        <f>IF('Varebetegnelse og nettoindhold'!D30='Drop down'!$P$6,"",IF('Varebetegnelse og nettoindhold'!D30='Drop down'!$P$11,0,1))</f>
        <v/>
      </c>
      <c r="AE9" s="78" t="str">
        <f>IF(OR('Varebetegnelse og nettoindhold'!D31="",'Varebetegnelse og nettoindhold'!D31='Drop down'!$P$7),"",'Varebetegnelse og nettoindhold'!D31)</f>
        <v/>
      </c>
      <c r="AF9" s="78" t="str">
        <f>IF('Varebetegnelse og nettoindhold'!D33='Drop down'!$P$6,"",IF('Varebetegnelse og nettoindhold'!D33='Drop down'!$P$11,0,1))</f>
        <v/>
      </c>
      <c r="AG9" s="78" t="str">
        <f>IF(OR('Varebetegnelse og nettoindhold'!D34="",'Varebetegnelse og nettoindhold'!D34='Drop down'!$P$7),"",'Varebetegnelse og nettoindhold'!D34)</f>
        <v/>
      </c>
      <c r="AH9" s="78" t="str">
        <f>IF(OR('Varebetegnelse og nettoindhold'!D35="",'Varebetegnelse og nettoindhold'!D35='Drop down'!$P$7),"",'Varebetegnelse og nettoindhold'!D35)</f>
        <v/>
      </c>
      <c r="AI9" s="78" t="str">
        <f>IF(OR('Varebetegnelse og nettoindhold'!D36="",'Varebetegnelse og nettoindhold'!D36='Drop down'!$P$7),"",'Varebetegnelse og nettoindhold'!D36)</f>
        <v/>
      </c>
      <c r="AJ9" s="78" t="str">
        <f>IF(Forarbejdning!D6='Drop down'!$P$6,"",IF(Forarbejdning!D6='Drop down'!$P$11,0,1))</f>
        <v/>
      </c>
      <c r="AK9" s="78" t="str">
        <f>IF(Forarbejdning!D7='Drop down'!$P$6,"",IF(Forarbejdning!D7='Drop down'!$P$11,0,1))</f>
        <v/>
      </c>
      <c r="AL9" s="78" t="str">
        <f>IF(Forarbejdning!D8='Drop down'!$P$6,"",IF(Forarbejdning!D8='Drop down'!$P$11,0,1))</f>
        <v/>
      </c>
      <c r="AM9" s="78" t="str">
        <f>IF(Forarbejdning!D9='Drop down'!$P$6,"",IF(Forarbejdning!D9='Drop down'!$P$11,0,1))</f>
        <v/>
      </c>
      <c r="AN9" s="78" t="str">
        <f>IF(Forarbejdning!D10='Drop down'!$P$6,"",IF(Forarbejdning!D10='Drop down'!$P$11,0,1))</f>
        <v/>
      </c>
      <c r="AO9" s="78" t="str">
        <f>IF(Forarbejdning!D11='Drop down'!$P$6,"",IF(Forarbejdning!D11='Drop down'!$P$11,0,1))</f>
        <v/>
      </c>
      <c r="AP9" s="78" t="str">
        <f>IF(Forarbejdning!D12='Drop down'!$P$6,"",IF(Forarbejdning!D12='Drop down'!$P$11,0,1))</f>
        <v/>
      </c>
      <c r="AQ9" s="78" t="str">
        <f>IF(Forarbejdning!D13='Drop down'!$P$6,"",IF(Forarbejdning!D13='Drop down'!$P$11,0,1))</f>
        <v/>
      </c>
      <c r="AR9" s="78" t="str">
        <f>IF(Forarbejdning!D14='Drop down'!$P$6,"",IF(Forarbejdning!D14='Drop down'!$P$11,0,1))</f>
        <v/>
      </c>
      <c r="AS9" s="78" t="str">
        <f>IF(Forarbejdning!D15='Drop down'!$P$6,"",IF(Forarbejdning!D15='Drop down'!$P$11,0,1))</f>
        <v/>
      </c>
      <c r="AT9" s="78" t="str">
        <f>IF(OR(Forarbejdning!D16="",Forarbejdning!D16='Drop down'!$P$7),"",Forarbejdning!D16)</f>
        <v/>
      </c>
      <c r="AU9" s="78" t="str">
        <f>IF(Forarbejdning!D18='Drop down'!$P$6,"",IF(Forarbejdning!D18='Drop down'!$P$11,0,1))</f>
        <v/>
      </c>
      <c r="AV9" s="78" t="str">
        <f>IF(Forarbejdning!D20='Drop down'!$P$6,"",IF(Forarbejdning!D20='Drop down'!$P$11,0,1))</f>
        <v/>
      </c>
      <c r="AW9" s="78" t="str">
        <f>IF(Forarbejdning!D21='Drop down'!$P$6,"",IF(Forarbejdning!D21='Drop down'!$P$11,0,1))</f>
        <v/>
      </c>
      <c r="AX9" s="78" t="str">
        <f>IF(Forarbejdning!D23='Drop down'!$P$6,"",IF(Forarbejdning!D23='Drop down'!$P$11,0,1))</f>
        <v/>
      </c>
      <c r="AY9" s="78" t="str">
        <f>IF(OR(Forarbejdning!D27="",Forarbejdning!D27='Drop down'!$P$7),"",Forarbejdning!D27)</f>
        <v/>
      </c>
      <c r="AZ9" s="78" t="str">
        <f>IF(Forarbejdning!D30='Drop down'!$P$6,"",IF(Forarbejdning!D30='Drop down'!$P$11,0,1))</f>
        <v/>
      </c>
      <c r="BA9" s="78" t="str">
        <f>IF(Forarbejdning!D33='Drop down'!$P$6,"",IF(Forarbejdning!D33='Drop down'!$P$11,0,1))</f>
        <v/>
      </c>
      <c r="BB9" s="78" t="str">
        <f>IF(OR(Forarbejdning!D35="",Forarbejdning!D35='Drop down'!$P$7),"",Forarbejdning!D35)</f>
        <v/>
      </c>
      <c r="BC9" s="78" t="str">
        <f>IF(OR(Forarbejdning!D37="",Forarbejdning!D37='Drop down'!$P$7),"",Forarbejdning!D37)</f>
        <v/>
      </c>
      <c r="BD9" s="78" t="str">
        <f>IF(OR(Forarbejdning!D39="",Forarbejdning!D39='Drop down'!$P$7),"",Forarbejdning!D39)</f>
        <v/>
      </c>
      <c r="BE9" s="78">
        <f>IF(IFERROR(MATCH(BE2,Recept!$K$37:$K$235,0),0)+IFERROR(MATCH(BE2,Recept!$M$37:$M$235,0),0)+IFERROR(MATCH(BE2,Recept!$O$37:$O$235,0),0)+IFERROR(MATCH(BE2,Recept!$Q$37:$Q$235,0),0)+IFERROR(MATCH(BE2,Recept!$S$37:$S$235,0),0)+IFERROR(MATCH(BE2,'Emballage (Primær)'!$M$21:$M$25,0),0)+IFERROR(MATCH(BE2,'Emballage (Primær)'!$N$21:$N$25,0),0)+IFERROR(MATCH(BE2,'Emballage (Primær)'!$O$21:$O$25,0),0)+IFERROR(MATCH(BE2,'Emballage (Primær)'!$P$21:$P$25,0),0)+IFERROR(MATCH(BE2,'Emballage (Primær)'!$Q$21:$Q$25,0),0)+IFERROR(MATCH(BE2,'Emballage (Primær)'!$M$50:$M$59,0),0)+IFERROR(MATCH(BE2,'Emballage (Primær)'!$N$50:$N$59,0),0)+IFERROR(MATCH(BE2,'Emballage (Primær)'!$O$50:$O$59,0),0)+IFERROR(MATCH(BE2,'Emballage (Primær)'!$P$50:$P$59,0),0)+IFERROR(MATCH(BE2,'Emballage (Primær)'!$Q$50:$Q$59,0),0)+IFERROR(MATCH(BE2,'Emballage (Primær)'!$M$62:$M$71,0),0)+IFERROR(MATCH(BE2,'Emballage (Primær)'!$N$62:$N$71,0),0)+IFERROR(MATCH(BE2,'Emballage (Primær)'!$O$62:$O$71,0),0)+IFERROR(MATCH(BE2,'Emballage (Primær)'!$P$62:$P$71,0),0)+IFERROR(MATCH(BE2,'Emballage (Primær)'!$Q$62:$Q$71,0),0)+IFERROR(MATCH(BE2,'Emballage (Primær)'!$M$74:$M$83,0),0)+IFERROR(MATCH(BE2,'Emballage (Primær)'!$N$74:$N$83,0),0)+IFERROR(MATCH(BE2,'Emballage (Primær)'!$O$74:$O$83,0),0)+IFERROR(MATCH(BE2,'Emballage (Primær)'!$P$74:$P$83,0),0)+IFERROR(MATCH(BE2,'Emballage (Primær)'!$Q$74:$Q$83,0),0)+IFERROR(MATCH(BE2,'Emballage (Primær)'!$M$86:$M$95,0),0)+IFERROR(MATCH(BE2,'Emballage (Primær)'!$N$86:$N$95,0),0)+IFERROR(MATCH(BE2,'Emballage (Primær)'!$O$86:$O$95,0),0)+IFERROR(MATCH(BE2,'Emballage (Primær)'!$P$86:$P$95,0),0)+IFERROR(MATCH(BE2,'Emballage (Primær)'!$Q$86:$Q$95,0),0)+IFERROR(MATCH(BE2,'Emballage (Primær)'!$M$98:$M$107,0),0)+IFERROR(MATCH(BE2,'Emballage (Primær)'!$N$98:$N$107,0),0)+IFERROR(MATCH(BE2,'Emballage (Primær)'!$O$98:$O$107,0),0)+IFERROR(MATCH(BE2,'Emballage (Primær)'!$P$98:$P$107,0),0)+IFERROR(MATCH(BE2,'Emballage (Primær)'!$Q$98:$Q$107,0),0)&gt;=1,1,0)</f>
        <v>0</v>
      </c>
      <c r="BF9" s="78">
        <f>IF(IFERROR(MATCH(BF2,Recept!$K$37:$K$235,0),0)+IFERROR(MATCH(BF2,Recept!$M$37:$M$235,0),0)+IFERROR(MATCH(BF2,Recept!$O$37:$O$235,0),0)+IFERROR(MATCH(BF2,Recept!$Q$37:$Q$235,0),0)+IFERROR(MATCH(BF2,Recept!$S$37:$S$235,0),0)+IFERROR(MATCH(BF2,'Emballage (Primær)'!$M$21:$M$25,0),0)+IFERROR(MATCH(BF2,'Emballage (Primær)'!$N$21:$N$25,0),0)+IFERROR(MATCH(BF2,'Emballage (Primær)'!$O$21:$O$25,0),0)+IFERROR(MATCH(BF2,'Emballage (Primær)'!$P$21:$P$25,0),0)+IFERROR(MATCH(BF2,'Emballage (Primær)'!$Q$21:$Q$25,0),0)+IFERROR(MATCH(BF2,'Emballage (Primær)'!$M$50:$M$59,0),0)+IFERROR(MATCH(BF2,'Emballage (Primær)'!$N$50:$N$59,0),0)+IFERROR(MATCH(BF2,'Emballage (Primær)'!$O$50:$O$59,0),0)+IFERROR(MATCH(BF2,'Emballage (Primær)'!$P$50:$P$59,0),0)+IFERROR(MATCH(BF2,'Emballage (Primær)'!$Q$50:$Q$59,0),0)+IFERROR(MATCH(BF2,'Emballage (Primær)'!$M$62:$M$71,0),0)+IFERROR(MATCH(BF2,'Emballage (Primær)'!$N$62:$N$71,0),0)+IFERROR(MATCH(BF2,'Emballage (Primær)'!$O$62:$O$71,0),0)+IFERROR(MATCH(BF2,'Emballage (Primær)'!$P$62:$P$71,0),0)+IFERROR(MATCH(BF2,'Emballage (Primær)'!$Q$62:$Q$71,0),0)+IFERROR(MATCH(BF2,'Emballage (Primær)'!$M$74:$M$83,0),0)+IFERROR(MATCH(BF2,'Emballage (Primær)'!$N$74:$N$83,0),0)+IFERROR(MATCH(BF2,'Emballage (Primær)'!$O$74:$O$83,0),0)+IFERROR(MATCH(BF2,'Emballage (Primær)'!$P$74:$P$83,0),0)+IFERROR(MATCH(BF2,'Emballage (Primær)'!$Q$74:$Q$83,0),0)+IFERROR(MATCH(BF2,'Emballage (Primær)'!$M$86:$M$95,0),0)+IFERROR(MATCH(BF2,'Emballage (Primær)'!$N$86:$N$95,0),0)+IFERROR(MATCH(BF2,'Emballage (Primær)'!$O$86:$O$95,0),0)+IFERROR(MATCH(BF2,'Emballage (Primær)'!$P$86:$P$95,0),0)+IFERROR(MATCH(BF2,'Emballage (Primær)'!$Q$86:$Q$95,0),0)+IFERROR(MATCH(BF2,'Emballage (Primær)'!$M$98:$M$107,0),0)+IFERROR(MATCH(BF2,'Emballage (Primær)'!$N$98:$N$107,0),0)+IFERROR(MATCH(BF2,'Emballage (Primær)'!$O$98:$O$107,0),0)+IFERROR(MATCH(BF2,'Emballage (Primær)'!$P$98:$P$107,0),0)+IFERROR(MATCH(BF2,'Emballage (Primær)'!$Q$98:$Q$107,0),0)&gt;=1,1,0)</f>
        <v>0</v>
      </c>
      <c r="BG9" s="78">
        <f>IF(IFERROR(MATCH(BG2,Recept!$K$37:$K$235,0),0)+IFERROR(MATCH(BG2,Recept!$M$37:$M$235,0),0)+IFERROR(MATCH(BG2,Recept!$O$37:$O$235,0),0)+IFERROR(MATCH(BG2,Recept!$Q$37:$Q$235,0),0)+IFERROR(MATCH(BG2,Recept!$S$37:$S$235,0),0)+IFERROR(MATCH(BG2,'Emballage (Primær)'!$M$21:$M$25,0),0)+IFERROR(MATCH(BG2,'Emballage (Primær)'!$N$21:$N$25,0),0)+IFERROR(MATCH(BG2,'Emballage (Primær)'!$O$21:$O$25,0),0)+IFERROR(MATCH(BG2,'Emballage (Primær)'!$P$21:$P$25,0),0)+IFERROR(MATCH(BG2,'Emballage (Primær)'!$Q$21:$Q$25,0),0)+IFERROR(MATCH(BG2,'Emballage (Primær)'!$M$50:$M$59,0),0)+IFERROR(MATCH(BG2,'Emballage (Primær)'!$N$50:$N$59,0),0)+IFERROR(MATCH(BG2,'Emballage (Primær)'!$O$50:$O$59,0),0)+IFERROR(MATCH(BG2,'Emballage (Primær)'!$P$50:$P$59,0),0)+IFERROR(MATCH(BG2,'Emballage (Primær)'!$Q$50:$Q$59,0),0)+IFERROR(MATCH(BG2,'Emballage (Primær)'!$M$62:$M$71,0),0)+IFERROR(MATCH(BG2,'Emballage (Primær)'!$N$62:$N$71,0),0)+IFERROR(MATCH(BG2,'Emballage (Primær)'!$O$62:$O$71,0),0)+IFERROR(MATCH(BG2,'Emballage (Primær)'!$P$62:$P$71,0),0)+IFERROR(MATCH(BG2,'Emballage (Primær)'!$Q$62:$Q$71,0),0)+IFERROR(MATCH(BG2,'Emballage (Primær)'!$M$74:$M$83,0),0)+IFERROR(MATCH(BG2,'Emballage (Primær)'!$N$74:$N$83,0),0)+IFERROR(MATCH(BG2,'Emballage (Primær)'!$O$74:$O$83,0),0)+IFERROR(MATCH(BG2,'Emballage (Primær)'!$P$74:$P$83,0),0)+IFERROR(MATCH(BG2,'Emballage (Primær)'!$Q$74:$Q$83,0),0)+IFERROR(MATCH(BG2,'Emballage (Primær)'!$M$86:$M$95,0),0)+IFERROR(MATCH(BG2,'Emballage (Primær)'!$N$86:$N$95,0),0)+IFERROR(MATCH(BG2,'Emballage (Primær)'!$O$86:$O$95,0),0)+IFERROR(MATCH(BG2,'Emballage (Primær)'!$P$86:$P$95,0),0)+IFERROR(MATCH(BG2,'Emballage (Primær)'!$Q$86:$Q$95,0),0)+IFERROR(MATCH(BG2,'Emballage (Primær)'!$M$98:$M$107,0),0)+IFERROR(MATCH(BG2,'Emballage (Primær)'!$N$98:$N$107,0),0)+IFERROR(MATCH(BG2,'Emballage (Primær)'!$O$98:$O$107,0),0)+IFERROR(MATCH(BG2,'Emballage (Primær)'!$P$98:$P$107,0),0)+IFERROR(MATCH(BG2,'Emballage (Primær)'!$Q$98:$Q$107,0),0)&gt;=1,1,0)</f>
        <v>0</v>
      </c>
      <c r="BH9" s="78">
        <f>IF(IFERROR(MATCH(BH2,Recept!$K$37:$K$235,0),0)+IFERROR(MATCH(BH2,Recept!$M$37:$M$235,0),0)+IFERROR(MATCH(BH2,Recept!$O$37:$O$235,0),0)+IFERROR(MATCH(BH2,Recept!$Q$37:$Q$235,0),0)+IFERROR(MATCH(BH2,Recept!$S$37:$S$235,0),0)+IFERROR(MATCH(BH2,'Emballage (Primær)'!$M$21:$M$25,0),0)+IFERROR(MATCH(BH2,'Emballage (Primær)'!$N$21:$N$25,0),0)+IFERROR(MATCH(BH2,'Emballage (Primær)'!$O$21:$O$25,0),0)+IFERROR(MATCH(BH2,'Emballage (Primær)'!$P$21:$P$25,0),0)+IFERROR(MATCH(BH2,'Emballage (Primær)'!$Q$21:$Q$25,0),0)+IFERROR(MATCH(BH2,'Emballage (Primær)'!$M$50:$M$59,0),0)+IFERROR(MATCH(BH2,'Emballage (Primær)'!$N$50:$N$59,0),0)+IFERROR(MATCH(BH2,'Emballage (Primær)'!$O$50:$O$59,0),0)+IFERROR(MATCH(BH2,'Emballage (Primær)'!$P$50:$P$59,0),0)+IFERROR(MATCH(BH2,'Emballage (Primær)'!$Q$50:$Q$59,0),0)+IFERROR(MATCH(BH2,'Emballage (Primær)'!$M$62:$M$71,0),0)+IFERROR(MATCH(BH2,'Emballage (Primær)'!$N$62:$N$71,0),0)+IFERROR(MATCH(BH2,'Emballage (Primær)'!$O$62:$O$71,0),0)+IFERROR(MATCH(BH2,'Emballage (Primær)'!$P$62:$P$71,0),0)+IFERROR(MATCH(BH2,'Emballage (Primær)'!$Q$62:$Q$71,0),0)+IFERROR(MATCH(BH2,'Emballage (Primær)'!$M$74:$M$83,0),0)+IFERROR(MATCH(BH2,'Emballage (Primær)'!$N$74:$N$83,0),0)+IFERROR(MATCH(BH2,'Emballage (Primær)'!$O$74:$O$83,0),0)+IFERROR(MATCH(BH2,'Emballage (Primær)'!$P$74:$P$83,0),0)+IFERROR(MATCH(BH2,'Emballage (Primær)'!$Q$74:$Q$83,0),0)+IFERROR(MATCH(BH2,'Emballage (Primær)'!$M$86:$M$95,0),0)+IFERROR(MATCH(BH2,'Emballage (Primær)'!$N$86:$N$95,0),0)+IFERROR(MATCH(BH2,'Emballage (Primær)'!$O$86:$O$95,0),0)+IFERROR(MATCH(BH2,'Emballage (Primær)'!$P$86:$P$95,0),0)+IFERROR(MATCH(BH2,'Emballage (Primær)'!$Q$86:$Q$95,0),0)+IFERROR(MATCH(BH2,'Emballage (Primær)'!$M$98:$M$107,0),0)+IFERROR(MATCH(BH2,'Emballage (Primær)'!$N$98:$N$107,0),0)+IFERROR(MATCH(BH2,'Emballage (Primær)'!$O$98:$O$107,0),0)+IFERROR(MATCH(BH2,'Emballage (Primær)'!$P$98:$P$107,0),0)+IFERROR(MATCH(BH2,'Emballage (Primær)'!$Q$98:$Q$107,0),0)&gt;=1,1,0)</f>
        <v>0</v>
      </c>
      <c r="BI9" s="78">
        <f>IF(IFERROR(MATCH(BI2,Recept!$K$37:$K$235,0),0)+IFERROR(MATCH(BI2,Recept!$M$37:$M$235,0),0)+IFERROR(MATCH(BI2,Recept!$O$37:$O$235,0),0)+IFERROR(MATCH(BI2,Recept!$Q$37:$Q$235,0),0)+IFERROR(MATCH(BI2,Recept!$S$37:$S$235,0),0)+IFERROR(MATCH(BI2,'Emballage (Primær)'!$M$21:$M$25,0),0)+IFERROR(MATCH(BI2,'Emballage (Primær)'!$N$21:$N$25,0),0)+IFERROR(MATCH(BI2,'Emballage (Primær)'!$O$21:$O$25,0),0)+IFERROR(MATCH(BI2,'Emballage (Primær)'!$P$21:$P$25,0),0)+IFERROR(MATCH(BI2,'Emballage (Primær)'!$Q$21:$Q$25,0),0)+IFERROR(MATCH(BI2,'Emballage (Primær)'!$M$50:$M$59,0),0)+IFERROR(MATCH(BI2,'Emballage (Primær)'!$N$50:$N$59,0),0)+IFERROR(MATCH(BI2,'Emballage (Primær)'!$O$50:$O$59,0),0)+IFERROR(MATCH(BI2,'Emballage (Primær)'!$P$50:$P$59,0),0)+IFERROR(MATCH(BI2,'Emballage (Primær)'!$Q$50:$Q$59,0),0)+IFERROR(MATCH(BI2,'Emballage (Primær)'!$M$62:$M$71,0),0)+IFERROR(MATCH(BI2,'Emballage (Primær)'!$N$62:$N$71,0),0)+IFERROR(MATCH(BI2,'Emballage (Primær)'!$O$62:$O$71,0),0)+IFERROR(MATCH(BI2,'Emballage (Primær)'!$P$62:$P$71,0),0)+IFERROR(MATCH(BI2,'Emballage (Primær)'!$Q$62:$Q$71,0),0)+IFERROR(MATCH(BI2,'Emballage (Primær)'!$M$74:$M$83,0),0)+IFERROR(MATCH(BI2,'Emballage (Primær)'!$N$74:$N$83,0),0)+IFERROR(MATCH(BI2,'Emballage (Primær)'!$O$74:$O$83,0),0)+IFERROR(MATCH(BI2,'Emballage (Primær)'!$P$74:$P$83,0),0)+IFERROR(MATCH(BI2,'Emballage (Primær)'!$Q$74:$Q$83,0),0)+IFERROR(MATCH(BI2,'Emballage (Primær)'!$M$86:$M$95,0),0)+IFERROR(MATCH(BI2,'Emballage (Primær)'!$N$86:$N$95,0),0)+IFERROR(MATCH(BI2,'Emballage (Primær)'!$O$86:$O$95,0),0)+IFERROR(MATCH(BI2,'Emballage (Primær)'!$P$86:$P$95,0),0)+IFERROR(MATCH(BI2,'Emballage (Primær)'!$Q$86:$Q$95,0),0)+IFERROR(MATCH(BI2,'Emballage (Primær)'!$M$98:$M$107,0),0)+IFERROR(MATCH(BI2,'Emballage (Primær)'!$N$98:$N$107,0),0)+IFERROR(MATCH(BI2,'Emballage (Primær)'!$O$98:$O$107,0),0)+IFERROR(MATCH(BI2,'Emballage (Primær)'!$P$98:$P$107,0),0)+IFERROR(MATCH(BI2,'Emballage (Primær)'!$Q$98:$Q$107,0),0)&gt;=1,1,0)</f>
        <v>0</v>
      </c>
      <c r="BJ9" s="78">
        <f>IF(IFERROR(MATCH(BJ2,Recept!$K$37:$K$235,0),0)+IFERROR(MATCH(BJ2,Recept!$M$37:$M$235,0),0)+IFERROR(MATCH(BJ2,Recept!$O$37:$O$235,0),0)+IFERROR(MATCH(BJ2,Recept!$Q$37:$Q$235,0),0)+IFERROR(MATCH(BJ2,Recept!$S$37:$S$235,0),0)+IFERROR(MATCH(BJ2,'Emballage (Primær)'!$M$21:$M$25,0),0)+IFERROR(MATCH(BJ2,'Emballage (Primær)'!$N$21:$N$25,0),0)+IFERROR(MATCH(BJ2,'Emballage (Primær)'!$O$21:$O$25,0),0)+IFERROR(MATCH(BJ2,'Emballage (Primær)'!$P$21:$P$25,0),0)+IFERROR(MATCH(BJ2,'Emballage (Primær)'!$Q$21:$Q$25,0),0)+IFERROR(MATCH(BJ2,'Emballage (Primær)'!$M$50:$M$59,0),0)+IFERROR(MATCH(BJ2,'Emballage (Primær)'!$N$50:$N$59,0),0)+IFERROR(MATCH(BJ2,'Emballage (Primær)'!$O$50:$O$59,0),0)+IFERROR(MATCH(BJ2,'Emballage (Primær)'!$P$50:$P$59,0),0)+IFERROR(MATCH(BJ2,'Emballage (Primær)'!$Q$50:$Q$59,0),0)+IFERROR(MATCH(BJ2,'Emballage (Primær)'!$M$62:$M$71,0),0)+IFERROR(MATCH(BJ2,'Emballage (Primær)'!$N$62:$N$71,0),0)+IFERROR(MATCH(BJ2,'Emballage (Primær)'!$O$62:$O$71,0),0)+IFERROR(MATCH(BJ2,'Emballage (Primær)'!$P$62:$P$71,0),0)+IFERROR(MATCH(BJ2,'Emballage (Primær)'!$Q$62:$Q$71,0),0)+IFERROR(MATCH(BJ2,'Emballage (Primær)'!$M$74:$M$83,0),0)+IFERROR(MATCH(BJ2,'Emballage (Primær)'!$N$74:$N$83,0),0)+IFERROR(MATCH(BJ2,'Emballage (Primær)'!$O$74:$O$83,0),0)+IFERROR(MATCH(BJ2,'Emballage (Primær)'!$P$74:$P$83,0),0)+IFERROR(MATCH(BJ2,'Emballage (Primær)'!$Q$74:$Q$83,0),0)+IFERROR(MATCH(BJ2,'Emballage (Primær)'!$M$86:$M$95,0),0)+IFERROR(MATCH(BJ2,'Emballage (Primær)'!$N$86:$N$95,0),0)+IFERROR(MATCH(BJ2,'Emballage (Primær)'!$O$86:$O$95,0),0)+IFERROR(MATCH(BJ2,'Emballage (Primær)'!$P$86:$P$95,0),0)+IFERROR(MATCH(BJ2,'Emballage (Primær)'!$Q$86:$Q$95,0),0)+IFERROR(MATCH(BJ2,'Emballage (Primær)'!$M$98:$M$107,0),0)+IFERROR(MATCH(BJ2,'Emballage (Primær)'!$N$98:$N$107,0),0)+IFERROR(MATCH(BJ2,'Emballage (Primær)'!$O$98:$O$107,0),0)+IFERROR(MATCH(BJ2,'Emballage (Primær)'!$P$98:$P$107,0),0)+IFERROR(MATCH(BJ2,'Emballage (Primær)'!$Q$98:$Q$107,0),0)&gt;=1,1,0)</f>
        <v>0</v>
      </c>
      <c r="BK9" s="78">
        <f>IF(IFERROR(MATCH(BK2,Recept!$K$37:$K$235,0),0)+IFERROR(MATCH(BK2,Recept!$M$37:$M$235,0),0)+IFERROR(MATCH(BK2,Recept!$O$37:$O$235,0),0)+IFERROR(MATCH(BK2,Recept!$Q$37:$Q$235,0),0)+IFERROR(MATCH(BK2,Recept!$S$37:$S$235,0),0)+IFERROR(MATCH(BK2,'Emballage (Primær)'!$M$21:$M$25,0),0)+IFERROR(MATCH(BK2,'Emballage (Primær)'!$N$21:$N$25,0),0)+IFERROR(MATCH(BK2,'Emballage (Primær)'!$O$21:$O$25,0),0)+IFERROR(MATCH(BK2,'Emballage (Primær)'!$P$21:$P$25,0),0)+IFERROR(MATCH(BK2,'Emballage (Primær)'!$Q$21:$Q$25,0),0)+IFERROR(MATCH(BK2,'Emballage (Primær)'!$M$50:$M$59,0),0)+IFERROR(MATCH(BK2,'Emballage (Primær)'!$N$50:$N$59,0),0)+IFERROR(MATCH(BK2,'Emballage (Primær)'!$O$50:$O$59,0),0)+IFERROR(MATCH(BK2,'Emballage (Primær)'!$P$50:$P$59,0),0)+IFERROR(MATCH(BK2,'Emballage (Primær)'!$Q$50:$Q$59,0),0)+IFERROR(MATCH(BK2,'Emballage (Primær)'!$M$62:$M$71,0),0)+IFERROR(MATCH(BK2,'Emballage (Primær)'!$N$62:$N$71,0),0)+IFERROR(MATCH(BK2,'Emballage (Primær)'!$O$62:$O$71,0),0)+IFERROR(MATCH(BK2,'Emballage (Primær)'!$P$62:$P$71,0),0)+IFERROR(MATCH(BK2,'Emballage (Primær)'!$Q$62:$Q$71,0),0)+IFERROR(MATCH(BK2,'Emballage (Primær)'!$M$74:$M$83,0),0)+IFERROR(MATCH(BK2,'Emballage (Primær)'!$N$74:$N$83,0),0)+IFERROR(MATCH(BK2,'Emballage (Primær)'!$O$74:$O$83,0),0)+IFERROR(MATCH(BK2,'Emballage (Primær)'!$P$74:$P$83,0),0)+IFERROR(MATCH(BK2,'Emballage (Primær)'!$Q$74:$Q$83,0),0)+IFERROR(MATCH(BK2,'Emballage (Primær)'!$M$86:$M$95,0),0)+IFERROR(MATCH(BK2,'Emballage (Primær)'!$N$86:$N$95,0),0)+IFERROR(MATCH(BK2,'Emballage (Primær)'!$O$86:$O$95,0),0)+IFERROR(MATCH(BK2,'Emballage (Primær)'!$P$86:$P$95,0),0)+IFERROR(MATCH(BK2,'Emballage (Primær)'!$Q$86:$Q$95,0),0)+IFERROR(MATCH(BK2,'Emballage (Primær)'!$M$98:$M$107,0),0)+IFERROR(MATCH(BK2,'Emballage (Primær)'!$N$98:$N$107,0),0)+IFERROR(MATCH(BK2,'Emballage (Primær)'!$O$98:$O$107,0),0)+IFERROR(MATCH(BK2,'Emballage (Primær)'!$P$98:$P$107,0),0)+IFERROR(MATCH(BK2,'Emballage (Primær)'!$Q$98:$Q$107,0),0)&gt;=1,1,0)</f>
        <v>0</v>
      </c>
      <c r="BL9" s="78">
        <f>IF(IFERROR(MATCH(BL2,Recept!$K$37:$K$235,0),0)+IFERROR(MATCH(BL2,Recept!$M$37:$M$235,0),0)+IFERROR(MATCH(BL2,Recept!$O$37:$O$235,0),0)+IFERROR(MATCH(BL2,Recept!$Q$37:$Q$235,0),0)+IFERROR(MATCH(BL2,Recept!$S$37:$S$235,0),0)+IFERROR(MATCH(BL2,'Emballage (Primær)'!$M$21:$M$25,0),0)+IFERROR(MATCH(BL2,'Emballage (Primær)'!$N$21:$N$25,0),0)+IFERROR(MATCH(BL2,'Emballage (Primær)'!$O$21:$O$25,0),0)+IFERROR(MATCH(BL2,'Emballage (Primær)'!$P$21:$P$25,0),0)+IFERROR(MATCH(BL2,'Emballage (Primær)'!$Q$21:$Q$25,0),0)+IFERROR(MATCH(BL2,'Emballage (Primær)'!$M$50:$M$59,0),0)+IFERROR(MATCH(BL2,'Emballage (Primær)'!$N$50:$N$59,0),0)+IFERROR(MATCH(BL2,'Emballage (Primær)'!$O$50:$O$59,0),0)+IFERROR(MATCH(BL2,'Emballage (Primær)'!$P$50:$P$59,0),0)+IFERROR(MATCH(BL2,'Emballage (Primær)'!$Q$50:$Q$59,0),0)+IFERROR(MATCH(BL2,'Emballage (Primær)'!$M$62:$M$71,0),0)+IFERROR(MATCH(BL2,'Emballage (Primær)'!$N$62:$N$71,0),0)+IFERROR(MATCH(BL2,'Emballage (Primær)'!$O$62:$O$71,0),0)+IFERROR(MATCH(BL2,'Emballage (Primær)'!$P$62:$P$71,0),0)+IFERROR(MATCH(BL2,'Emballage (Primær)'!$Q$62:$Q$71,0),0)+IFERROR(MATCH(BL2,'Emballage (Primær)'!$M$74:$M$83,0),0)+IFERROR(MATCH(BL2,'Emballage (Primær)'!$N$74:$N$83,0),0)+IFERROR(MATCH(BL2,'Emballage (Primær)'!$O$74:$O$83,0),0)+IFERROR(MATCH(BL2,'Emballage (Primær)'!$P$74:$P$83,0),0)+IFERROR(MATCH(BL2,'Emballage (Primær)'!$Q$74:$Q$83,0),0)+IFERROR(MATCH(BL2,'Emballage (Primær)'!$M$86:$M$95,0),0)+IFERROR(MATCH(BL2,'Emballage (Primær)'!$N$86:$N$95,0),0)+IFERROR(MATCH(BL2,'Emballage (Primær)'!$O$86:$O$95,0),0)+IFERROR(MATCH(BL2,'Emballage (Primær)'!$P$86:$P$95,0),0)+IFERROR(MATCH(BL2,'Emballage (Primær)'!$Q$86:$Q$95,0),0)+IFERROR(MATCH(BL2,'Emballage (Primær)'!$M$98:$M$107,0),0)+IFERROR(MATCH(BL2,'Emballage (Primær)'!$N$98:$N$107,0),0)+IFERROR(MATCH(BL2,'Emballage (Primær)'!$O$98:$O$107,0),0)+IFERROR(MATCH(BL2,'Emballage (Primær)'!$P$98:$P$107,0),0)+IFERROR(MATCH(BL2,'Emballage (Primær)'!$Q$98:$Q$107,0),0)&gt;=1,1,0)</f>
        <v>0</v>
      </c>
      <c r="BM9" s="78">
        <f>IF(IFERROR(MATCH(BM2,Recept!$K$37:$K$235,0),0)+IFERROR(MATCH(BM2,Recept!$M$37:$M$235,0),0)+IFERROR(MATCH(BM2,Recept!$O$37:$O$235,0),0)+IFERROR(MATCH(BM2,Recept!$Q$37:$Q$235,0),0)+IFERROR(MATCH(BM2,Recept!$S$37:$S$235,0),0)+IFERROR(MATCH(BM2,'Emballage (Primær)'!$M$21:$M$25,0),0)+IFERROR(MATCH(BM2,'Emballage (Primær)'!$N$21:$N$25,0),0)+IFERROR(MATCH(BM2,'Emballage (Primær)'!$O$21:$O$25,0),0)+IFERROR(MATCH(BM2,'Emballage (Primær)'!$P$21:$P$25,0),0)+IFERROR(MATCH(BM2,'Emballage (Primær)'!$Q$21:$Q$25,0),0)+IFERROR(MATCH(BM2,'Emballage (Primær)'!$M$50:$M$59,0),0)+IFERROR(MATCH(BM2,'Emballage (Primær)'!$N$50:$N$59,0),0)+IFERROR(MATCH(BM2,'Emballage (Primær)'!$O$50:$O$59,0),0)+IFERROR(MATCH(BM2,'Emballage (Primær)'!$P$50:$P$59,0),0)+IFERROR(MATCH(BM2,'Emballage (Primær)'!$Q$50:$Q$59,0),0)+IFERROR(MATCH(BM2,'Emballage (Primær)'!$M$62:$M$71,0),0)+IFERROR(MATCH(BM2,'Emballage (Primær)'!$N$62:$N$71,0),0)+IFERROR(MATCH(BM2,'Emballage (Primær)'!$O$62:$O$71,0),0)+IFERROR(MATCH(BM2,'Emballage (Primær)'!$P$62:$P$71,0),0)+IFERROR(MATCH(BM2,'Emballage (Primær)'!$Q$62:$Q$71,0),0)+IFERROR(MATCH(BM2,'Emballage (Primær)'!$M$74:$M$83,0),0)+IFERROR(MATCH(BM2,'Emballage (Primær)'!$N$74:$N$83,0),0)+IFERROR(MATCH(BM2,'Emballage (Primær)'!$O$74:$O$83,0),0)+IFERROR(MATCH(BM2,'Emballage (Primær)'!$P$74:$P$83,0),0)+IFERROR(MATCH(BM2,'Emballage (Primær)'!$Q$74:$Q$83,0),0)+IFERROR(MATCH(BM2,'Emballage (Primær)'!$M$86:$M$95,0),0)+IFERROR(MATCH(BM2,'Emballage (Primær)'!$N$86:$N$95,0),0)+IFERROR(MATCH(BM2,'Emballage (Primær)'!$O$86:$O$95,0),0)+IFERROR(MATCH(BM2,'Emballage (Primær)'!$P$86:$P$95,0),0)+IFERROR(MATCH(BM2,'Emballage (Primær)'!$Q$86:$Q$95,0),0)+IFERROR(MATCH(BM2,'Emballage (Primær)'!$M$98:$M$107,0),0)+IFERROR(MATCH(BM2,'Emballage (Primær)'!$N$98:$N$107,0),0)+IFERROR(MATCH(BM2,'Emballage (Primær)'!$O$98:$O$107,0),0)+IFERROR(MATCH(BM2,'Emballage (Primær)'!$P$98:$P$107,0),0)+IFERROR(MATCH(BM2,'Emballage (Primær)'!$Q$98:$Q$107,0),0)&gt;=1,1,0)</f>
        <v>0</v>
      </c>
      <c r="BN9" s="78">
        <f>IF(IFERROR(MATCH(BN2,Recept!$K$37:$K$235,0),0)+IFERROR(MATCH(BN2,Recept!$M$37:$M$235,0),0)+IFERROR(MATCH(BN2,Recept!$O$37:$O$235,0),0)+IFERROR(MATCH(BN2,Recept!$Q$37:$Q$235,0),0)+IFERROR(MATCH(BN2,Recept!$S$37:$S$235,0),0)+IFERROR(MATCH(BN2,'Emballage (Primær)'!$M$21:$M$25,0),0)+IFERROR(MATCH(BN2,'Emballage (Primær)'!$N$21:$N$25,0),0)+IFERROR(MATCH(BN2,'Emballage (Primær)'!$O$21:$O$25,0),0)+IFERROR(MATCH(BN2,'Emballage (Primær)'!$P$21:$P$25,0),0)+IFERROR(MATCH(BN2,'Emballage (Primær)'!$Q$21:$Q$25,0),0)+IFERROR(MATCH(BN2,'Emballage (Primær)'!$M$50:$M$59,0),0)+IFERROR(MATCH(BN2,'Emballage (Primær)'!$N$50:$N$59,0),0)+IFERROR(MATCH(BN2,'Emballage (Primær)'!$O$50:$O$59,0),0)+IFERROR(MATCH(BN2,'Emballage (Primær)'!$P$50:$P$59,0),0)+IFERROR(MATCH(BN2,'Emballage (Primær)'!$Q$50:$Q$59,0),0)+IFERROR(MATCH(BN2,'Emballage (Primær)'!$M$62:$M$71,0),0)+IFERROR(MATCH(BN2,'Emballage (Primær)'!$N$62:$N$71,0),0)+IFERROR(MATCH(BN2,'Emballage (Primær)'!$O$62:$O$71,0),0)+IFERROR(MATCH(BN2,'Emballage (Primær)'!$P$62:$P$71,0),0)+IFERROR(MATCH(BN2,'Emballage (Primær)'!$Q$62:$Q$71,0),0)+IFERROR(MATCH(BN2,'Emballage (Primær)'!$M$74:$M$83,0),0)+IFERROR(MATCH(BN2,'Emballage (Primær)'!$N$74:$N$83,0),0)+IFERROR(MATCH(BN2,'Emballage (Primær)'!$O$74:$O$83,0),0)+IFERROR(MATCH(BN2,'Emballage (Primær)'!$P$74:$P$83,0),0)+IFERROR(MATCH(BN2,'Emballage (Primær)'!$Q$74:$Q$83,0),0)+IFERROR(MATCH(BN2,'Emballage (Primær)'!$M$86:$M$95,0),0)+IFERROR(MATCH(BN2,'Emballage (Primær)'!$N$86:$N$95,0),0)+IFERROR(MATCH(BN2,'Emballage (Primær)'!$O$86:$O$95,0),0)+IFERROR(MATCH(BN2,'Emballage (Primær)'!$P$86:$P$95,0),0)+IFERROR(MATCH(BN2,'Emballage (Primær)'!$Q$86:$Q$95,0),0)+IFERROR(MATCH(BN2,'Emballage (Primær)'!$M$98:$M$107,0),0)+IFERROR(MATCH(BN2,'Emballage (Primær)'!$N$98:$N$107,0),0)+IFERROR(MATCH(BN2,'Emballage (Primær)'!$O$98:$O$107,0),0)+IFERROR(MATCH(BN2,'Emballage (Primær)'!$P$98:$P$107,0),0)+IFERROR(MATCH(BN2,'Emballage (Primær)'!$Q$98:$Q$107,0),0)&gt;=1,1,0)</f>
        <v>0</v>
      </c>
      <c r="BO9" s="78">
        <f>IF(IFERROR(MATCH(BO2,Recept!$K$37:$K$235,0),0)+IFERROR(MATCH(BO2,Recept!$M$37:$M$235,0),0)+IFERROR(MATCH(BO2,Recept!$O$37:$O$235,0),0)+IFERROR(MATCH(BO2,Recept!$Q$37:$Q$235,0),0)+IFERROR(MATCH(BO2,Recept!$S$37:$S$235,0),0)+IFERROR(MATCH(BO2,'Emballage (Primær)'!$M$21:$M$25,0),0)+IFERROR(MATCH(BO2,'Emballage (Primær)'!$N$21:$N$25,0),0)+IFERROR(MATCH(BO2,'Emballage (Primær)'!$O$21:$O$25,0),0)+IFERROR(MATCH(BO2,'Emballage (Primær)'!$P$21:$P$25,0),0)+IFERROR(MATCH(BO2,'Emballage (Primær)'!$Q$21:$Q$25,0),0)+IFERROR(MATCH(BO2,'Emballage (Primær)'!$M$50:$M$59,0),0)+IFERROR(MATCH(BO2,'Emballage (Primær)'!$N$50:$N$59,0),0)+IFERROR(MATCH(BO2,'Emballage (Primær)'!$O$50:$O$59,0),0)+IFERROR(MATCH(BO2,'Emballage (Primær)'!$P$50:$P$59,0),0)+IFERROR(MATCH(BO2,'Emballage (Primær)'!$Q$50:$Q$59,0),0)+IFERROR(MATCH(BO2,'Emballage (Primær)'!$M$62:$M$71,0),0)+IFERROR(MATCH(BO2,'Emballage (Primær)'!$N$62:$N$71,0),0)+IFERROR(MATCH(BO2,'Emballage (Primær)'!$O$62:$O$71,0),0)+IFERROR(MATCH(BO2,'Emballage (Primær)'!$P$62:$P$71,0),0)+IFERROR(MATCH(BO2,'Emballage (Primær)'!$Q$62:$Q$71,0),0)+IFERROR(MATCH(BO2,'Emballage (Primær)'!$M$74:$M$83,0),0)+IFERROR(MATCH(BO2,'Emballage (Primær)'!$N$74:$N$83,0),0)+IFERROR(MATCH(BO2,'Emballage (Primær)'!$O$74:$O$83,0),0)+IFERROR(MATCH(BO2,'Emballage (Primær)'!$P$74:$P$83,0),0)+IFERROR(MATCH(BO2,'Emballage (Primær)'!$Q$74:$Q$83,0),0)+IFERROR(MATCH(BO2,'Emballage (Primær)'!$M$86:$M$95,0),0)+IFERROR(MATCH(BO2,'Emballage (Primær)'!$N$86:$N$95,0),0)+IFERROR(MATCH(BO2,'Emballage (Primær)'!$O$86:$O$95,0),0)+IFERROR(MATCH(BO2,'Emballage (Primær)'!$P$86:$P$95,0),0)+IFERROR(MATCH(BO2,'Emballage (Primær)'!$Q$86:$Q$95,0),0)+IFERROR(MATCH(BO2,'Emballage (Primær)'!$M$98:$M$107,0),0)+IFERROR(MATCH(BO2,'Emballage (Primær)'!$N$98:$N$107,0),0)+IFERROR(MATCH(BO2,'Emballage (Primær)'!$O$98:$O$107,0),0)+IFERROR(MATCH(BO2,'Emballage (Primær)'!$P$98:$P$107,0),0)+IFERROR(MATCH(BO2,'Emballage (Primær)'!$Q$98:$Q$107,0),0)&gt;=1,1,0)</f>
        <v>0</v>
      </c>
      <c r="BP9" s="78">
        <f>IF(IFERROR(MATCH(BP2,Recept!$K$37:$K$235,0),0)+IFERROR(MATCH(BP2,Recept!$M$37:$M$235,0),0)+IFERROR(MATCH(BP2,Recept!$O$37:$O$235,0),0)+IFERROR(MATCH(BP2,Recept!$Q$37:$Q$235,0),0)+IFERROR(MATCH(BP2,Recept!$S$37:$S$235,0),0)+IFERROR(MATCH(BP2,'Emballage (Primær)'!$M$21:$M$25,0),0)+IFERROR(MATCH(BP2,'Emballage (Primær)'!$N$21:$N$25,0),0)+IFERROR(MATCH(BP2,'Emballage (Primær)'!$O$21:$O$25,0),0)+IFERROR(MATCH(BP2,'Emballage (Primær)'!$P$21:$P$25,0),0)+IFERROR(MATCH(BP2,'Emballage (Primær)'!$Q$21:$Q$25,0),0)+IFERROR(MATCH(BP2,'Emballage (Primær)'!$M$50:$M$59,0),0)+IFERROR(MATCH(BP2,'Emballage (Primær)'!$N$50:$N$59,0),0)+IFERROR(MATCH(BP2,'Emballage (Primær)'!$O$50:$O$59,0),0)+IFERROR(MATCH(BP2,'Emballage (Primær)'!$P$50:$P$59,0),0)+IFERROR(MATCH(BP2,'Emballage (Primær)'!$Q$50:$Q$59,0),0)+IFERROR(MATCH(BP2,'Emballage (Primær)'!$M$62:$M$71,0),0)+IFERROR(MATCH(BP2,'Emballage (Primær)'!$N$62:$N$71,0),0)+IFERROR(MATCH(BP2,'Emballage (Primær)'!$O$62:$O$71,0),0)+IFERROR(MATCH(BP2,'Emballage (Primær)'!$P$62:$P$71,0),0)+IFERROR(MATCH(BP2,'Emballage (Primær)'!$Q$62:$Q$71,0),0)+IFERROR(MATCH(BP2,'Emballage (Primær)'!$M$74:$M$83,0),0)+IFERROR(MATCH(BP2,'Emballage (Primær)'!$N$74:$N$83,0),0)+IFERROR(MATCH(BP2,'Emballage (Primær)'!$O$74:$O$83,0),0)+IFERROR(MATCH(BP2,'Emballage (Primær)'!$P$74:$P$83,0),0)+IFERROR(MATCH(BP2,'Emballage (Primær)'!$Q$74:$Q$83,0),0)+IFERROR(MATCH(BP2,'Emballage (Primær)'!$M$86:$M$95,0),0)+IFERROR(MATCH(BP2,'Emballage (Primær)'!$N$86:$N$95,0),0)+IFERROR(MATCH(BP2,'Emballage (Primær)'!$O$86:$O$95,0),0)+IFERROR(MATCH(BP2,'Emballage (Primær)'!$P$86:$P$95,0),0)+IFERROR(MATCH(BP2,'Emballage (Primær)'!$Q$86:$Q$95,0),0)+IFERROR(MATCH(BP2,'Emballage (Primær)'!$M$98:$M$107,0),0)+IFERROR(MATCH(BP2,'Emballage (Primær)'!$N$98:$N$107,0),0)+IFERROR(MATCH(BP2,'Emballage (Primær)'!$O$98:$O$107,0),0)+IFERROR(MATCH(BP2,'Emballage (Primær)'!$P$98:$P$107,0),0)+IFERROR(MATCH(BP2,'Emballage (Primær)'!$Q$98:$Q$107,0),0)&gt;=1,1,0)</f>
        <v>0</v>
      </c>
      <c r="BQ9" s="78">
        <f>IF(IFERROR(MATCH(BQ2,Recept!$K$37:$K$235,0),0)+IFERROR(MATCH(BQ2,Recept!$M$37:$M$235,0),0)+IFERROR(MATCH(BQ2,Recept!$O$37:$O$235,0),0)+IFERROR(MATCH(BQ2,Recept!$Q$37:$Q$235,0),0)+IFERROR(MATCH(BQ2,Recept!$S$37:$S$235,0),0)+IFERROR(MATCH(BQ2,'Emballage (Primær)'!$M$21:$M$25,0),0)+IFERROR(MATCH(BQ2,'Emballage (Primær)'!$N$21:$N$25,0),0)+IFERROR(MATCH(BQ2,'Emballage (Primær)'!$O$21:$O$25,0),0)+IFERROR(MATCH(BQ2,'Emballage (Primær)'!$P$21:$P$25,0),0)+IFERROR(MATCH(BQ2,'Emballage (Primær)'!$Q$21:$Q$25,0),0)+IFERROR(MATCH(BQ2,'Emballage (Primær)'!$M$50:$M$59,0),0)+IFERROR(MATCH(BQ2,'Emballage (Primær)'!$N$50:$N$59,0),0)+IFERROR(MATCH(BQ2,'Emballage (Primær)'!$O$50:$O$59,0),0)+IFERROR(MATCH(BQ2,'Emballage (Primær)'!$P$50:$P$59,0),0)+IFERROR(MATCH(BQ2,'Emballage (Primær)'!$Q$50:$Q$59,0),0)+IFERROR(MATCH(BQ2,'Emballage (Primær)'!$M$62:$M$71,0),0)+IFERROR(MATCH(BQ2,'Emballage (Primær)'!$N$62:$N$71,0),0)+IFERROR(MATCH(BQ2,'Emballage (Primær)'!$O$62:$O$71,0),0)+IFERROR(MATCH(BQ2,'Emballage (Primær)'!$P$62:$P$71,0),0)+IFERROR(MATCH(BQ2,'Emballage (Primær)'!$Q$62:$Q$71,0),0)+IFERROR(MATCH(BQ2,'Emballage (Primær)'!$M$74:$M$83,0),0)+IFERROR(MATCH(BQ2,'Emballage (Primær)'!$N$74:$N$83,0),0)+IFERROR(MATCH(BQ2,'Emballage (Primær)'!$O$74:$O$83,0),0)+IFERROR(MATCH(BQ2,'Emballage (Primær)'!$P$74:$P$83,0),0)+IFERROR(MATCH(BQ2,'Emballage (Primær)'!$Q$74:$Q$83,0),0)+IFERROR(MATCH(BQ2,'Emballage (Primær)'!$M$86:$M$95,0),0)+IFERROR(MATCH(BQ2,'Emballage (Primær)'!$N$86:$N$95,0),0)+IFERROR(MATCH(BQ2,'Emballage (Primær)'!$O$86:$O$95,0),0)+IFERROR(MATCH(BQ2,'Emballage (Primær)'!$P$86:$P$95,0),0)+IFERROR(MATCH(BQ2,'Emballage (Primær)'!$Q$86:$Q$95,0),0)+IFERROR(MATCH(BQ2,'Emballage (Primær)'!$M$98:$M$107,0),0)+IFERROR(MATCH(BQ2,'Emballage (Primær)'!$N$98:$N$107,0),0)+IFERROR(MATCH(BQ2,'Emballage (Primær)'!$O$98:$O$107,0),0)+IFERROR(MATCH(BQ2,'Emballage (Primær)'!$P$98:$P$107,0),0)+IFERROR(MATCH(BQ2,'Emballage (Primær)'!$Q$98:$Q$107,0),0)&gt;=1,1,0)</f>
        <v>0</v>
      </c>
      <c r="BR9" s="78">
        <f>IF(IFERROR(MATCH(BR2,Recept!$K$37:$K$235,0),0)+IFERROR(MATCH(BR2,Recept!$M$37:$M$235,0),0)+IFERROR(MATCH(BR2,Recept!$O$37:$O$235,0),0)+IFERROR(MATCH(BR2,Recept!$Q$37:$Q$235,0),0)+IFERROR(MATCH(BR2,Recept!$S$37:$S$235,0),0)+IFERROR(MATCH(BR2,'Emballage (Primær)'!$M$21:$M$25,0),0)+IFERROR(MATCH(BR2,'Emballage (Primær)'!$N$21:$N$25,0),0)+IFERROR(MATCH(BR2,'Emballage (Primær)'!$O$21:$O$25,0),0)+IFERROR(MATCH(BR2,'Emballage (Primær)'!$P$21:$P$25,0),0)+IFERROR(MATCH(BR2,'Emballage (Primær)'!$Q$21:$Q$25,0),0)+IFERROR(MATCH(BR2,'Emballage (Primær)'!$M$50:$M$59,0),0)+IFERROR(MATCH(BR2,'Emballage (Primær)'!$N$50:$N$59,0),0)+IFERROR(MATCH(BR2,'Emballage (Primær)'!$O$50:$O$59,0),0)+IFERROR(MATCH(BR2,'Emballage (Primær)'!$P$50:$P$59,0),0)+IFERROR(MATCH(BR2,'Emballage (Primær)'!$Q$50:$Q$59,0),0)+IFERROR(MATCH(BR2,'Emballage (Primær)'!$M$62:$M$71,0),0)+IFERROR(MATCH(BR2,'Emballage (Primær)'!$N$62:$N$71,0),0)+IFERROR(MATCH(BR2,'Emballage (Primær)'!$O$62:$O$71,0),0)+IFERROR(MATCH(BR2,'Emballage (Primær)'!$P$62:$P$71,0),0)+IFERROR(MATCH(BR2,'Emballage (Primær)'!$Q$62:$Q$71,0),0)+IFERROR(MATCH(BR2,'Emballage (Primær)'!$M$74:$M$83,0),0)+IFERROR(MATCH(BR2,'Emballage (Primær)'!$N$74:$N$83,0),0)+IFERROR(MATCH(BR2,'Emballage (Primær)'!$O$74:$O$83,0),0)+IFERROR(MATCH(BR2,'Emballage (Primær)'!$P$74:$P$83,0),0)+IFERROR(MATCH(BR2,'Emballage (Primær)'!$Q$74:$Q$83,0),0)+IFERROR(MATCH(BR2,'Emballage (Primær)'!$M$86:$M$95,0),0)+IFERROR(MATCH(BR2,'Emballage (Primær)'!$N$86:$N$95,0),0)+IFERROR(MATCH(BR2,'Emballage (Primær)'!$O$86:$O$95,0),0)+IFERROR(MATCH(BR2,'Emballage (Primær)'!$P$86:$P$95,0),0)+IFERROR(MATCH(BR2,'Emballage (Primær)'!$Q$86:$Q$95,0),0)+IFERROR(MATCH(BR2,'Emballage (Primær)'!$M$98:$M$107,0),0)+IFERROR(MATCH(BR2,'Emballage (Primær)'!$N$98:$N$107,0),0)+IFERROR(MATCH(BR2,'Emballage (Primær)'!$O$98:$O$107,0),0)+IFERROR(MATCH(BR2,'Emballage (Primær)'!$P$98:$P$107,0),0)+IFERROR(MATCH(BR2,'Emballage (Primær)'!$Q$98:$Q$107,0),0)&gt;=1,1,0)</f>
        <v>0</v>
      </c>
      <c r="BS9" s="78">
        <f>IF(IFERROR(MATCH(BS2,Recept!$K$37:$K$235,0),0)+IFERROR(MATCH(BS2,Recept!$M$37:$M$235,0),0)+IFERROR(MATCH(BS2,Recept!$O$37:$O$235,0),0)+IFERROR(MATCH(BS2,Recept!$Q$37:$Q$235,0),0)+IFERROR(MATCH(BS2,Recept!$S$37:$S$235,0),0)+IFERROR(MATCH(BS2,'Emballage (Primær)'!$M$21:$M$25,0),0)+IFERROR(MATCH(BS2,'Emballage (Primær)'!$N$21:$N$25,0),0)+IFERROR(MATCH(BS2,'Emballage (Primær)'!$O$21:$O$25,0),0)+IFERROR(MATCH(BS2,'Emballage (Primær)'!$P$21:$P$25,0),0)+IFERROR(MATCH(BS2,'Emballage (Primær)'!$Q$21:$Q$25,0),0)+IFERROR(MATCH(BS2,'Emballage (Primær)'!$M$50:$M$59,0),0)+IFERROR(MATCH(BS2,'Emballage (Primær)'!$N$50:$N$59,0),0)+IFERROR(MATCH(BS2,'Emballage (Primær)'!$O$50:$O$59,0),0)+IFERROR(MATCH(BS2,'Emballage (Primær)'!$P$50:$P$59,0),0)+IFERROR(MATCH(BS2,'Emballage (Primær)'!$Q$50:$Q$59,0),0)+IFERROR(MATCH(BS2,'Emballage (Primær)'!$M$62:$M$71,0),0)+IFERROR(MATCH(BS2,'Emballage (Primær)'!$N$62:$N$71,0),0)+IFERROR(MATCH(BS2,'Emballage (Primær)'!$O$62:$O$71,0),0)+IFERROR(MATCH(BS2,'Emballage (Primær)'!$P$62:$P$71,0),0)+IFERROR(MATCH(BS2,'Emballage (Primær)'!$Q$62:$Q$71,0),0)+IFERROR(MATCH(BS2,'Emballage (Primær)'!$M$74:$M$83,0),0)+IFERROR(MATCH(BS2,'Emballage (Primær)'!$N$74:$N$83,0),0)+IFERROR(MATCH(BS2,'Emballage (Primær)'!$O$74:$O$83,0),0)+IFERROR(MATCH(BS2,'Emballage (Primær)'!$P$74:$P$83,0),0)+IFERROR(MATCH(BS2,'Emballage (Primær)'!$Q$74:$Q$83,0),0)+IFERROR(MATCH(BS2,'Emballage (Primær)'!$M$86:$M$95,0),0)+IFERROR(MATCH(BS2,'Emballage (Primær)'!$N$86:$N$95,0),0)+IFERROR(MATCH(BS2,'Emballage (Primær)'!$O$86:$O$95,0),0)+IFERROR(MATCH(BS2,'Emballage (Primær)'!$P$86:$P$95,0),0)+IFERROR(MATCH(BS2,'Emballage (Primær)'!$Q$86:$Q$95,0),0)+IFERROR(MATCH(BS2,'Emballage (Primær)'!$M$98:$M$107,0),0)+IFERROR(MATCH(BS2,'Emballage (Primær)'!$N$98:$N$107,0),0)+IFERROR(MATCH(BS2,'Emballage (Primær)'!$O$98:$O$107,0),0)+IFERROR(MATCH(BS2,'Emballage (Primær)'!$P$98:$P$107,0),0)+IFERROR(MATCH(BS2,'Emballage (Primær)'!$Q$98:$Q$107,0),0)&gt;=1,1,0)</f>
        <v>0</v>
      </c>
      <c r="BT9" s="78">
        <f>IF(IFERROR(MATCH(BT2,Recept!$K$37:$K$235,0),0)+IFERROR(MATCH(BT2,Recept!$M$37:$M$235,0),0)+IFERROR(MATCH(BT2,Recept!$O$37:$O$235,0),0)+IFERROR(MATCH(BT2,Recept!$Q$37:$Q$235,0),0)+IFERROR(MATCH(BT2,Recept!$S$37:$S$235,0),0)+IFERROR(MATCH(BT2,'Emballage (Primær)'!$M$21:$M$25,0),0)+IFERROR(MATCH(BT2,'Emballage (Primær)'!$N$21:$N$25,0),0)+IFERROR(MATCH(BT2,'Emballage (Primær)'!$O$21:$O$25,0),0)+IFERROR(MATCH(BT2,'Emballage (Primær)'!$P$21:$P$25,0),0)+IFERROR(MATCH(BT2,'Emballage (Primær)'!$Q$21:$Q$25,0),0)+IFERROR(MATCH(BT2,'Emballage (Primær)'!$M$50:$M$59,0),0)+IFERROR(MATCH(BT2,'Emballage (Primær)'!$N$50:$N$59,0),0)+IFERROR(MATCH(BT2,'Emballage (Primær)'!$O$50:$O$59,0),0)+IFERROR(MATCH(BT2,'Emballage (Primær)'!$P$50:$P$59,0),0)+IFERROR(MATCH(BT2,'Emballage (Primær)'!$Q$50:$Q$59,0),0)+IFERROR(MATCH(BT2,'Emballage (Primær)'!$M$62:$M$71,0),0)+IFERROR(MATCH(BT2,'Emballage (Primær)'!$N$62:$N$71,0),0)+IFERROR(MATCH(BT2,'Emballage (Primær)'!$O$62:$O$71,0),0)+IFERROR(MATCH(BT2,'Emballage (Primær)'!$P$62:$P$71,0),0)+IFERROR(MATCH(BT2,'Emballage (Primær)'!$Q$62:$Q$71,0),0)+IFERROR(MATCH(BT2,'Emballage (Primær)'!$M$74:$M$83,0),0)+IFERROR(MATCH(BT2,'Emballage (Primær)'!$N$74:$N$83,0),0)+IFERROR(MATCH(BT2,'Emballage (Primær)'!$O$74:$O$83,0),0)+IFERROR(MATCH(BT2,'Emballage (Primær)'!$P$74:$P$83,0),0)+IFERROR(MATCH(BT2,'Emballage (Primær)'!$Q$74:$Q$83,0),0)+IFERROR(MATCH(BT2,'Emballage (Primær)'!$M$86:$M$95,0),0)+IFERROR(MATCH(BT2,'Emballage (Primær)'!$N$86:$N$95,0),0)+IFERROR(MATCH(BT2,'Emballage (Primær)'!$O$86:$O$95,0),0)+IFERROR(MATCH(BT2,'Emballage (Primær)'!$P$86:$P$95,0),0)+IFERROR(MATCH(BT2,'Emballage (Primær)'!$Q$86:$Q$95,0),0)+IFERROR(MATCH(BT2,'Emballage (Primær)'!$M$98:$M$107,0),0)+IFERROR(MATCH(BT2,'Emballage (Primær)'!$N$98:$N$107,0),0)+IFERROR(MATCH(BT2,'Emballage (Primær)'!$O$98:$O$107,0),0)+IFERROR(MATCH(BT2,'Emballage (Primær)'!$P$98:$P$107,0),0)+IFERROR(MATCH(BT2,'Emballage (Primær)'!$Q$98:$Q$107,0),0)&gt;=1,1,0)</f>
        <v>0</v>
      </c>
      <c r="BU9" s="78">
        <f>IF(IFERROR(MATCH(BU2,Recept!$K$37:$K$235,0),0)+IFERROR(MATCH(BU2,Recept!$M$37:$M$235,0),0)+IFERROR(MATCH(BU2,Recept!$O$37:$O$235,0),0)+IFERROR(MATCH(BU2,Recept!$Q$37:$Q$235,0),0)+IFERROR(MATCH(BU2,Recept!$S$37:$S$235,0),0)+IFERROR(MATCH(BU2,'Emballage (Primær)'!$M$21:$M$25,0),0)+IFERROR(MATCH(BU2,'Emballage (Primær)'!$N$21:$N$25,0),0)+IFERROR(MATCH(BU2,'Emballage (Primær)'!$O$21:$O$25,0),0)+IFERROR(MATCH(BU2,'Emballage (Primær)'!$P$21:$P$25,0),0)+IFERROR(MATCH(BU2,'Emballage (Primær)'!$Q$21:$Q$25,0),0)+IFERROR(MATCH(BU2,'Emballage (Primær)'!$M$50:$M$59,0),0)+IFERROR(MATCH(BU2,'Emballage (Primær)'!$N$50:$N$59,0),0)+IFERROR(MATCH(BU2,'Emballage (Primær)'!$O$50:$O$59,0),0)+IFERROR(MATCH(BU2,'Emballage (Primær)'!$P$50:$P$59,0),0)+IFERROR(MATCH(BU2,'Emballage (Primær)'!$Q$50:$Q$59,0),0)+IFERROR(MATCH(BU2,'Emballage (Primær)'!$M$62:$M$71,0),0)+IFERROR(MATCH(BU2,'Emballage (Primær)'!$N$62:$N$71,0),0)+IFERROR(MATCH(BU2,'Emballage (Primær)'!$O$62:$O$71,0),0)+IFERROR(MATCH(BU2,'Emballage (Primær)'!$P$62:$P$71,0),0)+IFERROR(MATCH(BU2,'Emballage (Primær)'!$Q$62:$Q$71,0),0)+IFERROR(MATCH(BU2,'Emballage (Primær)'!$M$74:$M$83,0),0)+IFERROR(MATCH(BU2,'Emballage (Primær)'!$N$74:$N$83,0),0)+IFERROR(MATCH(BU2,'Emballage (Primær)'!$O$74:$O$83,0),0)+IFERROR(MATCH(BU2,'Emballage (Primær)'!$P$74:$P$83,0),0)+IFERROR(MATCH(BU2,'Emballage (Primær)'!$Q$74:$Q$83,0),0)+IFERROR(MATCH(BU2,'Emballage (Primær)'!$M$86:$M$95,0),0)+IFERROR(MATCH(BU2,'Emballage (Primær)'!$N$86:$N$95,0),0)+IFERROR(MATCH(BU2,'Emballage (Primær)'!$O$86:$O$95,0),0)+IFERROR(MATCH(BU2,'Emballage (Primær)'!$P$86:$P$95,0),0)+IFERROR(MATCH(BU2,'Emballage (Primær)'!$Q$86:$Q$95,0),0)+IFERROR(MATCH(BU2,'Emballage (Primær)'!$M$98:$M$107,0),0)+IFERROR(MATCH(BU2,'Emballage (Primær)'!$N$98:$N$107,0),0)+IFERROR(MATCH(BU2,'Emballage (Primær)'!$O$98:$O$107,0),0)+IFERROR(MATCH(BU2,'Emballage (Primær)'!$P$98:$P$107,0),0)+IFERROR(MATCH(BU2,'Emballage (Primær)'!$Q$98:$Q$107,0),0)&gt;=1,1,0)</f>
        <v>0</v>
      </c>
      <c r="BV9" s="78">
        <f>IF(IFERROR(MATCH(BV2,Recept!$K$37:$K$235,0),0)+IFERROR(MATCH(BV2,Recept!$M$37:$M$235,0),0)+IFERROR(MATCH(BV2,Recept!$O$37:$O$235,0),0)+IFERROR(MATCH(BV2,Recept!$Q$37:$Q$235,0),0)+IFERROR(MATCH(BV2,Recept!$S$37:$S$235,0),0)+IFERROR(MATCH(BV2,'Emballage (Primær)'!$M$21:$M$25,0),0)+IFERROR(MATCH(BV2,'Emballage (Primær)'!$N$21:$N$25,0),0)+IFERROR(MATCH(BV2,'Emballage (Primær)'!$O$21:$O$25,0),0)+IFERROR(MATCH(BV2,'Emballage (Primær)'!$P$21:$P$25,0),0)+IFERROR(MATCH(BV2,'Emballage (Primær)'!$Q$21:$Q$25,0),0)+IFERROR(MATCH(BV2,'Emballage (Primær)'!$M$50:$M$59,0),0)+IFERROR(MATCH(BV2,'Emballage (Primær)'!$N$50:$N$59,0),0)+IFERROR(MATCH(BV2,'Emballage (Primær)'!$O$50:$O$59,0),0)+IFERROR(MATCH(BV2,'Emballage (Primær)'!$P$50:$P$59,0),0)+IFERROR(MATCH(BV2,'Emballage (Primær)'!$Q$50:$Q$59,0),0)+IFERROR(MATCH(BV2,'Emballage (Primær)'!$M$62:$M$71,0),0)+IFERROR(MATCH(BV2,'Emballage (Primær)'!$N$62:$N$71,0),0)+IFERROR(MATCH(BV2,'Emballage (Primær)'!$O$62:$O$71,0),0)+IFERROR(MATCH(BV2,'Emballage (Primær)'!$P$62:$P$71,0),0)+IFERROR(MATCH(BV2,'Emballage (Primær)'!$Q$62:$Q$71,0),0)+IFERROR(MATCH(BV2,'Emballage (Primær)'!$M$74:$M$83,0),0)+IFERROR(MATCH(BV2,'Emballage (Primær)'!$N$74:$N$83,0),0)+IFERROR(MATCH(BV2,'Emballage (Primær)'!$O$74:$O$83,0),0)+IFERROR(MATCH(BV2,'Emballage (Primær)'!$P$74:$P$83,0),0)+IFERROR(MATCH(BV2,'Emballage (Primær)'!$Q$74:$Q$83,0),0)+IFERROR(MATCH(BV2,'Emballage (Primær)'!$M$86:$M$95,0),0)+IFERROR(MATCH(BV2,'Emballage (Primær)'!$N$86:$N$95,0),0)+IFERROR(MATCH(BV2,'Emballage (Primær)'!$O$86:$O$95,0),0)+IFERROR(MATCH(BV2,'Emballage (Primær)'!$P$86:$P$95,0),0)+IFERROR(MATCH(BV2,'Emballage (Primær)'!$Q$86:$Q$95,0),0)+IFERROR(MATCH(BV2,'Emballage (Primær)'!$M$98:$M$107,0),0)+IFERROR(MATCH(BV2,'Emballage (Primær)'!$N$98:$N$107,0),0)+IFERROR(MATCH(BV2,'Emballage (Primær)'!$O$98:$O$107,0),0)+IFERROR(MATCH(BV2,'Emballage (Primær)'!$P$98:$P$107,0),0)+IFERROR(MATCH(BV2,'Emballage (Primær)'!$Q$98:$Q$107,0),0)&gt;=1,1,0)</f>
        <v>0</v>
      </c>
      <c r="BW9" s="78">
        <f>IF(IFERROR(MATCH(BW2,Recept!$K$37:$K$235,0),0)+IFERROR(MATCH(BW2,Recept!$M$37:$M$235,0),0)+IFERROR(MATCH(BW2,Recept!$O$37:$O$235,0),0)+IFERROR(MATCH(BW2,Recept!$Q$37:$Q$235,0),0)+IFERROR(MATCH(BW2,Recept!$S$37:$S$235,0),0)+IFERROR(MATCH(BW2,'Emballage (Primær)'!$M$21:$M$25,0),0)+IFERROR(MATCH(BW2,'Emballage (Primær)'!$N$21:$N$25,0),0)+IFERROR(MATCH(BW2,'Emballage (Primær)'!$O$21:$O$25,0),0)+IFERROR(MATCH(BW2,'Emballage (Primær)'!$P$21:$P$25,0),0)+IFERROR(MATCH(BW2,'Emballage (Primær)'!$Q$21:$Q$25,0),0)+IFERROR(MATCH(BW2,'Emballage (Primær)'!$M$50:$M$59,0),0)+IFERROR(MATCH(BW2,'Emballage (Primær)'!$N$50:$N$59,0),0)+IFERROR(MATCH(BW2,'Emballage (Primær)'!$O$50:$O$59,0),0)+IFERROR(MATCH(BW2,'Emballage (Primær)'!$P$50:$P$59,0),0)+IFERROR(MATCH(BW2,'Emballage (Primær)'!$Q$50:$Q$59,0),0)+IFERROR(MATCH(BW2,'Emballage (Primær)'!$M$62:$M$71,0),0)+IFERROR(MATCH(BW2,'Emballage (Primær)'!$N$62:$N$71,0),0)+IFERROR(MATCH(BW2,'Emballage (Primær)'!$O$62:$O$71,0),0)+IFERROR(MATCH(BW2,'Emballage (Primær)'!$P$62:$P$71,0),0)+IFERROR(MATCH(BW2,'Emballage (Primær)'!$Q$62:$Q$71,0),0)+IFERROR(MATCH(BW2,'Emballage (Primær)'!$M$74:$M$83,0),0)+IFERROR(MATCH(BW2,'Emballage (Primær)'!$N$74:$N$83,0),0)+IFERROR(MATCH(BW2,'Emballage (Primær)'!$O$74:$O$83,0),0)+IFERROR(MATCH(BW2,'Emballage (Primær)'!$P$74:$P$83,0),0)+IFERROR(MATCH(BW2,'Emballage (Primær)'!$Q$74:$Q$83,0),0)+IFERROR(MATCH(BW2,'Emballage (Primær)'!$M$86:$M$95,0),0)+IFERROR(MATCH(BW2,'Emballage (Primær)'!$N$86:$N$95,0),0)+IFERROR(MATCH(BW2,'Emballage (Primær)'!$O$86:$O$95,0),0)+IFERROR(MATCH(BW2,'Emballage (Primær)'!$P$86:$P$95,0),0)+IFERROR(MATCH(BW2,'Emballage (Primær)'!$Q$86:$Q$95,0),0)+IFERROR(MATCH(BW2,'Emballage (Primær)'!$M$98:$M$107,0),0)+IFERROR(MATCH(BW2,'Emballage (Primær)'!$N$98:$N$107,0),0)+IFERROR(MATCH(BW2,'Emballage (Primær)'!$O$98:$O$107,0),0)+IFERROR(MATCH(BW2,'Emballage (Primær)'!$P$98:$P$107,0),0)+IFERROR(MATCH(BW2,'Emballage (Primær)'!$Q$98:$Q$107,0),0)&gt;=1,1,0)</f>
        <v>0</v>
      </c>
      <c r="BX9" s="78">
        <f>IF(IFERROR(MATCH(BX2,Recept!$K$37:$K$235,0),0)+IFERROR(MATCH(BX2,Recept!$M$37:$M$235,0),0)+IFERROR(MATCH(BX2,Recept!$O$37:$O$235,0),0)+IFERROR(MATCH(BX2,Recept!$Q$37:$Q$235,0),0)+IFERROR(MATCH(BX2,Recept!$S$37:$S$235,0),0)+IFERROR(MATCH(BX2,'Emballage (Primær)'!$M$21:$M$25,0),0)+IFERROR(MATCH(BX2,'Emballage (Primær)'!$N$21:$N$25,0),0)+IFERROR(MATCH(BX2,'Emballage (Primær)'!$O$21:$O$25,0),0)+IFERROR(MATCH(BX2,'Emballage (Primær)'!$P$21:$P$25,0),0)+IFERROR(MATCH(BX2,'Emballage (Primær)'!$Q$21:$Q$25,0),0)+IFERROR(MATCH(BX2,'Emballage (Primær)'!$M$50:$M$59,0),0)+IFERROR(MATCH(BX2,'Emballage (Primær)'!$N$50:$N$59,0),0)+IFERROR(MATCH(BX2,'Emballage (Primær)'!$O$50:$O$59,0),0)+IFERROR(MATCH(BX2,'Emballage (Primær)'!$P$50:$P$59,0),0)+IFERROR(MATCH(BX2,'Emballage (Primær)'!$Q$50:$Q$59,0),0)+IFERROR(MATCH(BX2,'Emballage (Primær)'!$M$62:$M$71,0),0)+IFERROR(MATCH(BX2,'Emballage (Primær)'!$N$62:$N$71,0),0)+IFERROR(MATCH(BX2,'Emballage (Primær)'!$O$62:$O$71,0),0)+IFERROR(MATCH(BX2,'Emballage (Primær)'!$P$62:$P$71,0),0)+IFERROR(MATCH(BX2,'Emballage (Primær)'!$Q$62:$Q$71,0),0)+IFERROR(MATCH(BX2,'Emballage (Primær)'!$M$74:$M$83,0),0)+IFERROR(MATCH(BX2,'Emballage (Primær)'!$N$74:$N$83,0),0)+IFERROR(MATCH(BX2,'Emballage (Primær)'!$O$74:$O$83,0),0)+IFERROR(MATCH(BX2,'Emballage (Primær)'!$P$74:$P$83,0),0)+IFERROR(MATCH(BX2,'Emballage (Primær)'!$Q$74:$Q$83,0),0)+IFERROR(MATCH(BX2,'Emballage (Primær)'!$M$86:$M$95,0),0)+IFERROR(MATCH(BX2,'Emballage (Primær)'!$N$86:$N$95,0),0)+IFERROR(MATCH(BX2,'Emballage (Primær)'!$O$86:$O$95,0),0)+IFERROR(MATCH(BX2,'Emballage (Primær)'!$P$86:$P$95,0),0)+IFERROR(MATCH(BX2,'Emballage (Primær)'!$Q$86:$Q$95,0),0)+IFERROR(MATCH(BX2,'Emballage (Primær)'!$M$98:$M$107,0),0)+IFERROR(MATCH(BX2,'Emballage (Primær)'!$N$98:$N$107,0),0)+IFERROR(MATCH(BX2,'Emballage (Primær)'!$O$98:$O$107,0),0)+IFERROR(MATCH(BX2,'Emballage (Primær)'!$P$98:$P$107,0),0)+IFERROR(MATCH(BX2,'Emballage (Primær)'!$Q$98:$Q$107,0),0)&gt;=1,1,0)</f>
        <v>0</v>
      </c>
      <c r="BY9" s="78">
        <f>IF(IFERROR(MATCH(BY2,Recept!$K$37:$K$235,0),0)+IFERROR(MATCH(BY2,Recept!$M$37:$M$235,0),0)+IFERROR(MATCH(BY2,Recept!$O$37:$O$235,0),0)+IFERROR(MATCH(BY2,Recept!$Q$37:$Q$235,0),0)+IFERROR(MATCH(BY2,Recept!$S$37:$S$235,0),0)+IFERROR(MATCH(BY2,'Emballage (Primær)'!$M$21:$M$25,0),0)+IFERROR(MATCH(BY2,'Emballage (Primær)'!$N$21:$N$25,0),0)+IFERROR(MATCH(BY2,'Emballage (Primær)'!$O$21:$O$25,0),0)+IFERROR(MATCH(BY2,'Emballage (Primær)'!$P$21:$P$25,0),0)+IFERROR(MATCH(BY2,'Emballage (Primær)'!$Q$21:$Q$25,0),0)+IFERROR(MATCH(BY2,'Emballage (Primær)'!$M$50:$M$59,0),0)+IFERROR(MATCH(BY2,'Emballage (Primær)'!$N$50:$N$59,0),0)+IFERROR(MATCH(BY2,'Emballage (Primær)'!$O$50:$O$59,0),0)+IFERROR(MATCH(BY2,'Emballage (Primær)'!$P$50:$P$59,0),0)+IFERROR(MATCH(BY2,'Emballage (Primær)'!$Q$50:$Q$59,0),0)+IFERROR(MATCH(BY2,'Emballage (Primær)'!$M$62:$M$71,0),0)+IFERROR(MATCH(BY2,'Emballage (Primær)'!$N$62:$N$71,0),0)+IFERROR(MATCH(BY2,'Emballage (Primær)'!$O$62:$O$71,0),0)+IFERROR(MATCH(BY2,'Emballage (Primær)'!$P$62:$P$71,0),0)+IFERROR(MATCH(BY2,'Emballage (Primær)'!$Q$62:$Q$71,0),0)+IFERROR(MATCH(BY2,'Emballage (Primær)'!$M$74:$M$83,0),0)+IFERROR(MATCH(BY2,'Emballage (Primær)'!$N$74:$N$83,0),0)+IFERROR(MATCH(BY2,'Emballage (Primær)'!$O$74:$O$83,0),0)+IFERROR(MATCH(BY2,'Emballage (Primær)'!$P$74:$P$83,0),0)+IFERROR(MATCH(BY2,'Emballage (Primær)'!$Q$74:$Q$83,0),0)+IFERROR(MATCH(BY2,'Emballage (Primær)'!$M$86:$M$95,0),0)+IFERROR(MATCH(BY2,'Emballage (Primær)'!$N$86:$N$95,0),0)+IFERROR(MATCH(BY2,'Emballage (Primær)'!$O$86:$O$95,0),0)+IFERROR(MATCH(BY2,'Emballage (Primær)'!$P$86:$P$95,0),0)+IFERROR(MATCH(BY2,'Emballage (Primær)'!$Q$86:$Q$95,0),0)+IFERROR(MATCH(BY2,'Emballage (Primær)'!$M$98:$M$107,0),0)+IFERROR(MATCH(BY2,'Emballage (Primær)'!$N$98:$N$107,0),0)+IFERROR(MATCH(BY2,'Emballage (Primær)'!$O$98:$O$107,0),0)+IFERROR(MATCH(BY2,'Emballage (Primær)'!$P$98:$P$107,0),0)+IFERROR(MATCH(BY2,'Emballage (Primær)'!$Q$98:$Q$107,0),0)&gt;=1,1,0)</f>
        <v>0</v>
      </c>
      <c r="BZ9" s="78">
        <f>IF(IFERROR(MATCH(BZ2,Recept!$K$37:$K$235,0),0)+IFERROR(MATCH(BZ2,Recept!$M$37:$M$235,0),0)+IFERROR(MATCH(BZ2,Recept!$O$37:$O$235,0),0)+IFERROR(MATCH(BZ2,Recept!$Q$37:$Q$235,0),0)+IFERROR(MATCH(BZ2,Recept!$S$37:$S$235,0),0)+IFERROR(MATCH(BZ2,'Emballage (Primær)'!$M$21:$M$25,0),0)+IFERROR(MATCH(BZ2,'Emballage (Primær)'!$N$21:$N$25,0),0)+IFERROR(MATCH(BZ2,'Emballage (Primær)'!$O$21:$O$25,0),0)+IFERROR(MATCH(BZ2,'Emballage (Primær)'!$P$21:$P$25,0),0)+IFERROR(MATCH(BZ2,'Emballage (Primær)'!$Q$21:$Q$25,0),0)+IFERROR(MATCH(BZ2,'Emballage (Primær)'!$M$50:$M$59,0),0)+IFERROR(MATCH(BZ2,'Emballage (Primær)'!$N$50:$N$59,0),0)+IFERROR(MATCH(BZ2,'Emballage (Primær)'!$O$50:$O$59,0),0)+IFERROR(MATCH(BZ2,'Emballage (Primær)'!$P$50:$P$59,0),0)+IFERROR(MATCH(BZ2,'Emballage (Primær)'!$Q$50:$Q$59,0),0)+IFERROR(MATCH(BZ2,'Emballage (Primær)'!$M$62:$M$71,0),0)+IFERROR(MATCH(BZ2,'Emballage (Primær)'!$N$62:$N$71,0),0)+IFERROR(MATCH(BZ2,'Emballage (Primær)'!$O$62:$O$71,0),0)+IFERROR(MATCH(BZ2,'Emballage (Primær)'!$P$62:$P$71,0),0)+IFERROR(MATCH(BZ2,'Emballage (Primær)'!$Q$62:$Q$71,0),0)+IFERROR(MATCH(BZ2,'Emballage (Primær)'!$M$74:$M$83,0),0)+IFERROR(MATCH(BZ2,'Emballage (Primær)'!$N$74:$N$83,0),0)+IFERROR(MATCH(BZ2,'Emballage (Primær)'!$O$74:$O$83,0),0)+IFERROR(MATCH(BZ2,'Emballage (Primær)'!$P$74:$P$83,0),0)+IFERROR(MATCH(BZ2,'Emballage (Primær)'!$Q$74:$Q$83,0),0)+IFERROR(MATCH(BZ2,'Emballage (Primær)'!$M$86:$M$95,0),0)+IFERROR(MATCH(BZ2,'Emballage (Primær)'!$N$86:$N$95,0),0)+IFERROR(MATCH(BZ2,'Emballage (Primær)'!$O$86:$O$95,0),0)+IFERROR(MATCH(BZ2,'Emballage (Primær)'!$P$86:$P$95,0),0)+IFERROR(MATCH(BZ2,'Emballage (Primær)'!$Q$86:$Q$95,0),0)+IFERROR(MATCH(BZ2,'Emballage (Primær)'!$M$98:$M$107,0),0)+IFERROR(MATCH(BZ2,'Emballage (Primær)'!$N$98:$N$107,0),0)+IFERROR(MATCH(BZ2,'Emballage (Primær)'!$O$98:$O$107,0),0)+IFERROR(MATCH(BZ2,'Emballage (Primær)'!$P$98:$P$107,0),0)+IFERROR(MATCH(BZ2,'Emballage (Primær)'!$Q$98:$Q$107,0),0)&gt;=1,1,0)</f>
        <v>0</v>
      </c>
      <c r="CA9" s="78">
        <f>IF(IFERROR(MATCH(CA2,Recept!$K$37:$K$235,0),0)+IFERROR(MATCH(CA2,Recept!$M$37:$M$235,0),0)+IFERROR(MATCH(CA2,Recept!$O$37:$O$235,0),0)+IFERROR(MATCH(CA2,Recept!$Q$37:$Q$235,0),0)+IFERROR(MATCH(CA2,Recept!$S$37:$S$235,0),0)+IFERROR(MATCH(CA2,'Emballage (Primær)'!$M$21:$M$25,0),0)+IFERROR(MATCH(CA2,'Emballage (Primær)'!$N$21:$N$25,0),0)+IFERROR(MATCH(CA2,'Emballage (Primær)'!$O$21:$O$25,0),0)+IFERROR(MATCH(CA2,'Emballage (Primær)'!$P$21:$P$25,0),0)+IFERROR(MATCH(CA2,'Emballage (Primær)'!$Q$21:$Q$25,0),0)+IFERROR(MATCH(CA2,'Emballage (Primær)'!$M$50:$M$59,0),0)+IFERROR(MATCH(CA2,'Emballage (Primær)'!$N$50:$N$59,0),0)+IFERROR(MATCH(CA2,'Emballage (Primær)'!$O$50:$O$59,0),0)+IFERROR(MATCH(CA2,'Emballage (Primær)'!$P$50:$P$59,0),0)+IFERROR(MATCH(CA2,'Emballage (Primær)'!$Q$50:$Q$59,0),0)+IFERROR(MATCH(CA2,'Emballage (Primær)'!$M$62:$M$71,0),0)+IFERROR(MATCH(CA2,'Emballage (Primær)'!$N$62:$N$71,0),0)+IFERROR(MATCH(CA2,'Emballage (Primær)'!$O$62:$O$71,0),0)+IFERROR(MATCH(CA2,'Emballage (Primær)'!$P$62:$P$71,0),0)+IFERROR(MATCH(CA2,'Emballage (Primær)'!$Q$62:$Q$71,0),0)+IFERROR(MATCH(CA2,'Emballage (Primær)'!$M$74:$M$83,0),0)+IFERROR(MATCH(CA2,'Emballage (Primær)'!$N$74:$N$83,0),0)+IFERROR(MATCH(CA2,'Emballage (Primær)'!$O$74:$O$83,0),0)+IFERROR(MATCH(CA2,'Emballage (Primær)'!$P$74:$P$83,0),0)+IFERROR(MATCH(CA2,'Emballage (Primær)'!$Q$74:$Q$83,0),0)+IFERROR(MATCH(CA2,'Emballage (Primær)'!$M$86:$M$95,0),0)+IFERROR(MATCH(CA2,'Emballage (Primær)'!$N$86:$N$95,0),0)+IFERROR(MATCH(CA2,'Emballage (Primær)'!$O$86:$O$95,0),0)+IFERROR(MATCH(CA2,'Emballage (Primær)'!$P$86:$P$95,0),0)+IFERROR(MATCH(CA2,'Emballage (Primær)'!$Q$86:$Q$95,0),0)+IFERROR(MATCH(CA2,'Emballage (Primær)'!$M$98:$M$107,0),0)+IFERROR(MATCH(CA2,'Emballage (Primær)'!$N$98:$N$107,0),0)+IFERROR(MATCH(CA2,'Emballage (Primær)'!$O$98:$O$107,0),0)+IFERROR(MATCH(CA2,'Emballage (Primær)'!$P$98:$P$107,0),0)+IFERROR(MATCH(CA2,'Emballage (Primær)'!$Q$98:$Q$107,0),0)&gt;=1,1,0)</f>
        <v>0</v>
      </c>
      <c r="CB9" s="78">
        <f>IF(IFERROR(MATCH(CB2,Recept!$K$37:$K$235,0),0)+IFERROR(MATCH(CB2,Recept!$M$37:$M$235,0),0)+IFERROR(MATCH(CB2,Recept!$O$37:$O$235,0),0)+IFERROR(MATCH(CB2,Recept!$Q$37:$Q$235,0),0)+IFERROR(MATCH(CB2,Recept!$S$37:$S$235,0),0)+IFERROR(MATCH(CB2,'Emballage (Primær)'!$M$21:$M$25,0),0)+IFERROR(MATCH(CB2,'Emballage (Primær)'!$N$21:$N$25,0),0)+IFERROR(MATCH(CB2,'Emballage (Primær)'!$O$21:$O$25,0),0)+IFERROR(MATCH(CB2,'Emballage (Primær)'!$P$21:$P$25,0),0)+IFERROR(MATCH(CB2,'Emballage (Primær)'!$Q$21:$Q$25,0),0)+IFERROR(MATCH(CB2,'Emballage (Primær)'!$M$50:$M$59,0),0)+IFERROR(MATCH(CB2,'Emballage (Primær)'!$N$50:$N$59,0),0)+IFERROR(MATCH(CB2,'Emballage (Primær)'!$O$50:$O$59,0),0)+IFERROR(MATCH(CB2,'Emballage (Primær)'!$P$50:$P$59,0),0)+IFERROR(MATCH(CB2,'Emballage (Primær)'!$Q$50:$Q$59,0),0)+IFERROR(MATCH(CB2,'Emballage (Primær)'!$M$62:$M$71,0),0)+IFERROR(MATCH(CB2,'Emballage (Primær)'!$N$62:$N$71,0),0)+IFERROR(MATCH(CB2,'Emballage (Primær)'!$O$62:$O$71,0),0)+IFERROR(MATCH(CB2,'Emballage (Primær)'!$P$62:$P$71,0),0)+IFERROR(MATCH(CB2,'Emballage (Primær)'!$Q$62:$Q$71,0),0)+IFERROR(MATCH(CB2,'Emballage (Primær)'!$M$74:$M$83,0),0)+IFERROR(MATCH(CB2,'Emballage (Primær)'!$N$74:$N$83,0),0)+IFERROR(MATCH(CB2,'Emballage (Primær)'!$O$74:$O$83,0),0)+IFERROR(MATCH(CB2,'Emballage (Primær)'!$P$74:$P$83,0),0)+IFERROR(MATCH(CB2,'Emballage (Primær)'!$Q$74:$Q$83,0),0)+IFERROR(MATCH(CB2,'Emballage (Primær)'!$M$86:$M$95,0),0)+IFERROR(MATCH(CB2,'Emballage (Primær)'!$N$86:$N$95,0),0)+IFERROR(MATCH(CB2,'Emballage (Primær)'!$O$86:$O$95,0),0)+IFERROR(MATCH(CB2,'Emballage (Primær)'!$P$86:$P$95,0),0)+IFERROR(MATCH(CB2,'Emballage (Primær)'!$Q$86:$Q$95,0),0)+IFERROR(MATCH(CB2,'Emballage (Primær)'!$M$98:$M$107,0),0)+IFERROR(MATCH(CB2,'Emballage (Primær)'!$N$98:$N$107,0),0)+IFERROR(MATCH(CB2,'Emballage (Primær)'!$O$98:$O$107,0),0)+IFERROR(MATCH(CB2,'Emballage (Primær)'!$P$98:$P$107,0),0)+IFERROR(MATCH(CB2,'Emballage (Primær)'!$Q$98:$Q$107,0),0)&gt;=1,1,0)</f>
        <v>0</v>
      </c>
      <c r="CC9" s="78">
        <f>IF(IFERROR(MATCH(CC2,Recept!$K$37:$K$235,0),0)+IFERROR(MATCH(CC2,Recept!$M$37:$M$235,0),0)+IFERROR(MATCH(CC2,Recept!$O$37:$O$235,0),0)+IFERROR(MATCH(CC2,Recept!$Q$37:$Q$235,0),0)+IFERROR(MATCH(CC2,Recept!$S$37:$S$235,0),0)+IFERROR(MATCH(CC2,'Emballage (Primær)'!$M$21:$M$25,0),0)+IFERROR(MATCH(CC2,'Emballage (Primær)'!$N$21:$N$25,0),0)+IFERROR(MATCH(CC2,'Emballage (Primær)'!$O$21:$O$25,0),0)+IFERROR(MATCH(CC2,'Emballage (Primær)'!$P$21:$P$25,0),0)+IFERROR(MATCH(CC2,'Emballage (Primær)'!$Q$21:$Q$25,0),0)+IFERROR(MATCH(CC2,'Emballage (Primær)'!$M$50:$M$59,0),0)+IFERROR(MATCH(CC2,'Emballage (Primær)'!$N$50:$N$59,0),0)+IFERROR(MATCH(CC2,'Emballage (Primær)'!$O$50:$O$59,0),0)+IFERROR(MATCH(CC2,'Emballage (Primær)'!$P$50:$P$59,0),0)+IFERROR(MATCH(CC2,'Emballage (Primær)'!$Q$50:$Q$59,0),0)+IFERROR(MATCH(CC2,'Emballage (Primær)'!$M$62:$M$71,0),0)+IFERROR(MATCH(CC2,'Emballage (Primær)'!$N$62:$N$71,0),0)+IFERROR(MATCH(CC2,'Emballage (Primær)'!$O$62:$O$71,0),0)+IFERROR(MATCH(CC2,'Emballage (Primær)'!$P$62:$P$71,0),0)+IFERROR(MATCH(CC2,'Emballage (Primær)'!$Q$62:$Q$71,0),0)+IFERROR(MATCH(CC2,'Emballage (Primær)'!$M$74:$M$83,0),0)+IFERROR(MATCH(CC2,'Emballage (Primær)'!$N$74:$N$83,0),0)+IFERROR(MATCH(CC2,'Emballage (Primær)'!$O$74:$O$83,0),0)+IFERROR(MATCH(CC2,'Emballage (Primær)'!$P$74:$P$83,0),0)+IFERROR(MATCH(CC2,'Emballage (Primær)'!$Q$74:$Q$83,0),0)+IFERROR(MATCH(CC2,'Emballage (Primær)'!$M$86:$M$95,0),0)+IFERROR(MATCH(CC2,'Emballage (Primær)'!$N$86:$N$95,0),0)+IFERROR(MATCH(CC2,'Emballage (Primær)'!$O$86:$O$95,0),0)+IFERROR(MATCH(CC2,'Emballage (Primær)'!$P$86:$P$95,0),0)+IFERROR(MATCH(CC2,'Emballage (Primær)'!$Q$86:$Q$95,0),0)+IFERROR(MATCH(CC2,'Emballage (Primær)'!$M$98:$M$107,0),0)+IFERROR(MATCH(CC2,'Emballage (Primær)'!$N$98:$N$107,0),0)+IFERROR(MATCH(CC2,'Emballage (Primær)'!$O$98:$O$107,0),0)+IFERROR(MATCH(CC2,'Emballage (Primær)'!$P$98:$P$107,0),0)+IFERROR(MATCH(CC2,'Emballage (Primær)'!$Q$98:$Q$107,0),0)&gt;=1,1,0)</f>
        <v>0</v>
      </c>
      <c r="CD9" s="78">
        <f>IF(IFERROR(MATCH(CD2,Recept!$K$37:$K$235,0),0)+IFERROR(MATCH(CD2,Recept!$M$37:$M$235,0),0)+IFERROR(MATCH(CD2,Recept!$O$37:$O$235,0),0)+IFERROR(MATCH(CD2,Recept!$Q$37:$Q$235,0),0)+IFERROR(MATCH(CD2,Recept!$S$37:$S$235,0),0)+IFERROR(MATCH(CD2,'Emballage (Primær)'!$M$21:$M$25,0),0)+IFERROR(MATCH(CD2,'Emballage (Primær)'!$N$21:$N$25,0),0)+IFERROR(MATCH(CD2,'Emballage (Primær)'!$O$21:$O$25,0),0)+IFERROR(MATCH(CD2,'Emballage (Primær)'!$P$21:$P$25,0),0)+IFERROR(MATCH(CD2,'Emballage (Primær)'!$Q$21:$Q$25,0),0)+IFERROR(MATCH(CD2,'Emballage (Primær)'!$M$50:$M$59,0),0)+IFERROR(MATCH(CD2,'Emballage (Primær)'!$N$50:$N$59,0),0)+IFERROR(MATCH(CD2,'Emballage (Primær)'!$O$50:$O$59,0),0)+IFERROR(MATCH(CD2,'Emballage (Primær)'!$P$50:$P$59,0),0)+IFERROR(MATCH(CD2,'Emballage (Primær)'!$Q$50:$Q$59,0),0)+IFERROR(MATCH(CD2,'Emballage (Primær)'!$M$62:$M$71,0),0)+IFERROR(MATCH(CD2,'Emballage (Primær)'!$N$62:$N$71,0),0)+IFERROR(MATCH(CD2,'Emballage (Primær)'!$O$62:$O$71,0),0)+IFERROR(MATCH(CD2,'Emballage (Primær)'!$P$62:$P$71,0),0)+IFERROR(MATCH(CD2,'Emballage (Primær)'!$Q$62:$Q$71,0),0)+IFERROR(MATCH(CD2,'Emballage (Primær)'!$M$74:$M$83,0),0)+IFERROR(MATCH(CD2,'Emballage (Primær)'!$N$74:$N$83,0),0)+IFERROR(MATCH(CD2,'Emballage (Primær)'!$O$74:$O$83,0),0)+IFERROR(MATCH(CD2,'Emballage (Primær)'!$P$74:$P$83,0),0)+IFERROR(MATCH(CD2,'Emballage (Primær)'!$Q$74:$Q$83,0),0)+IFERROR(MATCH(CD2,'Emballage (Primær)'!$M$86:$M$95,0),0)+IFERROR(MATCH(CD2,'Emballage (Primær)'!$N$86:$N$95,0),0)+IFERROR(MATCH(CD2,'Emballage (Primær)'!$O$86:$O$95,0),0)+IFERROR(MATCH(CD2,'Emballage (Primær)'!$P$86:$P$95,0),0)+IFERROR(MATCH(CD2,'Emballage (Primær)'!$Q$86:$Q$95,0),0)+IFERROR(MATCH(CD2,'Emballage (Primær)'!$M$98:$M$107,0),0)+IFERROR(MATCH(CD2,'Emballage (Primær)'!$N$98:$N$107,0),0)+IFERROR(MATCH(CD2,'Emballage (Primær)'!$O$98:$O$107,0),0)+IFERROR(MATCH(CD2,'Emballage (Primær)'!$P$98:$P$107,0),0)+IFERROR(MATCH(CD2,'Emballage (Primær)'!$Q$98:$Q$107,0),0)&gt;=1,1,0)</f>
        <v>0</v>
      </c>
      <c r="CE9" s="78">
        <f>IF(IFERROR(MATCH(CE2,Recept!$K$37:$K$235,0),0)+IFERROR(MATCH(CE2,Recept!$M$37:$M$235,0),0)+IFERROR(MATCH(CE2,Recept!$O$37:$O$235,0),0)+IFERROR(MATCH(CE2,Recept!$Q$37:$Q$235,0),0)+IFERROR(MATCH(CE2,Recept!$S$37:$S$235,0),0)+IFERROR(MATCH(CE2,'Emballage (Primær)'!$M$21:$M$25,0),0)+IFERROR(MATCH(CE2,'Emballage (Primær)'!$N$21:$N$25,0),0)+IFERROR(MATCH(CE2,'Emballage (Primær)'!$O$21:$O$25,0),0)+IFERROR(MATCH(CE2,'Emballage (Primær)'!$P$21:$P$25,0),0)+IFERROR(MATCH(CE2,'Emballage (Primær)'!$Q$21:$Q$25,0),0)+IFERROR(MATCH(CE2,'Emballage (Primær)'!$M$50:$M$59,0),0)+IFERROR(MATCH(CE2,'Emballage (Primær)'!$N$50:$N$59,0),0)+IFERROR(MATCH(CE2,'Emballage (Primær)'!$O$50:$O$59,0),0)+IFERROR(MATCH(CE2,'Emballage (Primær)'!$P$50:$P$59,0),0)+IFERROR(MATCH(CE2,'Emballage (Primær)'!$Q$50:$Q$59,0),0)+IFERROR(MATCH(CE2,'Emballage (Primær)'!$M$62:$M$71,0),0)+IFERROR(MATCH(CE2,'Emballage (Primær)'!$N$62:$N$71,0),0)+IFERROR(MATCH(CE2,'Emballage (Primær)'!$O$62:$O$71,0),0)+IFERROR(MATCH(CE2,'Emballage (Primær)'!$P$62:$P$71,0),0)+IFERROR(MATCH(CE2,'Emballage (Primær)'!$Q$62:$Q$71,0),0)+IFERROR(MATCH(CE2,'Emballage (Primær)'!$M$74:$M$83,0),0)+IFERROR(MATCH(CE2,'Emballage (Primær)'!$N$74:$N$83,0),0)+IFERROR(MATCH(CE2,'Emballage (Primær)'!$O$74:$O$83,0),0)+IFERROR(MATCH(CE2,'Emballage (Primær)'!$P$74:$P$83,0),0)+IFERROR(MATCH(CE2,'Emballage (Primær)'!$Q$74:$Q$83,0),0)+IFERROR(MATCH(CE2,'Emballage (Primær)'!$M$86:$M$95,0),0)+IFERROR(MATCH(CE2,'Emballage (Primær)'!$N$86:$N$95,0),0)+IFERROR(MATCH(CE2,'Emballage (Primær)'!$O$86:$O$95,0),0)+IFERROR(MATCH(CE2,'Emballage (Primær)'!$P$86:$P$95,0),0)+IFERROR(MATCH(CE2,'Emballage (Primær)'!$Q$86:$Q$95,0),0)+IFERROR(MATCH(CE2,'Emballage (Primær)'!$M$98:$M$107,0),0)+IFERROR(MATCH(CE2,'Emballage (Primær)'!$N$98:$N$107,0),0)+IFERROR(MATCH(CE2,'Emballage (Primær)'!$O$98:$O$107,0),0)+IFERROR(MATCH(CE2,'Emballage (Primær)'!$P$98:$P$107,0),0)+IFERROR(MATCH(CE2,'Emballage (Primær)'!$Q$98:$Q$107,0),0)&gt;=1,1,0)</f>
        <v>0</v>
      </c>
      <c r="CF9" s="78">
        <f>IF(IFERROR(MATCH(CF2,Recept!$K$37:$K$235,0),0)+IFERROR(MATCH(CF2,Recept!$M$37:$M$235,0),0)+IFERROR(MATCH(CF2,Recept!$O$37:$O$235,0),0)+IFERROR(MATCH(CF2,Recept!$Q$37:$Q$235,0),0)+IFERROR(MATCH(CF2,Recept!$S$37:$S$235,0),0)+IFERROR(MATCH(CF2,'Emballage (Primær)'!$M$21:$M$25,0),0)+IFERROR(MATCH(CF2,'Emballage (Primær)'!$N$21:$N$25,0),0)+IFERROR(MATCH(CF2,'Emballage (Primær)'!$O$21:$O$25,0),0)+IFERROR(MATCH(CF2,'Emballage (Primær)'!$P$21:$P$25,0),0)+IFERROR(MATCH(CF2,'Emballage (Primær)'!$Q$21:$Q$25,0),0)+IFERROR(MATCH(CF2,'Emballage (Primær)'!$M$50:$M$59,0),0)+IFERROR(MATCH(CF2,'Emballage (Primær)'!$N$50:$N$59,0),0)+IFERROR(MATCH(CF2,'Emballage (Primær)'!$O$50:$O$59,0),0)+IFERROR(MATCH(CF2,'Emballage (Primær)'!$P$50:$P$59,0),0)+IFERROR(MATCH(CF2,'Emballage (Primær)'!$Q$50:$Q$59,0),0)+IFERROR(MATCH(CF2,'Emballage (Primær)'!$M$62:$M$71,0),0)+IFERROR(MATCH(CF2,'Emballage (Primær)'!$N$62:$N$71,0),0)+IFERROR(MATCH(CF2,'Emballage (Primær)'!$O$62:$O$71,0),0)+IFERROR(MATCH(CF2,'Emballage (Primær)'!$P$62:$P$71,0),0)+IFERROR(MATCH(CF2,'Emballage (Primær)'!$Q$62:$Q$71,0),0)+IFERROR(MATCH(CF2,'Emballage (Primær)'!$M$74:$M$83,0),0)+IFERROR(MATCH(CF2,'Emballage (Primær)'!$N$74:$N$83,0),0)+IFERROR(MATCH(CF2,'Emballage (Primær)'!$O$74:$O$83,0),0)+IFERROR(MATCH(CF2,'Emballage (Primær)'!$P$74:$P$83,0),0)+IFERROR(MATCH(CF2,'Emballage (Primær)'!$Q$74:$Q$83,0),0)+IFERROR(MATCH(CF2,'Emballage (Primær)'!$M$86:$M$95,0),0)+IFERROR(MATCH(CF2,'Emballage (Primær)'!$N$86:$N$95,0),0)+IFERROR(MATCH(CF2,'Emballage (Primær)'!$O$86:$O$95,0),0)+IFERROR(MATCH(CF2,'Emballage (Primær)'!$P$86:$P$95,0),0)+IFERROR(MATCH(CF2,'Emballage (Primær)'!$Q$86:$Q$95,0),0)+IFERROR(MATCH(CF2,'Emballage (Primær)'!$M$98:$M$107,0),0)+IFERROR(MATCH(CF2,'Emballage (Primær)'!$N$98:$N$107,0),0)+IFERROR(MATCH(CF2,'Emballage (Primær)'!$O$98:$O$107,0),0)+IFERROR(MATCH(CF2,'Emballage (Primær)'!$P$98:$P$107,0),0)+IFERROR(MATCH(CF2,'Emballage (Primær)'!$Q$98:$Q$107,0),0)&gt;=1,1,0)</f>
        <v>0</v>
      </c>
      <c r="CG9" s="78">
        <f>IF(IFERROR(MATCH(CG2,Recept!$K$37:$K$235,0),0)+IFERROR(MATCH(CG2,Recept!$M$37:$M$235,0),0)+IFERROR(MATCH(CG2,Recept!$O$37:$O$235,0),0)+IFERROR(MATCH(CG2,Recept!$Q$37:$Q$235,0),0)+IFERROR(MATCH(CG2,Recept!$S$37:$S$235,0),0)+IFERROR(MATCH(CG2,'Emballage (Primær)'!$M$21:$M$25,0),0)+IFERROR(MATCH(CG2,'Emballage (Primær)'!$N$21:$N$25,0),0)+IFERROR(MATCH(CG2,'Emballage (Primær)'!$O$21:$O$25,0),0)+IFERROR(MATCH(CG2,'Emballage (Primær)'!$P$21:$P$25,0),0)+IFERROR(MATCH(CG2,'Emballage (Primær)'!$Q$21:$Q$25,0),0)+IFERROR(MATCH(CG2,'Emballage (Primær)'!$M$50:$M$59,0),0)+IFERROR(MATCH(CG2,'Emballage (Primær)'!$N$50:$N$59,0),0)+IFERROR(MATCH(CG2,'Emballage (Primær)'!$O$50:$O$59,0),0)+IFERROR(MATCH(CG2,'Emballage (Primær)'!$P$50:$P$59,0),0)+IFERROR(MATCH(CG2,'Emballage (Primær)'!$Q$50:$Q$59,0),0)+IFERROR(MATCH(CG2,'Emballage (Primær)'!$M$62:$M$71,0),0)+IFERROR(MATCH(CG2,'Emballage (Primær)'!$N$62:$N$71,0),0)+IFERROR(MATCH(CG2,'Emballage (Primær)'!$O$62:$O$71,0),0)+IFERROR(MATCH(CG2,'Emballage (Primær)'!$P$62:$P$71,0),0)+IFERROR(MATCH(CG2,'Emballage (Primær)'!$Q$62:$Q$71,0),0)+IFERROR(MATCH(CG2,'Emballage (Primær)'!$M$74:$M$83,0),0)+IFERROR(MATCH(CG2,'Emballage (Primær)'!$N$74:$N$83,0),0)+IFERROR(MATCH(CG2,'Emballage (Primær)'!$O$74:$O$83,0),0)+IFERROR(MATCH(CG2,'Emballage (Primær)'!$P$74:$P$83,0),0)+IFERROR(MATCH(CG2,'Emballage (Primær)'!$Q$74:$Q$83,0),0)+IFERROR(MATCH(CG2,'Emballage (Primær)'!$M$86:$M$95,0),0)+IFERROR(MATCH(CG2,'Emballage (Primær)'!$N$86:$N$95,0),0)+IFERROR(MATCH(CG2,'Emballage (Primær)'!$O$86:$O$95,0),0)+IFERROR(MATCH(CG2,'Emballage (Primær)'!$P$86:$P$95,0),0)+IFERROR(MATCH(CG2,'Emballage (Primær)'!$Q$86:$Q$95,0),0)+IFERROR(MATCH(CG2,'Emballage (Primær)'!$M$98:$M$107,0),0)+IFERROR(MATCH(CG2,'Emballage (Primær)'!$N$98:$N$107,0),0)+IFERROR(MATCH(CG2,'Emballage (Primær)'!$O$98:$O$107,0),0)+IFERROR(MATCH(CG2,'Emballage (Primær)'!$P$98:$P$107,0),0)+IFERROR(MATCH(CG2,'Emballage (Primær)'!$Q$98:$Q$107,0),0)&gt;=1,1,0)</f>
        <v>0</v>
      </c>
      <c r="CH9" s="78">
        <f>IF(IFERROR(MATCH(CH2,Recept!$K$37:$K$235,0),0)+IFERROR(MATCH(CH2,Recept!$M$37:$M$235,0),0)+IFERROR(MATCH(CH2,Recept!$O$37:$O$235,0),0)+IFERROR(MATCH(CH2,Recept!$Q$37:$Q$235,0),0)+IFERROR(MATCH(CH2,Recept!$S$37:$S$235,0),0)+IFERROR(MATCH(CH2,'Emballage (Primær)'!$M$21:$M$25,0),0)+IFERROR(MATCH(CH2,'Emballage (Primær)'!$N$21:$N$25,0),0)+IFERROR(MATCH(CH2,'Emballage (Primær)'!$O$21:$O$25,0),0)+IFERROR(MATCH(CH2,'Emballage (Primær)'!$P$21:$P$25,0),0)+IFERROR(MATCH(CH2,'Emballage (Primær)'!$Q$21:$Q$25,0),0)+IFERROR(MATCH(CH2,'Emballage (Primær)'!$M$50:$M$59,0),0)+IFERROR(MATCH(CH2,'Emballage (Primær)'!$N$50:$N$59,0),0)+IFERROR(MATCH(CH2,'Emballage (Primær)'!$O$50:$O$59,0),0)+IFERROR(MATCH(CH2,'Emballage (Primær)'!$P$50:$P$59,0),0)+IFERROR(MATCH(CH2,'Emballage (Primær)'!$Q$50:$Q$59,0),0)+IFERROR(MATCH(CH2,'Emballage (Primær)'!$M$62:$M$71,0),0)+IFERROR(MATCH(CH2,'Emballage (Primær)'!$N$62:$N$71,0),0)+IFERROR(MATCH(CH2,'Emballage (Primær)'!$O$62:$O$71,0),0)+IFERROR(MATCH(CH2,'Emballage (Primær)'!$P$62:$P$71,0),0)+IFERROR(MATCH(CH2,'Emballage (Primær)'!$Q$62:$Q$71,0),0)+IFERROR(MATCH(CH2,'Emballage (Primær)'!$M$74:$M$83,0),0)+IFERROR(MATCH(CH2,'Emballage (Primær)'!$N$74:$N$83,0),0)+IFERROR(MATCH(CH2,'Emballage (Primær)'!$O$74:$O$83,0),0)+IFERROR(MATCH(CH2,'Emballage (Primær)'!$P$74:$P$83,0),0)+IFERROR(MATCH(CH2,'Emballage (Primær)'!$Q$74:$Q$83,0),0)+IFERROR(MATCH(CH2,'Emballage (Primær)'!$M$86:$M$95,0),0)+IFERROR(MATCH(CH2,'Emballage (Primær)'!$N$86:$N$95,0),0)+IFERROR(MATCH(CH2,'Emballage (Primær)'!$O$86:$O$95,0),0)+IFERROR(MATCH(CH2,'Emballage (Primær)'!$P$86:$P$95,0),0)+IFERROR(MATCH(CH2,'Emballage (Primær)'!$Q$86:$Q$95,0),0)+IFERROR(MATCH(CH2,'Emballage (Primær)'!$M$98:$M$107,0),0)+IFERROR(MATCH(CH2,'Emballage (Primær)'!$N$98:$N$107,0),0)+IFERROR(MATCH(CH2,'Emballage (Primær)'!$O$98:$O$107,0),0)+IFERROR(MATCH(CH2,'Emballage (Primær)'!$P$98:$P$107,0),0)+IFERROR(MATCH(CH2,'Emballage (Primær)'!$Q$98:$Q$107,0),0)&gt;=1,1,0)</f>
        <v>0</v>
      </c>
      <c r="CI9" s="78">
        <f>IF(IFERROR(MATCH(CI2,Recept!$K$37:$K$235,0),0)+IFERROR(MATCH(CI2,Recept!$M$37:$M$235,0),0)+IFERROR(MATCH(CI2,Recept!$O$37:$O$235,0),0)+IFERROR(MATCH(CI2,Recept!$Q$37:$Q$235,0),0)+IFERROR(MATCH(CI2,Recept!$S$37:$S$235,0),0)+IFERROR(MATCH(CI2,'Emballage (Primær)'!$M$21:$M$25,0),0)+IFERROR(MATCH(CI2,'Emballage (Primær)'!$N$21:$N$25,0),0)+IFERROR(MATCH(CI2,'Emballage (Primær)'!$O$21:$O$25,0),0)+IFERROR(MATCH(CI2,'Emballage (Primær)'!$P$21:$P$25,0),0)+IFERROR(MATCH(CI2,'Emballage (Primær)'!$Q$21:$Q$25,0),0)+IFERROR(MATCH(CI2,'Emballage (Primær)'!$M$50:$M$59,0),0)+IFERROR(MATCH(CI2,'Emballage (Primær)'!$N$50:$N$59,0),0)+IFERROR(MATCH(CI2,'Emballage (Primær)'!$O$50:$O$59,0),0)+IFERROR(MATCH(CI2,'Emballage (Primær)'!$P$50:$P$59,0),0)+IFERROR(MATCH(CI2,'Emballage (Primær)'!$Q$50:$Q$59,0),0)+IFERROR(MATCH(CI2,'Emballage (Primær)'!$M$62:$M$71,0),0)+IFERROR(MATCH(CI2,'Emballage (Primær)'!$N$62:$N$71,0),0)+IFERROR(MATCH(CI2,'Emballage (Primær)'!$O$62:$O$71,0),0)+IFERROR(MATCH(CI2,'Emballage (Primær)'!$P$62:$P$71,0),0)+IFERROR(MATCH(CI2,'Emballage (Primær)'!$Q$62:$Q$71,0),0)+IFERROR(MATCH(CI2,'Emballage (Primær)'!$M$74:$M$83,0),0)+IFERROR(MATCH(CI2,'Emballage (Primær)'!$N$74:$N$83,0),0)+IFERROR(MATCH(CI2,'Emballage (Primær)'!$O$74:$O$83,0),0)+IFERROR(MATCH(CI2,'Emballage (Primær)'!$P$74:$P$83,0),0)+IFERROR(MATCH(CI2,'Emballage (Primær)'!$Q$74:$Q$83,0),0)+IFERROR(MATCH(CI2,'Emballage (Primær)'!$M$86:$M$95,0),0)+IFERROR(MATCH(CI2,'Emballage (Primær)'!$N$86:$N$95,0),0)+IFERROR(MATCH(CI2,'Emballage (Primær)'!$O$86:$O$95,0),0)+IFERROR(MATCH(CI2,'Emballage (Primær)'!$P$86:$P$95,0),0)+IFERROR(MATCH(CI2,'Emballage (Primær)'!$Q$86:$Q$95,0),0)+IFERROR(MATCH(CI2,'Emballage (Primær)'!$M$98:$M$107,0),0)+IFERROR(MATCH(CI2,'Emballage (Primær)'!$N$98:$N$107,0),0)+IFERROR(MATCH(CI2,'Emballage (Primær)'!$O$98:$O$107,0),0)+IFERROR(MATCH(CI2,'Emballage (Primær)'!$P$98:$P$107,0),0)+IFERROR(MATCH(CI2,'Emballage (Primær)'!$Q$98:$Q$107,0),0)&gt;=1,1,0)</f>
        <v>0</v>
      </c>
      <c r="CJ9" s="78">
        <f>IF(IFERROR(MATCH(CJ2,Recept!$K$37:$K$235,0),0)+IFERROR(MATCH(CJ2,Recept!$M$37:$M$235,0),0)+IFERROR(MATCH(CJ2,Recept!$O$37:$O$235,0),0)+IFERROR(MATCH(CJ2,Recept!$Q$37:$Q$235,0),0)+IFERROR(MATCH(CJ2,Recept!$S$37:$S$235,0),0)+IFERROR(MATCH(CJ2,'Emballage (Primær)'!$M$21:$M$25,0),0)+IFERROR(MATCH(CJ2,'Emballage (Primær)'!$N$21:$N$25,0),0)+IFERROR(MATCH(CJ2,'Emballage (Primær)'!$O$21:$O$25,0),0)+IFERROR(MATCH(CJ2,'Emballage (Primær)'!$P$21:$P$25,0),0)+IFERROR(MATCH(CJ2,'Emballage (Primær)'!$Q$21:$Q$25,0),0)+IFERROR(MATCH(CJ2,'Emballage (Primær)'!$M$50:$M$59,0),0)+IFERROR(MATCH(CJ2,'Emballage (Primær)'!$N$50:$N$59,0),0)+IFERROR(MATCH(CJ2,'Emballage (Primær)'!$O$50:$O$59,0),0)+IFERROR(MATCH(CJ2,'Emballage (Primær)'!$P$50:$P$59,0),0)+IFERROR(MATCH(CJ2,'Emballage (Primær)'!$Q$50:$Q$59,0),0)+IFERROR(MATCH(CJ2,'Emballage (Primær)'!$M$62:$M$71,0),0)+IFERROR(MATCH(CJ2,'Emballage (Primær)'!$N$62:$N$71,0),0)+IFERROR(MATCH(CJ2,'Emballage (Primær)'!$O$62:$O$71,0),0)+IFERROR(MATCH(CJ2,'Emballage (Primær)'!$P$62:$P$71,0),0)+IFERROR(MATCH(CJ2,'Emballage (Primær)'!$Q$62:$Q$71,0),0)+IFERROR(MATCH(CJ2,'Emballage (Primær)'!$M$74:$M$83,0),0)+IFERROR(MATCH(CJ2,'Emballage (Primær)'!$N$74:$N$83,0),0)+IFERROR(MATCH(CJ2,'Emballage (Primær)'!$O$74:$O$83,0),0)+IFERROR(MATCH(CJ2,'Emballage (Primær)'!$P$74:$P$83,0),0)+IFERROR(MATCH(CJ2,'Emballage (Primær)'!$Q$74:$Q$83,0),0)+IFERROR(MATCH(CJ2,'Emballage (Primær)'!$M$86:$M$95,0),0)+IFERROR(MATCH(CJ2,'Emballage (Primær)'!$N$86:$N$95,0),0)+IFERROR(MATCH(CJ2,'Emballage (Primær)'!$O$86:$O$95,0),0)+IFERROR(MATCH(CJ2,'Emballage (Primær)'!$P$86:$P$95,0),0)+IFERROR(MATCH(CJ2,'Emballage (Primær)'!$Q$86:$Q$95,0),0)+IFERROR(MATCH(CJ2,'Emballage (Primær)'!$M$98:$M$107,0),0)+IFERROR(MATCH(CJ2,'Emballage (Primær)'!$N$98:$N$107,0),0)+IFERROR(MATCH(CJ2,'Emballage (Primær)'!$O$98:$O$107,0),0)+IFERROR(MATCH(CJ2,'Emballage (Primær)'!$P$98:$P$107,0),0)+IFERROR(MATCH(CJ2,'Emballage (Primær)'!$Q$98:$Q$107,0),0)&gt;=1,1,0)</f>
        <v>0</v>
      </c>
      <c r="CK9" s="78">
        <f>IF(IFERROR(MATCH(CK2,Recept!$K$37:$K$235,0),0)+IFERROR(MATCH(CK2,Recept!$M$37:$M$235,0),0)+IFERROR(MATCH(CK2,Recept!$O$37:$O$235,0),0)+IFERROR(MATCH(CK2,Recept!$Q$37:$Q$235,0),0)+IFERROR(MATCH(CK2,Recept!$S$37:$S$235,0),0)+IFERROR(MATCH(CK2,'Emballage (Primær)'!$M$21:$M$25,0),0)+IFERROR(MATCH(CK2,'Emballage (Primær)'!$N$21:$N$25,0),0)+IFERROR(MATCH(CK2,'Emballage (Primær)'!$O$21:$O$25,0),0)+IFERROR(MATCH(CK2,'Emballage (Primær)'!$P$21:$P$25,0),0)+IFERROR(MATCH(CK2,'Emballage (Primær)'!$Q$21:$Q$25,0),0)+IFERROR(MATCH(CK2,'Emballage (Primær)'!$M$50:$M$59,0),0)+IFERROR(MATCH(CK2,'Emballage (Primær)'!$N$50:$N$59,0),0)+IFERROR(MATCH(CK2,'Emballage (Primær)'!$O$50:$O$59,0),0)+IFERROR(MATCH(CK2,'Emballage (Primær)'!$P$50:$P$59,0),0)+IFERROR(MATCH(CK2,'Emballage (Primær)'!$Q$50:$Q$59,0),0)+IFERROR(MATCH(CK2,'Emballage (Primær)'!$M$62:$M$71,0),0)+IFERROR(MATCH(CK2,'Emballage (Primær)'!$N$62:$N$71,0),0)+IFERROR(MATCH(CK2,'Emballage (Primær)'!$O$62:$O$71,0),0)+IFERROR(MATCH(CK2,'Emballage (Primær)'!$P$62:$P$71,0),0)+IFERROR(MATCH(CK2,'Emballage (Primær)'!$Q$62:$Q$71,0),0)+IFERROR(MATCH(CK2,'Emballage (Primær)'!$M$74:$M$83,0),0)+IFERROR(MATCH(CK2,'Emballage (Primær)'!$N$74:$N$83,0),0)+IFERROR(MATCH(CK2,'Emballage (Primær)'!$O$74:$O$83,0),0)+IFERROR(MATCH(CK2,'Emballage (Primær)'!$P$74:$P$83,0),0)+IFERROR(MATCH(CK2,'Emballage (Primær)'!$Q$74:$Q$83,0),0)+IFERROR(MATCH(CK2,'Emballage (Primær)'!$M$86:$M$95,0),0)+IFERROR(MATCH(CK2,'Emballage (Primær)'!$N$86:$N$95,0),0)+IFERROR(MATCH(CK2,'Emballage (Primær)'!$O$86:$O$95,0),0)+IFERROR(MATCH(CK2,'Emballage (Primær)'!$P$86:$P$95,0),0)+IFERROR(MATCH(CK2,'Emballage (Primær)'!$Q$86:$Q$95,0),0)+IFERROR(MATCH(CK2,'Emballage (Primær)'!$M$98:$M$107,0),0)+IFERROR(MATCH(CK2,'Emballage (Primær)'!$N$98:$N$107,0),0)+IFERROR(MATCH(CK2,'Emballage (Primær)'!$O$98:$O$107,0),0)+IFERROR(MATCH(CK2,'Emballage (Primær)'!$P$98:$P$107,0),0)+IFERROR(MATCH(CK2,'Emballage (Primær)'!$Q$98:$Q$107,0),0)&gt;=1,1,0)</f>
        <v>0</v>
      </c>
      <c r="CL9" s="78">
        <f>IF(IFERROR(MATCH(CL2,Recept!$K$37:$K$235,0),0)+IFERROR(MATCH(CL2,Recept!$M$37:$M$235,0),0)+IFERROR(MATCH(CL2,Recept!$O$37:$O$235,0),0)+IFERROR(MATCH(CL2,Recept!$Q$37:$Q$235,0),0)+IFERROR(MATCH(CL2,Recept!$S$37:$S$235,0),0)+IFERROR(MATCH(CL2,'Emballage (Primær)'!$M$21:$M$25,0),0)+IFERROR(MATCH(CL2,'Emballage (Primær)'!$N$21:$N$25,0),0)+IFERROR(MATCH(CL2,'Emballage (Primær)'!$O$21:$O$25,0),0)+IFERROR(MATCH(CL2,'Emballage (Primær)'!$P$21:$P$25,0),0)+IFERROR(MATCH(CL2,'Emballage (Primær)'!$Q$21:$Q$25,0),0)+IFERROR(MATCH(CL2,'Emballage (Primær)'!$M$50:$M$59,0),0)+IFERROR(MATCH(CL2,'Emballage (Primær)'!$N$50:$N$59,0),0)+IFERROR(MATCH(CL2,'Emballage (Primær)'!$O$50:$O$59,0),0)+IFERROR(MATCH(CL2,'Emballage (Primær)'!$P$50:$P$59,0),0)+IFERROR(MATCH(CL2,'Emballage (Primær)'!$Q$50:$Q$59,0),0)+IFERROR(MATCH(CL2,'Emballage (Primær)'!$M$62:$M$71,0),0)+IFERROR(MATCH(CL2,'Emballage (Primær)'!$N$62:$N$71,0),0)+IFERROR(MATCH(CL2,'Emballage (Primær)'!$O$62:$O$71,0),0)+IFERROR(MATCH(CL2,'Emballage (Primær)'!$P$62:$P$71,0),0)+IFERROR(MATCH(CL2,'Emballage (Primær)'!$Q$62:$Q$71,0),0)+IFERROR(MATCH(CL2,'Emballage (Primær)'!$M$74:$M$83,0),0)+IFERROR(MATCH(CL2,'Emballage (Primær)'!$N$74:$N$83,0),0)+IFERROR(MATCH(CL2,'Emballage (Primær)'!$O$74:$O$83,0),0)+IFERROR(MATCH(CL2,'Emballage (Primær)'!$P$74:$P$83,0),0)+IFERROR(MATCH(CL2,'Emballage (Primær)'!$Q$74:$Q$83,0),0)+IFERROR(MATCH(CL2,'Emballage (Primær)'!$M$86:$M$95,0),0)+IFERROR(MATCH(CL2,'Emballage (Primær)'!$N$86:$N$95,0),0)+IFERROR(MATCH(CL2,'Emballage (Primær)'!$O$86:$O$95,0),0)+IFERROR(MATCH(CL2,'Emballage (Primær)'!$P$86:$P$95,0),0)+IFERROR(MATCH(CL2,'Emballage (Primær)'!$Q$86:$Q$95,0),0)+IFERROR(MATCH(CL2,'Emballage (Primær)'!$M$98:$M$107,0),0)+IFERROR(MATCH(CL2,'Emballage (Primær)'!$N$98:$N$107,0),0)+IFERROR(MATCH(CL2,'Emballage (Primær)'!$O$98:$O$107,0),0)+IFERROR(MATCH(CL2,'Emballage (Primær)'!$P$98:$P$107,0),0)+IFERROR(MATCH(CL2,'Emballage (Primær)'!$Q$98:$Q$107,0),0)&gt;=1,1,0)</f>
        <v>0</v>
      </c>
      <c r="CM9" s="78">
        <f>IF(IFERROR(MATCH(CM2,Recept!$K$37:$K$235,0),0)+IFERROR(MATCH(CM2,Recept!$M$37:$M$235,0),0)+IFERROR(MATCH(CM2,Recept!$O$37:$O$235,0),0)+IFERROR(MATCH(CM2,Recept!$Q$37:$Q$235,0),0)+IFERROR(MATCH(CM2,Recept!$S$37:$S$235,0),0)+IFERROR(MATCH(CM2,'Emballage (Primær)'!$M$21:$M$25,0),0)+IFERROR(MATCH(CM2,'Emballage (Primær)'!$N$21:$N$25,0),0)+IFERROR(MATCH(CM2,'Emballage (Primær)'!$O$21:$O$25,0),0)+IFERROR(MATCH(CM2,'Emballage (Primær)'!$P$21:$P$25,0),0)+IFERROR(MATCH(CM2,'Emballage (Primær)'!$Q$21:$Q$25,0),0)+IFERROR(MATCH(CM2,'Emballage (Primær)'!$M$50:$M$59,0),0)+IFERROR(MATCH(CM2,'Emballage (Primær)'!$N$50:$N$59,0),0)+IFERROR(MATCH(CM2,'Emballage (Primær)'!$O$50:$O$59,0),0)+IFERROR(MATCH(CM2,'Emballage (Primær)'!$P$50:$P$59,0),0)+IFERROR(MATCH(CM2,'Emballage (Primær)'!$Q$50:$Q$59,0),0)+IFERROR(MATCH(CM2,'Emballage (Primær)'!$M$62:$M$71,0),0)+IFERROR(MATCH(CM2,'Emballage (Primær)'!$N$62:$N$71,0),0)+IFERROR(MATCH(CM2,'Emballage (Primær)'!$O$62:$O$71,0),0)+IFERROR(MATCH(CM2,'Emballage (Primær)'!$P$62:$P$71,0),0)+IFERROR(MATCH(CM2,'Emballage (Primær)'!$Q$62:$Q$71,0),0)+IFERROR(MATCH(CM2,'Emballage (Primær)'!$M$74:$M$83,0),0)+IFERROR(MATCH(CM2,'Emballage (Primær)'!$N$74:$N$83,0),0)+IFERROR(MATCH(CM2,'Emballage (Primær)'!$O$74:$O$83,0),0)+IFERROR(MATCH(CM2,'Emballage (Primær)'!$P$74:$P$83,0),0)+IFERROR(MATCH(CM2,'Emballage (Primær)'!$Q$74:$Q$83,0),0)+IFERROR(MATCH(CM2,'Emballage (Primær)'!$M$86:$M$95,0),0)+IFERROR(MATCH(CM2,'Emballage (Primær)'!$N$86:$N$95,0),0)+IFERROR(MATCH(CM2,'Emballage (Primær)'!$O$86:$O$95,0),0)+IFERROR(MATCH(CM2,'Emballage (Primær)'!$P$86:$P$95,0),0)+IFERROR(MATCH(CM2,'Emballage (Primær)'!$Q$86:$Q$95,0),0)+IFERROR(MATCH(CM2,'Emballage (Primær)'!$M$98:$M$107,0),0)+IFERROR(MATCH(CM2,'Emballage (Primær)'!$N$98:$N$107,0),0)+IFERROR(MATCH(CM2,'Emballage (Primær)'!$O$98:$O$107,0),0)+IFERROR(MATCH(CM2,'Emballage (Primær)'!$P$98:$P$107,0),0)+IFERROR(MATCH(CM2,'Emballage (Primær)'!$Q$98:$Q$107,0),0)&gt;=1,1,0)</f>
        <v>0</v>
      </c>
      <c r="CN9" s="78">
        <f>IF(IFERROR(MATCH(CN2,Recept!$K$37:$K$235,0),0)+IFERROR(MATCH(CN2,Recept!$M$37:$M$235,0),0)+IFERROR(MATCH(CN2,Recept!$O$37:$O$235,0),0)+IFERROR(MATCH(CN2,Recept!$Q$37:$Q$235,0),0)+IFERROR(MATCH(CN2,Recept!$S$37:$S$235,0),0)+IFERROR(MATCH(CN2,'Emballage (Primær)'!$M$21:$M$25,0),0)+IFERROR(MATCH(CN2,'Emballage (Primær)'!$N$21:$N$25,0),0)+IFERROR(MATCH(CN2,'Emballage (Primær)'!$O$21:$O$25,0),0)+IFERROR(MATCH(CN2,'Emballage (Primær)'!$P$21:$P$25,0),0)+IFERROR(MATCH(CN2,'Emballage (Primær)'!$Q$21:$Q$25,0),0)+IFERROR(MATCH(CN2,'Emballage (Primær)'!$M$50:$M$59,0),0)+IFERROR(MATCH(CN2,'Emballage (Primær)'!$N$50:$N$59,0),0)+IFERROR(MATCH(CN2,'Emballage (Primær)'!$O$50:$O$59,0),0)+IFERROR(MATCH(CN2,'Emballage (Primær)'!$P$50:$P$59,0),0)+IFERROR(MATCH(CN2,'Emballage (Primær)'!$Q$50:$Q$59,0),0)+IFERROR(MATCH(CN2,'Emballage (Primær)'!$M$62:$M$71,0),0)+IFERROR(MATCH(CN2,'Emballage (Primær)'!$N$62:$N$71,0),0)+IFERROR(MATCH(CN2,'Emballage (Primær)'!$O$62:$O$71,0),0)+IFERROR(MATCH(CN2,'Emballage (Primær)'!$P$62:$P$71,0),0)+IFERROR(MATCH(CN2,'Emballage (Primær)'!$Q$62:$Q$71,0),0)+IFERROR(MATCH(CN2,'Emballage (Primær)'!$M$74:$M$83,0),0)+IFERROR(MATCH(CN2,'Emballage (Primær)'!$N$74:$N$83,0),0)+IFERROR(MATCH(CN2,'Emballage (Primær)'!$O$74:$O$83,0),0)+IFERROR(MATCH(CN2,'Emballage (Primær)'!$P$74:$P$83,0),0)+IFERROR(MATCH(CN2,'Emballage (Primær)'!$Q$74:$Q$83,0),0)+IFERROR(MATCH(CN2,'Emballage (Primær)'!$M$86:$M$95,0),0)+IFERROR(MATCH(CN2,'Emballage (Primær)'!$N$86:$N$95,0),0)+IFERROR(MATCH(CN2,'Emballage (Primær)'!$O$86:$O$95,0),0)+IFERROR(MATCH(CN2,'Emballage (Primær)'!$P$86:$P$95,0),0)+IFERROR(MATCH(CN2,'Emballage (Primær)'!$Q$86:$Q$95,0),0)+IFERROR(MATCH(CN2,'Emballage (Primær)'!$M$98:$M$107,0),0)+IFERROR(MATCH(CN2,'Emballage (Primær)'!$N$98:$N$107,0),0)+IFERROR(MATCH(CN2,'Emballage (Primær)'!$O$98:$O$107,0),0)+IFERROR(MATCH(CN2,'Emballage (Primær)'!$P$98:$P$107,0),0)+IFERROR(MATCH(CN2,'Emballage (Primær)'!$Q$98:$Q$107,0),0)&gt;=1,1,0)</f>
        <v>0</v>
      </c>
      <c r="CO9" s="78">
        <f>IF(IFERROR(MATCH(CO2,Recept!$K$37:$K$235,0),0)+IFERROR(MATCH(CO2,Recept!$M$37:$M$235,0),0)+IFERROR(MATCH(CO2,Recept!$O$37:$O$235,0),0)+IFERROR(MATCH(CO2,Recept!$Q$37:$Q$235,0),0)+IFERROR(MATCH(CO2,Recept!$S$37:$S$235,0),0)+IFERROR(MATCH(CO2,'Emballage (Primær)'!$M$21:$M$25,0),0)+IFERROR(MATCH(CO2,'Emballage (Primær)'!$N$21:$N$25,0),0)+IFERROR(MATCH(CO2,'Emballage (Primær)'!$O$21:$O$25,0),0)+IFERROR(MATCH(CO2,'Emballage (Primær)'!$P$21:$P$25,0),0)+IFERROR(MATCH(CO2,'Emballage (Primær)'!$Q$21:$Q$25,0),0)+IFERROR(MATCH(CO2,'Emballage (Primær)'!$M$50:$M$59,0),0)+IFERROR(MATCH(CO2,'Emballage (Primær)'!$N$50:$N$59,0),0)+IFERROR(MATCH(CO2,'Emballage (Primær)'!$O$50:$O$59,0),0)+IFERROR(MATCH(CO2,'Emballage (Primær)'!$P$50:$P$59,0),0)+IFERROR(MATCH(CO2,'Emballage (Primær)'!$Q$50:$Q$59,0),0)+IFERROR(MATCH(CO2,'Emballage (Primær)'!$M$62:$M$71,0),0)+IFERROR(MATCH(CO2,'Emballage (Primær)'!$N$62:$N$71,0),0)+IFERROR(MATCH(CO2,'Emballage (Primær)'!$O$62:$O$71,0),0)+IFERROR(MATCH(CO2,'Emballage (Primær)'!$P$62:$P$71,0),0)+IFERROR(MATCH(CO2,'Emballage (Primær)'!$Q$62:$Q$71,0),0)+IFERROR(MATCH(CO2,'Emballage (Primær)'!$M$74:$M$83,0),0)+IFERROR(MATCH(CO2,'Emballage (Primær)'!$N$74:$N$83,0),0)+IFERROR(MATCH(CO2,'Emballage (Primær)'!$O$74:$O$83,0),0)+IFERROR(MATCH(CO2,'Emballage (Primær)'!$P$74:$P$83,0),0)+IFERROR(MATCH(CO2,'Emballage (Primær)'!$Q$74:$Q$83,0),0)+IFERROR(MATCH(CO2,'Emballage (Primær)'!$M$86:$M$95,0),0)+IFERROR(MATCH(CO2,'Emballage (Primær)'!$N$86:$N$95,0),0)+IFERROR(MATCH(CO2,'Emballage (Primær)'!$O$86:$O$95,0),0)+IFERROR(MATCH(CO2,'Emballage (Primær)'!$P$86:$P$95,0),0)+IFERROR(MATCH(CO2,'Emballage (Primær)'!$Q$86:$Q$95,0),0)+IFERROR(MATCH(CO2,'Emballage (Primær)'!$M$98:$M$107,0),0)+IFERROR(MATCH(CO2,'Emballage (Primær)'!$N$98:$N$107,0),0)+IFERROR(MATCH(CO2,'Emballage (Primær)'!$O$98:$O$107,0),0)+IFERROR(MATCH(CO2,'Emballage (Primær)'!$P$98:$P$107,0),0)+IFERROR(MATCH(CO2,'Emballage (Primær)'!$Q$98:$Q$107,0),0)&gt;=1,1,0)</f>
        <v>0</v>
      </c>
      <c r="CP9" s="78">
        <f>IF(IFERROR(MATCH(CP2,Recept!$K$37:$K$235,0),0)+IFERROR(MATCH(CP2,Recept!$M$37:$M$235,0),0)+IFERROR(MATCH(CP2,Recept!$O$37:$O$235,0),0)+IFERROR(MATCH(CP2,Recept!$Q$37:$Q$235,0),0)+IFERROR(MATCH(CP2,Recept!$S$37:$S$235,0),0)+IFERROR(MATCH(CP2,'Emballage (Primær)'!$M$21:$M$25,0),0)+IFERROR(MATCH(CP2,'Emballage (Primær)'!$N$21:$N$25,0),0)+IFERROR(MATCH(CP2,'Emballage (Primær)'!$O$21:$O$25,0),0)+IFERROR(MATCH(CP2,'Emballage (Primær)'!$P$21:$P$25,0),0)+IFERROR(MATCH(CP2,'Emballage (Primær)'!$Q$21:$Q$25,0),0)+IFERROR(MATCH(CP2,'Emballage (Primær)'!$M$50:$M$59,0),0)+IFERROR(MATCH(CP2,'Emballage (Primær)'!$N$50:$N$59,0),0)+IFERROR(MATCH(CP2,'Emballage (Primær)'!$O$50:$O$59,0),0)+IFERROR(MATCH(CP2,'Emballage (Primær)'!$P$50:$P$59,0),0)+IFERROR(MATCH(CP2,'Emballage (Primær)'!$Q$50:$Q$59,0),0)+IFERROR(MATCH(CP2,'Emballage (Primær)'!$M$62:$M$71,0),0)+IFERROR(MATCH(CP2,'Emballage (Primær)'!$N$62:$N$71,0),0)+IFERROR(MATCH(CP2,'Emballage (Primær)'!$O$62:$O$71,0),0)+IFERROR(MATCH(CP2,'Emballage (Primær)'!$P$62:$P$71,0),0)+IFERROR(MATCH(CP2,'Emballage (Primær)'!$Q$62:$Q$71,0),0)+IFERROR(MATCH(CP2,'Emballage (Primær)'!$M$74:$M$83,0),0)+IFERROR(MATCH(CP2,'Emballage (Primær)'!$N$74:$N$83,0),0)+IFERROR(MATCH(CP2,'Emballage (Primær)'!$O$74:$O$83,0),0)+IFERROR(MATCH(CP2,'Emballage (Primær)'!$P$74:$P$83,0),0)+IFERROR(MATCH(CP2,'Emballage (Primær)'!$Q$74:$Q$83,0),0)+IFERROR(MATCH(CP2,'Emballage (Primær)'!$M$86:$M$95,0),0)+IFERROR(MATCH(CP2,'Emballage (Primær)'!$N$86:$N$95,0),0)+IFERROR(MATCH(CP2,'Emballage (Primær)'!$O$86:$O$95,0),0)+IFERROR(MATCH(CP2,'Emballage (Primær)'!$P$86:$P$95,0),0)+IFERROR(MATCH(CP2,'Emballage (Primær)'!$Q$86:$Q$95,0),0)+IFERROR(MATCH(CP2,'Emballage (Primær)'!$M$98:$M$107,0),0)+IFERROR(MATCH(CP2,'Emballage (Primær)'!$N$98:$N$107,0),0)+IFERROR(MATCH(CP2,'Emballage (Primær)'!$O$98:$O$107,0),0)+IFERROR(MATCH(CP2,'Emballage (Primær)'!$P$98:$P$107,0),0)+IFERROR(MATCH(CP2,'Emballage (Primær)'!$Q$98:$Q$107,0),0)&gt;=1,1,0)</f>
        <v>0</v>
      </c>
      <c r="CQ9" s="78">
        <f>IF(IFERROR(MATCH(CQ2,Recept!$K$37:$K$235,0),0)+IFERROR(MATCH(CQ2,Recept!$M$37:$M$235,0),0)+IFERROR(MATCH(CQ2,Recept!$O$37:$O$235,0),0)+IFERROR(MATCH(CQ2,Recept!$Q$37:$Q$235,0),0)+IFERROR(MATCH(CQ2,Recept!$S$37:$S$235,0),0)+IFERROR(MATCH(CQ2,'Emballage (Primær)'!$M$21:$M$25,0),0)+IFERROR(MATCH(CQ2,'Emballage (Primær)'!$N$21:$N$25,0),0)+IFERROR(MATCH(CQ2,'Emballage (Primær)'!$O$21:$O$25,0),0)+IFERROR(MATCH(CQ2,'Emballage (Primær)'!$P$21:$P$25,0),0)+IFERROR(MATCH(CQ2,'Emballage (Primær)'!$Q$21:$Q$25,0),0)+IFERROR(MATCH(CQ2,'Emballage (Primær)'!$M$50:$M$59,0),0)+IFERROR(MATCH(CQ2,'Emballage (Primær)'!$N$50:$N$59,0),0)+IFERROR(MATCH(CQ2,'Emballage (Primær)'!$O$50:$O$59,0),0)+IFERROR(MATCH(CQ2,'Emballage (Primær)'!$P$50:$P$59,0),0)+IFERROR(MATCH(CQ2,'Emballage (Primær)'!$Q$50:$Q$59,0),0)+IFERROR(MATCH(CQ2,'Emballage (Primær)'!$M$62:$M$71,0),0)+IFERROR(MATCH(CQ2,'Emballage (Primær)'!$N$62:$N$71,0),0)+IFERROR(MATCH(CQ2,'Emballage (Primær)'!$O$62:$O$71,0),0)+IFERROR(MATCH(CQ2,'Emballage (Primær)'!$P$62:$P$71,0),0)+IFERROR(MATCH(CQ2,'Emballage (Primær)'!$Q$62:$Q$71,0),0)+IFERROR(MATCH(CQ2,'Emballage (Primær)'!$M$74:$M$83,0),0)+IFERROR(MATCH(CQ2,'Emballage (Primær)'!$N$74:$N$83,0),0)+IFERROR(MATCH(CQ2,'Emballage (Primær)'!$O$74:$O$83,0),0)+IFERROR(MATCH(CQ2,'Emballage (Primær)'!$P$74:$P$83,0),0)+IFERROR(MATCH(CQ2,'Emballage (Primær)'!$Q$74:$Q$83,0),0)+IFERROR(MATCH(CQ2,'Emballage (Primær)'!$M$86:$M$95,0),0)+IFERROR(MATCH(CQ2,'Emballage (Primær)'!$N$86:$N$95,0),0)+IFERROR(MATCH(CQ2,'Emballage (Primær)'!$O$86:$O$95,0),0)+IFERROR(MATCH(CQ2,'Emballage (Primær)'!$P$86:$P$95,0),0)+IFERROR(MATCH(CQ2,'Emballage (Primær)'!$Q$86:$Q$95,0),0)+IFERROR(MATCH(CQ2,'Emballage (Primær)'!$M$98:$M$107,0),0)+IFERROR(MATCH(CQ2,'Emballage (Primær)'!$N$98:$N$107,0),0)+IFERROR(MATCH(CQ2,'Emballage (Primær)'!$O$98:$O$107,0),0)+IFERROR(MATCH(CQ2,'Emballage (Primær)'!$P$98:$P$107,0),0)+IFERROR(MATCH(CQ2,'Emballage (Primær)'!$Q$98:$Q$107,0),0)&gt;=1,1,0)</f>
        <v>0</v>
      </c>
      <c r="CR9" s="78">
        <f>IF(IFERROR(MATCH(CR2,Recept!$K$37:$K$235,0),0)+IFERROR(MATCH(CR2,Recept!$M$37:$M$235,0),0)+IFERROR(MATCH(CR2,Recept!$O$37:$O$235,0),0)+IFERROR(MATCH(CR2,Recept!$Q$37:$Q$235,0),0)+IFERROR(MATCH(CR2,Recept!$S$37:$S$235,0),0)+IFERROR(MATCH(CR2,'Emballage (Primær)'!$M$21:$M$25,0),0)+IFERROR(MATCH(CR2,'Emballage (Primær)'!$N$21:$N$25,0),0)+IFERROR(MATCH(CR2,'Emballage (Primær)'!$O$21:$O$25,0),0)+IFERROR(MATCH(CR2,'Emballage (Primær)'!$P$21:$P$25,0),0)+IFERROR(MATCH(CR2,'Emballage (Primær)'!$Q$21:$Q$25,0),0)+IFERROR(MATCH(CR2,'Emballage (Primær)'!$M$50:$M$59,0),0)+IFERROR(MATCH(CR2,'Emballage (Primær)'!$N$50:$N$59,0),0)+IFERROR(MATCH(CR2,'Emballage (Primær)'!$O$50:$O$59,0),0)+IFERROR(MATCH(CR2,'Emballage (Primær)'!$P$50:$P$59,0),0)+IFERROR(MATCH(CR2,'Emballage (Primær)'!$Q$50:$Q$59,0),0)+IFERROR(MATCH(CR2,'Emballage (Primær)'!$M$62:$M$71,0),0)+IFERROR(MATCH(CR2,'Emballage (Primær)'!$N$62:$N$71,0),0)+IFERROR(MATCH(CR2,'Emballage (Primær)'!$O$62:$O$71,0),0)+IFERROR(MATCH(CR2,'Emballage (Primær)'!$P$62:$P$71,0),0)+IFERROR(MATCH(CR2,'Emballage (Primær)'!$Q$62:$Q$71,0),0)+IFERROR(MATCH(CR2,'Emballage (Primær)'!$M$74:$M$83,0),0)+IFERROR(MATCH(CR2,'Emballage (Primær)'!$N$74:$N$83,0),0)+IFERROR(MATCH(CR2,'Emballage (Primær)'!$O$74:$O$83,0),0)+IFERROR(MATCH(CR2,'Emballage (Primær)'!$P$74:$P$83,0),0)+IFERROR(MATCH(CR2,'Emballage (Primær)'!$Q$74:$Q$83,0),0)+IFERROR(MATCH(CR2,'Emballage (Primær)'!$M$86:$M$95,0),0)+IFERROR(MATCH(CR2,'Emballage (Primær)'!$N$86:$N$95,0),0)+IFERROR(MATCH(CR2,'Emballage (Primær)'!$O$86:$O$95,0),0)+IFERROR(MATCH(CR2,'Emballage (Primær)'!$P$86:$P$95,0),0)+IFERROR(MATCH(CR2,'Emballage (Primær)'!$Q$86:$Q$95,0),0)+IFERROR(MATCH(CR2,'Emballage (Primær)'!$M$98:$M$107,0),0)+IFERROR(MATCH(CR2,'Emballage (Primær)'!$N$98:$N$107,0),0)+IFERROR(MATCH(CR2,'Emballage (Primær)'!$O$98:$O$107,0),0)+IFERROR(MATCH(CR2,'Emballage (Primær)'!$P$98:$P$107,0),0)+IFERROR(MATCH(CR2,'Emballage (Primær)'!$Q$98:$Q$107,0),0)&gt;=1,1,0)</f>
        <v>0</v>
      </c>
      <c r="CS9" s="78">
        <f>IF(IFERROR(MATCH(CS2,Recept!$K$37:$K$235,0),0)+IFERROR(MATCH(CS2,Recept!$M$37:$M$235,0),0)+IFERROR(MATCH(CS2,Recept!$O$37:$O$235,0),0)+IFERROR(MATCH(CS2,Recept!$Q$37:$Q$235,0),0)+IFERROR(MATCH(CS2,Recept!$S$37:$S$235,0),0)+IFERROR(MATCH(CS2,'Emballage (Primær)'!$M$21:$M$25,0),0)+IFERROR(MATCH(CS2,'Emballage (Primær)'!$N$21:$N$25,0),0)+IFERROR(MATCH(CS2,'Emballage (Primær)'!$O$21:$O$25,0),0)+IFERROR(MATCH(CS2,'Emballage (Primær)'!$P$21:$P$25,0),0)+IFERROR(MATCH(CS2,'Emballage (Primær)'!$Q$21:$Q$25,0),0)+IFERROR(MATCH(CS2,'Emballage (Primær)'!$M$50:$M$59,0),0)+IFERROR(MATCH(CS2,'Emballage (Primær)'!$N$50:$N$59,0),0)+IFERROR(MATCH(CS2,'Emballage (Primær)'!$O$50:$O$59,0),0)+IFERROR(MATCH(CS2,'Emballage (Primær)'!$P$50:$P$59,0),0)+IFERROR(MATCH(CS2,'Emballage (Primær)'!$Q$50:$Q$59,0),0)+IFERROR(MATCH(CS2,'Emballage (Primær)'!$M$62:$M$71,0),0)+IFERROR(MATCH(CS2,'Emballage (Primær)'!$N$62:$N$71,0),0)+IFERROR(MATCH(CS2,'Emballage (Primær)'!$O$62:$O$71,0),0)+IFERROR(MATCH(CS2,'Emballage (Primær)'!$P$62:$P$71,0),0)+IFERROR(MATCH(CS2,'Emballage (Primær)'!$Q$62:$Q$71,0),0)+IFERROR(MATCH(CS2,'Emballage (Primær)'!$M$74:$M$83,0),0)+IFERROR(MATCH(CS2,'Emballage (Primær)'!$N$74:$N$83,0),0)+IFERROR(MATCH(CS2,'Emballage (Primær)'!$O$74:$O$83,0),0)+IFERROR(MATCH(CS2,'Emballage (Primær)'!$P$74:$P$83,0),0)+IFERROR(MATCH(CS2,'Emballage (Primær)'!$Q$74:$Q$83,0),0)+IFERROR(MATCH(CS2,'Emballage (Primær)'!$M$86:$M$95,0),0)+IFERROR(MATCH(CS2,'Emballage (Primær)'!$N$86:$N$95,0),0)+IFERROR(MATCH(CS2,'Emballage (Primær)'!$O$86:$O$95,0),0)+IFERROR(MATCH(CS2,'Emballage (Primær)'!$P$86:$P$95,0),0)+IFERROR(MATCH(CS2,'Emballage (Primær)'!$Q$86:$Q$95,0),0)+IFERROR(MATCH(CS2,'Emballage (Primær)'!$M$98:$M$107,0),0)+IFERROR(MATCH(CS2,'Emballage (Primær)'!$N$98:$N$107,0),0)+IFERROR(MATCH(CS2,'Emballage (Primær)'!$O$98:$O$107,0),0)+IFERROR(MATCH(CS2,'Emballage (Primær)'!$P$98:$P$107,0),0)+IFERROR(MATCH(CS2,'Emballage (Primær)'!$Q$98:$Q$107,0),0)&gt;=1,1,0)</f>
        <v>0</v>
      </c>
      <c r="CT9" s="78">
        <f>IF(IFERROR(MATCH(CT2,Recept!$K$37:$K$235,0),0)+IFERROR(MATCH(CT2,Recept!$M$37:$M$235,0),0)+IFERROR(MATCH(CT2,Recept!$O$37:$O$235,0),0)+IFERROR(MATCH(CT2,Recept!$Q$37:$Q$235,0),0)+IFERROR(MATCH(CT2,Recept!$S$37:$S$235,0),0)+IFERROR(MATCH(CT2,'Emballage (Primær)'!$M$21:$M$25,0),0)+IFERROR(MATCH(CT2,'Emballage (Primær)'!$N$21:$N$25,0),0)+IFERROR(MATCH(CT2,'Emballage (Primær)'!$O$21:$O$25,0),0)+IFERROR(MATCH(CT2,'Emballage (Primær)'!$P$21:$P$25,0),0)+IFERROR(MATCH(CT2,'Emballage (Primær)'!$Q$21:$Q$25,0),0)+IFERROR(MATCH(CT2,'Emballage (Primær)'!$M$50:$M$59,0),0)+IFERROR(MATCH(CT2,'Emballage (Primær)'!$N$50:$N$59,0),0)+IFERROR(MATCH(CT2,'Emballage (Primær)'!$O$50:$O$59,0),0)+IFERROR(MATCH(CT2,'Emballage (Primær)'!$P$50:$P$59,0),0)+IFERROR(MATCH(CT2,'Emballage (Primær)'!$Q$50:$Q$59,0),0)+IFERROR(MATCH(CT2,'Emballage (Primær)'!$M$62:$M$71,0),0)+IFERROR(MATCH(CT2,'Emballage (Primær)'!$N$62:$N$71,0),0)+IFERROR(MATCH(CT2,'Emballage (Primær)'!$O$62:$O$71,0),0)+IFERROR(MATCH(CT2,'Emballage (Primær)'!$P$62:$P$71,0),0)+IFERROR(MATCH(CT2,'Emballage (Primær)'!$Q$62:$Q$71,0),0)+IFERROR(MATCH(CT2,'Emballage (Primær)'!$M$74:$M$83,0),0)+IFERROR(MATCH(CT2,'Emballage (Primær)'!$N$74:$N$83,0),0)+IFERROR(MATCH(CT2,'Emballage (Primær)'!$O$74:$O$83,0),0)+IFERROR(MATCH(CT2,'Emballage (Primær)'!$P$74:$P$83,0),0)+IFERROR(MATCH(CT2,'Emballage (Primær)'!$Q$74:$Q$83,0),0)+IFERROR(MATCH(CT2,'Emballage (Primær)'!$M$86:$M$95,0),0)+IFERROR(MATCH(CT2,'Emballage (Primær)'!$N$86:$N$95,0),0)+IFERROR(MATCH(CT2,'Emballage (Primær)'!$O$86:$O$95,0),0)+IFERROR(MATCH(CT2,'Emballage (Primær)'!$P$86:$P$95,0),0)+IFERROR(MATCH(CT2,'Emballage (Primær)'!$Q$86:$Q$95,0),0)+IFERROR(MATCH(CT2,'Emballage (Primær)'!$M$98:$M$107,0),0)+IFERROR(MATCH(CT2,'Emballage (Primær)'!$N$98:$N$107,0),0)+IFERROR(MATCH(CT2,'Emballage (Primær)'!$O$98:$O$107,0),0)+IFERROR(MATCH(CT2,'Emballage (Primær)'!$P$98:$P$107,0),0)+IFERROR(MATCH(CT2,'Emballage (Primær)'!$Q$98:$Q$107,0),0)&gt;=1,1,0)</f>
        <v>0</v>
      </c>
      <c r="CU9" s="78">
        <f>IF(IFERROR(MATCH(CU2,Recept!$K$37:$K$235,0),0)+IFERROR(MATCH(CU2,Recept!$M$37:$M$235,0),0)+IFERROR(MATCH(CU2,Recept!$O$37:$O$235,0),0)+IFERROR(MATCH(CU2,Recept!$Q$37:$Q$235,0),0)+IFERROR(MATCH(CU2,Recept!$S$37:$S$235,0),0)+IFERROR(MATCH(CU2,'Emballage (Primær)'!$M$21:$M$25,0),0)+IFERROR(MATCH(CU2,'Emballage (Primær)'!$N$21:$N$25,0),0)+IFERROR(MATCH(CU2,'Emballage (Primær)'!$O$21:$O$25,0),0)+IFERROR(MATCH(CU2,'Emballage (Primær)'!$P$21:$P$25,0),0)+IFERROR(MATCH(CU2,'Emballage (Primær)'!$Q$21:$Q$25,0),0)+IFERROR(MATCH(CU2,'Emballage (Primær)'!$M$50:$M$59,0),0)+IFERROR(MATCH(CU2,'Emballage (Primær)'!$N$50:$N$59,0),0)+IFERROR(MATCH(CU2,'Emballage (Primær)'!$O$50:$O$59,0),0)+IFERROR(MATCH(CU2,'Emballage (Primær)'!$P$50:$P$59,0),0)+IFERROR(MATCH(CU2,'Emballage (Primær)'!$Q$50:$Q$59,0),0)+IFERROR(MATCH(CU2,'Emballage (Primær)'!$M$62:$M$71,0),0)+IFERROR(MATCH(CU2,'Emballage (Primær)'!$N$62:$N$71,0),0)+IFERROR(MATCH(CU2,'Emballage (Primær)'!$O$62:$O$71,0),0)+IFERROR(MATCH(CU2,'Emballage (Primær)'!$P$62:$P$71,0),0)+IFERROR(MATCH(CU2,'Emballage (Primær)'!$Q$62:$Q$71,0),0)+IFERROR(MATCH(CU2,'Emballage (Primær)'!$M$74:$M$83,0),0)+IFERROR(MATCH(CU2,'Emballage (Primær)'!$N$74:$N$83,0),0)+IFERROR(MATCH(CU2,'Emballage (Primær)'!$O$74:$O$83,0),0)+IFERROR(MATCH(CU2,'Emballage (Primær)'!$P$74:$P$83,0),0)+IFERROR(MATCH(CU2,'Emballage (Primær)'!$Q$74:$Q$83,0),0)+IFERROR(MATCH(CU2,'Emballage (Primær)'!$M$86:$M$95,0),0)+IFERROR(MATCH(CU2,'Emballage (Primær)'!$N$86:$N$95,0),0)+IFERROR(MATCH(CU2,'Emballage (Primær)'!$O$86:$O$95,0),0)+IFERROR(MATCH(CU2,'Emballage (Primær)'!$P$86:$P$95,0),0)+IFERROR(MATCH(CU2,'Emballage (Primær)'!$Q$86:$Q$95,0),0)+IFERROR(MATCH(CU2,'Emballage (Primær)'!$M$98:$M$107,0),0)+IFERROR(MATCH(CU2,'Emballage (Primær)'!$N$98:$N$107,0),0)+IFERROR(MATCH(CU2,'Emballage (Primær)'!$O$98:$O$107,0),0)+IFERROR(MATCH(CU2,'Emballage (Primær)'!$P$98:$P$107,0),0)+IFERROR(MATCH(CU2,'Emballage (Primær)'!$Q$98:$Q$107,0),0)&gt;=1,1,0)</f>
        <v>0</v>
      </c>
      <c r="CV9" s="78">
        <f>IF(IFERROR(MATCH(CV2,Recept!$K$37:$K$235,0),0)+IFERROR(MATCH(CV2,Recept!$M$37:$M$235,0),0)+IFERROR(MATCH(CV2,Recept!$O$37:$O$235,0),0)+IFERROR(MATCH(CV2,Recept!$Q$37:$Q$235,0),0)+IFERROR(MATCH(CV2,Recept!$S$37:$S$235,0),0)+IFERROR(MATCH(CV2,'Emballage (Primær)'!$M$21:$M$25,0),0)+IFERROR(MATCH(CV2,'Emballage (Primær)'!$N$21:$N$25,0),0)+IFERROR(MATCH(CV2,'Emballage (Primær)'!$O$21:$O$25,0),0)+IFERROR(MATCH(CV2,'Emballage (Primær)'!$P$21:$P$25,0),0)+IFERROR(MATCH(CV2,'Emballage (Primær)'!$Q$21:$Q$25,0),0)+IFERROR(MATCH(CV2,'Emballage (Primær)'!$M$50:$M$59,0),0)+IFERROR(MATCH(CV2,'Emballage (Primær)'!$N$50:$N$59,0),0)+IFERROR(MATCH(CV2,'Emballage (Primær)'!$O$50:$O$59,0),0)+IFERROR(MATCH(CV2,'Emballage (Primær)'!$P$50:$P$59,0),0)+IFERROR(MATCH(CV2,'Emballage (Primær)'!$Q$50:$Q$59,0),0)+IFERROR(MATCH(CV2,'Emballage (Primær)'!$M$62:$M$71,0),0)+IFERROR(MATCH(CV2,'Emballage (Primær)'!$N$62:$N$71,0),0)+IFERROR(MATCH(CV2,'Emballage (Primær)'!$O$62:$O$71,0),0)+IFERROR(MATCH(CV2,'Emballage (Primær)'!$P$62:$P$71,0),0)+IFERROR(MATCH(CV2,'Emballage (Primær)'!$Q$62:$Q$71,0),0)+IFERROR(MATCH(CV2,'Emballage (Primær)'!$M$74:$M$83,0),0)+IFERROR(MATCH(CV2,'Emballage (Primær)'!$N$74:$N$83,0),0)+IFERROR(MATCH(CV2,'Emballage (Primær)'!$O$74:$O$83,0),0)+IFERROR(MATCH(CV2,'Emballage (Primær)'!$P$74:$P$83,0),0)+IFERROR(MATCH(CV2,'Emballage (Primær)'!$Q$74:$Q$83,0),0)+IFERROR(MATCH(CV2,'Emballage (Primær)'!$M$86:$M$95,0),0)+IFERROR(MATCH(CV2,'Emballage (Primær)'!$N$86:$N$95,0),0)+IFERROR(MATCH(CV2,'Emballage (Primær)'!$O$86:$O$95,0),0)+IFERROR(MATCH(CV2,'Emballage (Primær)'!$P$86:$P$95,0),0)+IFERROR(MATCH(CV2,'Emballage (Primær)'!$Q$86:$Q$95,0),0)+IFERROR(MATCH(CV2,'Emballage (Primær)'!$M$98:$M$107,0),0)+IFERROR(MATCH(CV2,'Emballage (Primær)'!$N$98:$N$107,0),0)+IFERROR(MATCH(CV2,'Emballage (Primær)'!$O$98:$O$107,0),0)+IFERROR(MATCH(CV2,'Emballage (Primær)'!$P$98:$P$107,0),0)+IFERROR(MATCH(CV2,'Emballage (Primær)'!$Q$98:$Q$107,0),0)&gt;=1,1,0)</f>
        <v>0</v>
      </c>
      <c r="CW9" s="78">
        <f>IF(IFERROR(MATCH(CW2,Recept!$K$37:$K$235,0),0)+IFERROR(MATCH(CW2,Recept!$M$37:$M$235,0),0)+IFERROR(MATCH(CW2,Recept!$O$37:$O$235,0),0)+IFERROR(MATCH(CW2,Recept!$Q$37:$Q$235,0),0)+IFERROR(MATCH(CW2,Recept!$S$37:$S$235,0),0)+IFERROR(MATCH(CW2,'Emballage (Primær)'!$M$21:$M$25,0),0)+IFERROR(MATCH(CW2,'Emballage (Primær)'!$N$21:$N$25,0),0)+IFERROR(MATCH(CW2,'Emballage (Primær)'!$O$21:$O$25,0),0)+IFERROR(MATCH(CW2,'Emballage (Primær)'!$P$21:$P$25,0),0)+IFERROR(MATCH(CW2,'Emballage (Primær)'!$Q$21:$Q$25,0),0)+IFERROR(MATCH(CW2,'Emballage (Primær)'!$M$50:$M$59,0),0)+IFERROR(MATCH(CW2,'Emballage (Primær)'!$N$50:$N$59,0),0)+IFERROR(MATCH(CW2,'Emballage (Primær)'!$O$50:$O$59,0),0)+IFERROR(MATCH(CW2,'Emballage (Primær)'!$P$50:$P$59,0),0)+IFERROR(MATCH(CW2,'Emballage (Primær)'!$Q$50:$Q$59,0),0)+IFERROR(MATCH(CW2,'Emballage (Primær)'!$M$62:$M$71,0),0)+IFERROR(MATCH(CW2,'Emballage (Primær)'!$N$62:$N$71,0),0)+IFERROR(MATCH(CW2,'Emballage (Primær)'!$O$62:$O$71,0),0)+IFERROR(MATCH(CW2,'Emballage (Primær)'!$P$62:$P$71,0),0)+IFERROR(MATCH(CW2,'Emballage (Primær)'!$Q$62:$Q$71,0),0)+IFERROR(MATCH(CW2,'Emballage (Primær)'!$M$74:$M$83,0),0)+IFERROR(MATCH(CW2,'Emballage (Primær)'!$N$74:$N$83,0),0)+IFERROR(MATCH(CW2,'Emballage (Primær)'!$O$74:$O$83,0),0)+IFERROR(MATCH(CW2,'Emballage (Primær)'!$P$74:$P$83,0),0)+IFERROR(MATCH(CW2,'Emballage (Primær)'!$Q$74:$Q$83,0),0)+IFERROR(MATCH(CW2,'Emballage (Primær)'!$M$86:$M$95,0),0)+IFERROR(MATCH(CW2,'Emballage (Primær)'!$N$86:$N$95,0),0)+IFERROR(MATCH(CW2,'Emballage (Primær)'!$O$86:$O$95,0),0)+IFERROR(MATCH(CW2,'Emballage (Primær)'!$P$86:$P$95,0),0)+IFERROR(MATCH(CW2,'Emballage (Primær)'!$Q$86:$Q$95,0),0)+IFERROR(MATCH(CW2,'Emballage (Primær)'!$M$98:$M$107,0),0)+IFERROR(MATCH(CW2,'Emballage (Primær)'!$N$98:$N$107,0),0)+IFERROR(MATCH(CW2,'Emballage (Primær)'!$O$98:$O$107,0),0)+IFERROR(MATCH(CW2,'Emballage (Primær)'!$P$98:$P$107,0),0)+IFERROR(MATCH(CW2,'Emballage (Primær)'!$Q$98:$Q$107,0),0)&gt;=1,1,0)</f>
        <v>0</v>
      </c>
      <c r="CX9" s="78">
        <f>IF(IFERROR(MATCH(CX2,Recept!$K$37:$K$235,0),0)+IFERROR(MATCH(CX2,Recept!$M$37:$M$235,0),0)+IFERROR(MATCH(CX2,Recept!$O$37:$O$235,0),0)+IFERROR(MATCH(CX2,Recept!$Q$37:$Q$235,0),0)+IFERROR(MATCH(CX2,Recept!$S$37:$S$235,0),0)+IFERROR(MATCH(CX2,'Emballage (Primær)'!$M$21:$M$25,0),0)+IFERROR(MATCH(CX2,'Emballage (Primær)'!$N$21:$N$25,0),0)+IFERROR(MATCH(CX2,'Emballage (Primær)'!$O$21:$O$25,0),0)+IFERROR(MATCH(CX2,'Emballage (Primær)'!$P$21:$P$25,0),0)+IFERROR(MATCH(CX2,'Emballage (Primær)'!$Q$21:$Q$25,0),0)+IFERROR(MATCH(CX2,'Emballage (Primær)'!$M$50:$M$59,0),0)+IFERROR(MATCH(CX2,'Emballage (Primær)'!$N$50:$N$59,0),0)+IFERROR(MATCH(CX2,'Emballage (Primær)'!$O$50:$O$59,0),0)+IFERROR(MATCH(CX2,'Emballage (Primær)'!$P$50:$P$59,0),0)+IFERROR(MATCH(CX2,'Emballage (Primær)'!$Q$50:$Q$59,0),0)+IFERROR(MATCH(CX2,'Emballage (Primær)'!$M$62:$M$71,0),0)+IFERROR(MATCH(CX2,'Emballage (Primær)'!$N$62:$N$71,0),0)+IFERROR(MATCH(CX2,'Emballage (Primær)'!$O$62:$O$71,0),0)+IFERROR(MATCH(CX2,'Emballage (Primær)'!$P$62:$P$71,0),0)+IFERROR(MATCH(CX2,'Emballage (Primær)'!$Q$62:$Q$71,0),0)+IFERROR(MATCH(CX2,'Emballage (Primær)'!$M$74:$M$83,0),0)+IFERROR(MATCH(CX2,'Emballage (Primær)'!$N$74:$N$83,0),0)+IFERROR(MATCH(CX2,'Emballage (Primær)'!$O$74:$O$83,0),0)+IFERROR(MATCH(CX2,'Emballage (Primær)'!$P$74:$P$83,0),0)+IFERROR(MATCH(CX2,'Emballage (Primær)'!$Q$74:$Q$83,0),0)+IFERROR(MATCH(CX2,'Emballage (Primær)'!$M$86:$M$95,0),0)+IFERROR(MATCH(CX2,'Emballage (Primær)'!$N$86:$N$95,0),0)+IFERROR(MATCH(CX2,'Emballage (Primær)'!$O$86:$O$95,0),0)+IFERROR(MATCH(CX2,'Emballage (Primær)'!$P$86:$P$95,0),0)+IFERROR(MATCH(CX2,'Emballage (Primær)'!$Q$86:$Q$95,0),0)+IFERROR(MATCH(CX2,'Emballage (Primær)'!$M$98:$M$107,0),0)+IFERROR(MATCH(CX2,'Emballage (Primær)'!$N$98:$N$107,0),0)+IFERROR(MATCH(CX2,'Emballage (Primær)'!$O$98:$O$107,0),0)+IFERROR(MATCH(CX2,'Emballage (Primær)'!$P$98:$P$107,0),0)+IFERROR(MATCH(CX2,'Emballage (Primær)'!$Q$98:$Q$107,0),0)&gt;=1,1,0)</f>
        <v>0</v>
      </c>
      <c r="CY9" s="78">
        <f>IF(IFERROR(MATCH(CY2,Recept!$K$37:$K$235,0),0)+IFERROR(MATCH(CY2,Recept!$M$37:$M$235,0),0)+IFERROR(MATCH(CY2,Recept!$O$37:$O$235,0),0)+IFERROR(MATCH(CY2,Recept!$Q$37:$Q$235,0),0)+IFERROR(MATCH(CY2,Recept!$S$37:$S$235,0),0)+IFERROR(MATCH(CY2,'Emballage (Primær)'!$M$21:$M$25,0),0)+IFERROR(MATCH(CY2,'Emballage (Primær)'!$N$21:$N$25,0),0)+IFERROR(MATCH(CY2,'Emballage (Primær)'!$O$21:$O$25,0),0)+IFERROR(MATCH(CY2,'Emballage (Primær)'!$P$21:$P$25,0),0)+IFERROR(MATCH(CY2,'Emballage (Primær)'!$Q$21:$Q$25,0),0)+IFERROR(MATCH(CY2,'Emballage (Primær)'!$M$50:$M$59,0),0)+IFERROR(MATCH(CY2,'Emballage (Primær)'!$N$50:$N$59,0),0)+IFERROR(MATCH(CY2,'Emballage (Primær)'!$O$50:$O$59,0),0)+IFERROR(MATCH(CY2,'Emballage (Primær)'!$P$50:$P$59,0),0)+IFERROR(MATCH(CY2,'Emballage (Primær)'!$Q$50:$Q$59,0),0)+IFERROR(MATCH(CY2,'Emballage (Primær)'!$M$62:$M$71,0),0)+IFERROR(MATCH(CY2,'Emballage (Primær)'!$N$62:$N$71,0),0)+IFERROR(MATCH(CY2,'Emballage (Primær)'!$O$62:$O$71,0),0)+IFERROR(MATCH(CY2,'Emballage (Primær)'!$P$62:$P$71,0),0)+IFERROR(MATCH(CY2,'Emballage (Primær)'!$Q$62:$Q$71,0),0)+IFERROR(MATCH(CY2,'Emballage (Primær)'!$M$74:$M$83,0),0)+IFERROR(MATCH(CY2,'Emballage (Primær)'!$N$74:$N$83,0),0)+IFERROR(MATCH(CY2,'Emballage (Primær)'!$O$74:$O$83,0),0)+IFERROR(MATCH(CY2,'Emballage (Primær)'!$P$74:$P$83,0),0)+IFERROR(MATCH(CY2,'Emballage (Primær)'!$Q$74:$Q$83,0),0)+IFERROR(MATCH(CY2,'Emballage (Primær)'!$M$86:$M$95,0),0)+IFERROR(MATCH(CY2,'Emballage (Primær)'!$N$86:$N$95,0),0)+IFERROR(MATCH(CY2,'Emballage (Primær)'!$O$86:$O$95,0),0)+IFERROR(MATCH(CY2,'Emballage (Primær)'!$P$86:$P$95,0),0)+IFERROR(MATCH(CY2,'Emballage (Primær)'!$Q$86:$Q$95,0),0)+IFERROR(MATCH(CY2,'Emballage (Primær)'!$M$98:$M$107,0),0)+IFERROR(MATCH(CY2,'Emballage (Primær)'!$N$98:$N$107,0),0)+IFERROR(MATCH(CY2,'Emballage (Primær)'!$O$98:$O$107,0),0)+IFERROR(MATCH(CY2,'Emballage (Primær)'!$P$98:$P$107,0),0)+IFERROR(MATCH(CY2,'Emballage (Primær)'!$Q$98:$Q$107,0),0)&gt;=1,1,0)</f>
        <v>0</v>
      </c>
      <c r="CZ9" s="78">
        <f>IF(IFERROR(MATCH(CZ2,Recept!$K$37:$K$235,0),0)+IFERROR(MATCH(CZ2,Recept!$M$37:$M$235,0),0)+IFERROR(MATCH(CZ2,Recept!$O$37:$O$235,0),0)+IFERROR(MATCH(CZ2,Recept!$Q$37:$Q$235,0),0)+IFERROR(MATCH(CZ2,Recept!$S$37:$S$235,0),0)+IFERROR(MATCH(CZ2,'Emballage (Primær)'!$M$21:$M$25,0),0)+IFERROR(MATCH(CZ2,'Emballage (Primær)'!$N$21:$N$25,0),0)+IFERROR(MATCH(CZ2,'Emballage (Primær)'!$O$21:$O$25,0),0)+IFERROR(MATCH(CZ2,'Emballage (Primær)'!$P$21:$P$25,0),0)+IFERROR(MATCH(CZ2,'Emballage (Primær)'!$Q$21:$Q$25,0),0)+IFERROR(MATCH(CZ2,'Emballage (Primær)'!$M$50:$M$59,0),0)+IFERROR(MATCH(CZ2,'Emballage (Primær)'!$N$50:$N$59,0),0)+IFERROR(MATCH(CZ2,'Emballage (Primær)'!$O$50:$O$59,0),0)+IFERROR(MATCH(CZ2,'Emballage (Primær)'!$P$50:$P$59,0),0)+IFERROR(MATCH(CZ2,'Emballage (Primær)'!$Q$50:$Q$59,0),0)+IFERROR(MATCH(CZ2,'Emballage (Primær)'!$M$62:$M$71,0),0)+IFERROR(MATCH(CZ2,'Emballage (Primær)'!$N$62:$N$71,0),0)+IFERROR(MATCH(CZ2,'Emballage (Primær)'!$O$62:$O$71,0),0)+IFERROR(MATCH(CZ2,'Emballage (Primær)'!$P$62:$P$71,0),0)+IFERROR(MATCH(CZ2,'Emballage (Primær)'!$Q$62:$Q$71,0),0)+IFERROR(MATCH(CZ2,'Emballage (Primær)'!$M$74:$M$83,0),0)+IFERROR(MATCH(CZ2,'Emballage (Primær)'!$N$74:$N$83,0),0)+IFERROR(MATCH(CZ2,'Emballage (Primær)'!$O$74:$O$83,0),0)+IFERROR(MATCH(CZ2,'Emballage (Primær)'!$P$74:$P$83,0),0)+IFERROR(MATCH(CZ2,'Emballage (Primær)'!$Q$74:$Q$83,0),0)+IFERROR(MATCH(CZ2,'Emballage (Primær)'!$M$86:$M$95,0),0)+IFERROR(MATCH(CZ2,'Emballage (Primær)'!$N$86:$N$95,0),0)+IFERROR(MATCH(CZ2,'Emballage (Primær)'!$O$86:$O$95,0),0)+IFERROR(MATCH(CZ2,'Emballage (Primær)'!$P$86:$P$95,0),0)+IFERROR(MATCH(CZ2,'Emballage (Primær)'!$Q$86:$Q$95,0),0)+IFERROR(MATCH(CZ2,'Emballage (Primær)'!$M$98:$M$107,0),0)+IFERROR(MATCH(CZ2,'Emballage (Primær)'!$N$98:$N$107,0),0)+IFERROR(MATCH(CZ2,'Emballage (Primær)'!$O$98:$O$107,0),0)+IFERROR(MATCH(CZ2,'Emballage (Primær)'!$P$98:$P$107,0),0)+IFERROR(MATCH(CZ2,'Emballage (Primær)'!$Q$98:$Q$107,0),0)&gt;=1,1,0)</f>
        <v>0</v>
      </c>
      <c r="DA9" s="78">
        <f>IF(IFERROR(MATCH(DA2,Recept!$K$37:$K$235,0),0)+IFERROR(MATCH(DA2,Recept!$M$37:$M$235,0),0)+IFERROR(MATCH(DA2,Recept!$O$37:$O$235,0),0)+IFERROR(MATCH(DA2,Recept!$Q$37:$Q$235,0),0)+IFERROR(MATCH(DA2,Recept!$S$37:$S$235,0),0)+IFERROR(MATCH(DA2,'Emballage (Primær)'!$M$21:$M$25,0),0)+IFERROR(MATCH(DA2,'Emballage (Primær)'!$N$21:$N$25,0),0)+IFERROR(MATCH(DA2,'Emballage (Primær)'!$O$21:$O$25,0),0)+IFERROR(MATCH(DA2,'Emballage (Primær)'!$P$21:$P$25,0),0)+IFERROR(MATCH(DA2,'Emballage (Primær)'!$Q$21:$Q$25,0),0)+IFERROR(MATCH(DA2,'Emballage (Primær)'!$M$50:$M$59,0),0)+IFERROR(MATCH(DA2,'Emballage (Primær)'!$N$50:$N$59,0),0)+IFERROR(MATCH(DA2,'Emballage (Primær)'!$O$50:$O$59,0),0)+IFERROR(MATCH(DA2,'Emballage (Primær)'!$P$50:$P$59,0),0)+IFERROR(MATCH(DA2,'Emballage (Primær)'!$Q$50:$Q$59,0),0)+IFERROR(MATCH(DA2,'Emballage (Primær)'!$M$62:$M$71,0),0)+IFERROR(MATCH(DA2,'Emballage (Primær)'!$N$62:$N$71,0),0)+IFERROR(MATCH(DA2,'Emballage (Primær)'!$O$62:$O$71,0),0)+IFERROR(MATCH(DA2,'Emballage (Primær)'!$P$62:$P$71,0),0)+IFERROR(MATCH(DA2,'Emballage (Primær)'!$Q$62:$Q$71,0),0)+IFERROR(MATCH(DA2,'Emballage (Primær)'!$M$74:$M$83,0),0)+IFERROR(MATCH(DA2,'Emballage (Primær)'!$N$74:$N$83,0),0)+IFERROR(MATCH(DA2,'Emballage (Primær)'!$O$74:$O$83,0),0)+IFERROR(MATCH(DA2,'Emballage (Primær)'!$P$74:$P$83,0),0)+IFERROR(MATCH(DA2,'Emballage (Primær)'!$Q$74:$Q$83,0),0)+IFERROR(MATCH(DA2,'Emballage (Primær)'!$M$86:$M$95,0),0)+IFERROR(MATCH(DA2,'Emballage (Primær)'!$N$86:$N$95,0),0)+IFERROR(MATCH(DA2,'Emballage (Primær)'!$O$86:$O$95,0),0)+IFERROR(MATCH(DA2,'Emballage (Primær)'!$P$86:$P$95,0),0)+IFERROR(MATCH(DA2,'Emballage (Primær)'!$Q$86:$Q$95,0),0)+IFERROR(MATCH(DA2,'Emballage (Primær)'!$M$98:$M$107,0),0)+IFERROR(MATCH(DA2,'Emballage (Primær)'!$N$98:$N$107,0),0)+IFERROR(MATCH(DA2,'Emballage (Primær)'!$O$98:$O$107,0),0)+IFERROR(MATCH(DA2,'Emballage (Primær)'!$P$98:$P$107,0),0)+IFERROR(MATCH(DA2,'Emballage (Primær)'!$Q$98:$Q$107,0),0)&gt;=1,1,0)</f>
        <v>0</v>
      </c>
      <c r="DB9" s="78">
        <f>IF(IFERROR(MATCH(DB2,Recept!$K$37:$K$235,0),0)+IFERROR(MATCH(DB2,Recept!$M$37:$M$235,0),0)+IFERROR(MATCH(DB2,Recept!$O$37:$O$235,0),0)+IFERROR(MATCH(DB2,Recept!$Q$37:$Q$235,0),0)+IFERROR(MATCH(DB2,Recept!$S$37:$S$235,0),0)+IFERROR(MATCH(DB2,'Emballage (Primær)'!$M$21:$M$25,0),0)+IFERROR(MATCH(DB2,'Emballage (Primær)'!$N$21:$N$25,0),0)+IFERROR(MATCH(DB2,'Emballage (Primær)'!$O$21:$O$25,0),0)+IFERROR(MATCH(DB2,'Emballage (Primær)'!$P$21:$P$25,0),0)+IFERROR(MATCH(DB2,'Emballage (Primær)'!$Q$21:$Q$25,0),0)+IFERROR(MATCH(DB2,'Emballage (Primær)'!$M$50:$M$59,0),0)+IFERROR(MATCH(DB2,'Emballage (Primær)'!$N$50:$N$59,0),0)+IFERROR(MATCH(DB2,'Emballage (Primær)'!$O$50:$O$59,0),0)+IFERROR(MATCH(DB2,'Emballage (Primær)'!$P$50:$P$59,0),0)+IFERROR(MATCH(DB2,'Emballage (Primær)'!$Q$50:$Q$59,0),0)+IFERROR(MATCH(DB2,'Emballage (Primær)'!$M$62:$M$71,0),0)+IFERROR(MATCH(DB2,'Emballage (Primær)'!$N$62:$N$71,0),0)+IFERROR(MATCH(DB2,'Emballage (Primær)'!$O$62:$O$71,0),0)+IFERROR(MATCH(DB2,'Emballage (Primær)'!$P$62:$P$71,0),0)+IFERROR(MATCH(DB2,'Emballage (Primær)'!$Q$62:$Q$71,0),0)+IFERROR(MATCH(DB2,'Emballage (Primær)'!$M$74:$M$83,0),0)+IFERROR(MATCH(DB2,'Emballage (Primær)'!$N$74:$N$83,0),0)+IFERROR(MATCH(DB2,'Emballage (Primær)'!$O$74:$O$83,0),0)+IFERROR(MATCH(DB2,'Emballage (Primær)'!$P$74:$P$83,0),0)+IFERROR(MATCH(DB2,'Emballage (Primær)'!$Q$74:$Q$83,0),0)+IFERROR(MATCH(DB2,'Emballage (Primær)'!$M$86:$M$95,0),0)+IFERROR(MATCH(DB2,'Emballage (Primær)'!$N$86:$N$95,0),0)+IFERROR(MATCH(DB2,'Emballage (Primær)'!$O$86:$O$95,0),0)+IFERROR(MATCH(DB2,'Emballage (Primær)'!$P$86:$P$95,0),0)+IFERROR(MATCH(DB2,'Emballage (Primær)'!$Q$86:$Q$95,0),0)+IFERROR(MATCH(DB2,'Emballage (Primær)'!$M$98:$M$107,0),0)+IFERROR(MATCH(DB2,'Emballage (Primær)'!$N$98:$N$107,0),0)+IFERROR(MATCH(DB2,'Emballage (Primær)'!$O$98:$O$107,0),0)+IFERROR(MATCH(DB2,'Emballage (Primær)'!$P$98:$P$107,0),0)+IFERROR(MATCH(DB2,'Emballage (Primær)'!$Q$98:$Q$107,0),0)&gt;=1,1,0)</f>
        <v>0</v>
      </c>
      <c r="DC9" s="78">
        <f>IF(IFERROR(MATCH(DC2,Recept!$K$37:$K$235,0),0)+IFERROR(MATCH(DC2,Recept!$M$37:$M$235,0),0)+IFERROR(MATCH(DC2,Recept!$O$37:$O$235,0),0)+IFERROR(MATCH(DC2,Recept!$Q$37:$Q$235,0),0)+IFERROR(MATCH(DC2,Recept!$S$37:$S$235,0),0)+IFERROR(MATCH(DC2,'Emballage (Primær)'!$M$21:$M$25,0),0)+IFERROR(MATCH(DC2,'Emballage (Primær)'!$N$21:$N$25,0),0)+IFERROR(MATCH(DC2,'Emballage (Primær)'!$O$21:$O$25,0),0)+IFERROR(MATCH(DC2,'Emballage (Primær)'!$P$21:$P$25,0),0)+IFERROR(MATCH(DC2,'Emballage (Primær)'!$Q$21:$Q$25,0),0)+IFERROR(MATCH(DC2,'Emballage (Primær)'!$M$50:$M$59,0),0)+IFERROR(MATCH(DC2,'Emballage (Primær)'!$N$50:$N$59,0),0)+IFERROR(MATCH(DC2,'Emballage (Primær)'!$O$50:$O$59,0),0)+IFERROR(MATCH(DC2,'Emballage (Primær)'!$P$50:$P$59,0),0)+IFERROR(MATCH(DC2,'Emballage (Primær)'!$Q$50:$Q$59,0),0)+IFERROR(MATCH(DC2,'Emballage (Primær)'!$M$62:$M$71,0),0)+IFERROR(MATCH(DC2,'Emballage (Primær)'!$N$62:$N$71,0),0)+IFERROR(MATCH(DC2,'Emballage (Primær)'!$O$62:$O$71,0),0)+IFERROR(MATCH(DC2,'Emballage (Primær)'!$P$62:$P$71,0),0)+IFERROR(MATCH(DC2,'Emballage (Primær)'!$Q$62:$Q$71,0),0)+IFERROR(MATCH(DC2,'Emballage (Primær)'!$M$74:$M$83,0),0)+IFERROR(MATCH(DC2,'Emballage (Primær)'!$N$74:$N$83,0),0)+IFERROR(MATCH(DC2,'Emballage (Primær)'!$O$74:$O$83,0),0)+IFERROR(MATCH(DC2,'Emballage (Primær)'!$P$74:$P$83,0),0)+IFERROR(MATCH(DC2,'Emballage (Primær)'!$Q$74:$Q$83,0),0)+IFERROR(MATCH(DC2,'Emballage (Primær)'!$M$86:$M$95,0),0)+IFERROR(MATCH(DC2,'Emballage (Primær)'!$N$86:$N$95,0),0)+IFERROR(MATCH(DC2,'Emballage (Primær)'!$O$86:$O$95,0),0)+IFERROR(MATCH(DC2,'Emballage (Primær)'!$P$86:$P$95,0),0)+IFERROR(MATCH(DC2,'Emballage (Primær)'!$Q$86:$Q$95,0),0)+IFERROR(MATCH(DC2,'Emballage (Primær)'!$M$98:$M$107,0),0)+IFERROR(MATCH(DC2,'Emballage (Primær)'!$N$98:$N$107,0),0)+IFERROR(MATCH(DC2,'Emballage (Primær)'!$O$98:$O$107,0),0)+IFERROR(MATCH(DC2,'Emballage (Primær)'!$P$98:$P$107,0),0)+IFERROR(MATCH(DC2,'Emballage (Primær)'!$Q$98:$Q$107,0),0)&gt;=1,1,0)</f>
        <v>0</v>
      </c>
      <c r="DD9" s="78">
        <f>IF(IFERROR(MATCH(DD2,Recept!$K$37:$K$235,0),0)+IFERROR(MATCH(DD2,Recept!$M$37:$M$235,0),0)+IFERROR(MATCH(DD2,Recept!$O$37:$O$235,0),0)+IFERROR(MATCH(DD2,Recept!$Q$37:$Q$235,0),0)+IFERROR(MATCH(DD2,Recept!$S$37:$S$235,0),0)+IFERROR(MATCH(DD2,'Emballage (Primær)'!$M$21:$M$25,0),0)+IFERROR(MATCH(DD2,'Emballage (Primær)'!$N$21:$N$25,0),0)+IFERROR(MATCH(DD2,'Emballage (Primær)'!$O$21:$O$25,0),0)+IFERROR(MATCH(DD2,'Emballage (Primær)'!$P$21:$P$25,0),0)+IFERROR(MATCH(DD2,'Emballage (Primær)'!$Q$21:$Q$25,0),0)+IFERROR(MATCH(DD2,'Emballage (Primær)'!$M$50:$M$59,0),0)+IFERROR(MATCH(DD2,'Emballage (Primær)'!$N$50:$N$59,0),0)+IFERROR(MATCH(DD2,'Emballage (Primær)'!$O$50:$O$59,0),0)+IFERROR(MATCH(DD2,'Emballage (Primær)'!$P$50:$P$59,0),0)+IFERROR(MATCH(DD2,'Emballage (Primær)'!$Q$50:$Q$59,0),0)+IFERROR(MATCH(DD2,'Emballage (Primær)'!$M$62:$M$71,0),0)+IFERROR(MATCH(DD2,'Emballage (Primær)'!$N$62:$N$71,0),0)+IFERROR(MATCH(DD2,'Emballage (Primær)'!$O$62:$O$71,0),0)+IFERROR(MATCH(DD2,'Emballage (Primær)'!$P$62:$P$71,0),0)+IFERROR(MATCH(DD2,'Emballage (Primær)'!$Q$62:$Q$71,0),0)+IFERROR(MATCH(DD2,'Emballage (Primær)'!$M$74:$M$83,0),0)+IFERROR(MATCH(DD2,'Emballage (Primær)'!$N$74:$N$83,0),0)+IFERROR(MATCH(DD2,'Emballage (Primær)'!$O$74:$O$83,0),0)+IFERROR(MATCH(DD2,'Emballage (Primær)'!$P$74:$P$83,0),0)+IFERROR(MATCH(DD2,'Emballage (Primær)'!$Q$74:$Q$83,0),0)+IFERROR(MATCH(DD2,'Emballage (Primær)'!$M$86:$M$95,0),0)+IFERROR(MATCH(DD2,'Emballage (Primær)'!$N$86:$N$95,0),0)+IFERROR(MATCH(DD2,'Emballage (Primær)'!$O$86:$O$95,0),0)+IFERROR(MATCH(DD2,'Emballage (Primær)'!$P$86:$P$95,0),0)+IFERROR(MATCH(DD2,'Emballage (Primær)'!$Q$86:$Q$95,0),0)+IFERROR(MATCH(DD2,'Emballage (Primær)'!$M$98:$M$107,0),0)+IFERROR(MATCH(DD2,'Emballage (Primær)'!$N$98:$N$107,0),0)+IFERROR(MATCH(DD2,'Emballage (Primær)'!$O$98:$O$107,0),0)+IFERROR(MATCH(DD2,'Emballage (Primær)'!$P$98:$P$107,0),0)+IFERROR(MATCH(DD2,'Emballage (Primær)'!$Q$98:$Q$107,0),0)&gt;=1,1,0)</f>
        <v>0</v>
      </c>
      <c r="DE9" s="78">
        <f>IF(IFERROR(MATCH(DE2,Recept!$K$37:$K$235,0),0)+IFERROR(MATCH(DE2,Recept!$M$37:$M$235,0),0)+IFERROR(MATCH(DE2,Recept!$O$37:$O$235,0),0)+IFERROR(MATCH(DE2,Recept!$Q$37:$Q$235,0),0)+IFERROR(MATCH(DE2,Recept!$S$37:$S$235,0),0)+IFERROR(MATCH(DE2,'Emballage (Primær)'!$M$21:$M$25,0),0)+IFERROR(MATCH(DE2,'Emballage (Primær)'!$N$21:$N$25,0),0)+IFERROR(MATCH(DE2,'Emballage (Primær)'!$O$21:$O$25,0),0)+IFERROR(MATCH(DE2,'Emballage (Primær)'!$P$21:$P$25,0),0)+IFERROR(MATCH(DE2,'Emballage (Primær)'!$Q$21:$Q$25,0),0)+IFERROR(MATCH(DE2,'Emballage (Primær)'!$M$50:$M$59,0),0)+IFERROR(MATCH(DE2,'Emballage (Primær)'!$N$50:$N$59,0),0)+IFERROR(MATCH(DE2,'Emballage (Primær)'!$O$50:$O$59,0),0)+IFERROR(MATCH(DE2,'Emballage (Primær)'!$P$50:$P$59,0),0)+IFERROR(MATCH(DE2,'Emballage (Primær)'!$Q$50:$Q$59,0),0)+IFERROR(MATCH(DE2,'Emballage (Primær)'!$M$62:$M$71,0),0)+IFERROR(MATCH(DE2,'Emballage (Primær)'!$N$62:$N$71,0),0)+IFERROR(MATCH(DE2,'Emballage (Primær)'!$O$62:$O$71,0),0)+IFERROR(MATCH(DE2,'Emballage (Primær)'!$P$62:$P$71,0),0)+IFERROR(MATCH(DE2,'Emballage (Primær)'!$Q$62:$Q$71,0),0)+IFERROR(MATCH(DE2,'Emballage (Primær)'!$M$74:$M$83,0),0)+IFERROR(MATCH(DE2,'Emballage (Primær)'!$N$74:$N$83,0),0)+IFERROR(MATCH(DE2,'Emballage (Primær)'!$O$74:$O$83,0),0)+IFERROR(MATCH(DE2,'Emballage (Primær)'!$P$74:$P$83,0),0)+IFERROR(MATCH(DE2,'Emballage (Primær)'!$Q$74:$Q$83,0),0)+IFERROR(MATCH(DE2,'Emballage (Primær)'!$M$86:$M$95,0),0)+IFERROR(MATCH(DE2,'Emballage (Primær)'!$N$86:$N$95,0),0)+IFERROR(MATCH(DE2,'Emballage (Primær)'!$O$86:$O$95,0),0)+IFERROR(MATCH(DE2,'Emballage (Primær)'!$P$86:$P$95,0),0)+IFERROR(MATCH(DE2,'Emballage (Primær)'!$Q$86:$Q$95,0),0)+IFERROR(MATCH(DE2,'Emballage (Primær)'!$M$98:$M$107,0),0)+IFERROR(MATCH(DE2,'Emballage (Primær)'!$N$98:$N$107,0),0)+IFERROR(MATCH(DE2,'Emballage (Primær)'!$O$98:$O$107,0),0)+IFERROR(MATCH(DE2,'Emballage (Primær)'!$P$98:$P$107,0),0)+IFERROR(MATCH(DE2,'Emballage (Primær)'!$Q$98:$Q$107,0),0)&gt;=1,1,0)</f>
        <v>0</v>
      </c>
      <c r="DF9" s="78">
        <f>IF(IFERROR(MATCH(DF2,Recept!$K$37:$K$235,0),0)+IFERROR(MATCH(DF2,Recept!$M$37:$M$235,0),0)+IFERROR(MATCH(DF2,Recept!$O$37:$O$235,0),0)+IFERROR(MATCH(DF2,Recept!$Q$37:$Q$235,0),0)+IFERROR(MATCH(DF2,Recept!$S$37:$S$235,0),0)+IFERROR(MATCH(DF2,'Emballage (Primær)'!$M$21:$M$25,0),0)+IFERROR(MATCH(DF2,'Emballage (Primær)'!$N$21:$N$25,0),0)+IFERROR(MATCH(DF2,'Emballage (Primær)'!$O$21:$O$25,0),0)+IFERROR(MATCH(DF2,'Emballage (Primær)'!$P$21:$P$25,0),0)+IFERROR(MATCH(DF2,'Emballage (Primær)'!$Q$21:$Q$25,0),0)+IFERROR(MATCH(DF2,'Emballage (Primær)'!$M$50:$M$59,0),0)+IFERROR(MATCH(DF2,'Emballage (Primær)'!$N$50:$N$59,0),0)+IFERROR(MATCH(DF2,'Emballage (Primær)'!$O$50:$O$59,0),0)+IFERROR(MATCH(DF2,'Emballage (Primær)'!$P$50:$P$59,0),0)+IFERROR(MATCH(DF2,'Emballage (Primær)'!$Q$50:$Q$59,0),0)+IFERROR(MATCH(DF2,'Emballage (Primær)'!$M$62:$M$71,0),0)+IFERROR(MATCH(DF2,'Emballage (Primær)'!$N$62:$N$71,0),0)+IFERROR(MATCH(DF2,'Emballage (Primær)'!$O$62:$O$71,0),0)+IFERROR(MATCH(DF2,'Emballage (Primær)'!$P$62:$P$71,0),0)+IFERROR(MATCH(DF2,'Emballage (Primær)'!$Q$62:$Q$71,0),0)+IFERROR(MATCH(DF2,'Emballage (Primær)'!$M$74:$M$83,0),0)+IFERROR(MATCH(DF2,'Emballage (Primær)'!$N$74:$N$83,0),0)+IFERROR(MATCH(DF2,'Emballage (Primær)'!$O$74:$O$83,0),0)+IFERROR(MATCH(DF2,'Emballage (Primær)'!$P$74:$P$83,0),0)+IFERROR(MATCH(DF2,'Emballage (Primær)'!$Q$74:$Q$83,0),0)+IFERROR(MATCH(DF2,'Emballage (Primær)'!$M$86:$M$95,0),0)+IFERROR(MATCH(DF2,'Emballage (Primær)'!$N$86:$N$95,0),0)+IFERROR(MATCH(DF2,'Emballage (Primær)'!$O$86:$O$95,0),0)+IFERROR(MATCH(DF2,'Emballage (Primær)'!$P$86:$P$95,0),0)+IFERROR(MATCH(DF2,'Emballage (Primær)'!$Q$86:$Q$95,0),0)+IFERROR(MATCH(DF2,'Emballage (Primær)'!$M$98:$M$107,0),0)+IFERROR(MATCH(DF2,'Emballage (Primær)'!$N$98:$N$107,0),0)+IFERROR(MATCH(DF2,'Emballage (Primær)'!$O$98:$O$107,0),0)+IFERROR(MATCH(DF2,'Emballage (Primær)'!$P$98:$P$107,0),0)+IFERROR(MATCH(DF2,'Emballage (Primær)'!$Q$98:$Q$107,0),0)&gt;=1,1,0)</f>
        <v>0</v>
      </c>
      <c r="DG9" s="78">
        <f>IF(IFERROR(MATCH(DG2,Recept!$K$37:$K$235,0),0)+IFERROR(MATCH(DG2,Recept!$M$37:$M$235,0),0)+IFERROR(MATCH(DG2,Recept!$O$37:$O$235,0),0)+IFERROR(MATCH(DG2,Recept!$Q$37:$Q$235,0),0)+IFERROR(MATCH(DG2,Recept!$S$37:$S$235,0),0)+IFERROR(MATCH(DG2,'Emballage (Primær)'!$M$21:$M$25,0),0)+IFERROR(MATCH(DG2,'Emballage (Primær)'!$N$21:$N$25,0),0)+IFERROR(MATCH(DG2,'Emballage (Primær)'!$O$21:$O$25,0),0)+IFERROR(MATCH(DG2,'Emballage (Primær)'!$P$21:$P$25,0),0)+IFERROR(MATCH(DG2,'Emballage (Primær)'!$Q$21:$Q$25,0),0)+IFERROR(MATCH(DG2,'Emballage (Primær)'!$M$50:$M$59,0),0)+IFERROR(MATCH(DG2,'Emballage (Primær)'!$N$50:$N$59,0),0)+IFERROR(MATCH(DG2,'Emballage (Primær)'!$O$50:$O$59,0),0)+IFERROR(MATCH(DG2,'Emballage (Primær)'!$P$50:$P$59,0),0)+IFERROR(MATCH(DG2,'Emballage (Primær)'!$Q$50:$Q$59,0),0)+IFERROR(MATCH(DG2,'Emballage (Primær)'!$M$62:$M$71,0),0)+IFERROR(MATCH(DG2,'Emballage (Primær)'!$N$62:$N$71,0),0)+IFERROR(MATCH(DG2,'Emballage (Primær)'!$O$62:$O$71,0),0)+IFERROR(MATCH(DG2,'Emballage (Primær)'!$P$62:$P$71,0),0)+IFERROR(MATCH(DG2,'Emballage (Primær)'!$Q$62:$Q$71,0),0)+IFERROR(MATCH(DG2,'Emballage (Primær)'!$M$74:$M$83,0),0)+IFERROR(MATCH(DG2,'Emballage (Primær)'!$N$74:$N$83,0),0)+IFERROR(MATCH(DG2,'Emballage (Primær)'!$O$74:$O$83,0),0)+IFERROR(MATCH(DG2,'Emballage (Primær)'!$P$74:$P$83,0),0)+IFERROR(MATCH(DG2,'Emballage (Primær)'!$Q$74:$Q$83,0),0)+IFERROR(MATCH(DG2,'Emballage (Primær)'!$M$86:$M$95,0),0)+IFERROR(MATCH(DG2,'Emballage (Primær)'!$N$86:$N$95,0),0)+IFERROR(MATCH(DG2,'Emballage (Primær)'!$O$86:$O$95,0),0)+IFERROR(MATCH(DG2,'Emballage (Primær)'!$P$86:$P$95,0),0)+IFERROR(MATCH(DG2,'Emballage (Primær)'!$Q$86:$Q$95,0),0)+IFERROR(MATCH(DG2,'Emballage (Primær)'!$M$98:$M$107,0),0)+IFERROR(MATCH(DG2,'Emballage (Primær)'!$N$98:$N$107,0),0)+IFERROR(MATCH(DG2,'Emballage (Primær)'!$O$98:$O$107,0),0)+IFERROR(MATCH(DG2,'Emballage (Primær)'!$P$98:$P$107,0),0)+IFERROR(MATCH(DG2,'Emballage (Primær)'!$Q$98:$Q$107,0),0)&gt;=1,1,0)</f>
        <v>0</v>
      </c>
      <c r="DH9" s="78">
        <f>IF(IFERROR(MATCH(DH2,Recept!$K$37:$K$235,0),0)+IFERROR(MATCH(DH2,Recept!$M$37:$M$235,0),0)+IFERROR(MATCH(DH2,Recept!$O$37:$O$235,0),0)+IFERROR(MATCH(DH2,Recept!$Q$37:$Q$235,0),0)+IFERROR(MATCH(DH2,Recept!$S$37:$S$235,0),0)+IFERROR(MATCH(DH2,'Emballage (Primær)'!$M$21:$M$25,0),0)+IFERROR(MATCH(DH2,'Emballage (Primær)'!$N$21:$N$25,0),0)+IFERROR(MATCH(DH2,'Emballage (Primær)'!$O$21:$O$25,0),0)+IFERROR(MATCH(DH2,'Emballage (Primær)'!$P$21:$P$25,0),0)+IFERROR(MATCH(DH2,'Emballage (Primær)'!$Q$21:$Q$25,0),0)+IFERROR(MATCH(DH2,'Emballage (Primær)'!$M$50:$M$59,0),0)+IFERROR(MATCH(DH2,'Emballage (Primær)'!$N$50:$N$59,0),0)+IFERROR(MATCH(DH2,'Emballage (Primær)'!$O$50:$O$59,0),0)+IFERROR(MATCH(DH2,'Emballage (Primær)'!$P$50:$P$59,0),0)+IFERROR(MATCH(DH2,'Emballage (Primær)'!$Q$50:$Q$59,0),0)+IFERROR(MATCH(DH2,'Emballage (Primær)'!$M$62:$M$71,0),0)+IFERROR(MATCH(DH2,'Emballage (Primær)'!$N$62:$N$71,0),0)+IFERROR(MATCH(DH2,'Emballage (Primær)'!$O$62:$O$71,0),0)+IFERROR(MATCH(DH2,'Emballage (Primær)'!$P$62:$P$71,0),0)+IFERROR(MATCH(DH2,'Emballage (Primær)'!$Q$62:$Q$71,0),0)+IFERROR(MATCH(DH2,'Emballage (Primær)'!$M$74:$M$83,0),0)+IFERROR(MATCH(DH2,'Emballage (Primær)'!$N$74:$N$83,0),0)+IFERROR(MATCH(DH2,'Emballage (Primær)'!$O$74:$O$83,0),0)+IFERROR(MATCH(DH2,'Emballage (Primær)'!$P$74:$P$83,0),0)+IFERROR(MATCH(DH2,'Emballage (Primær)'!$Q$74:$Q$83,0),0)+IFERROR(MATCH(DH2,'Emballage (Primær)'!$M$86:$M$95,0),0)+IFERROR(MATCH(DH2,'Emballage (Primær)'!$N$86:$N$95,0),0)+IFERROR(MATCH(DH2,'Emballage (Primær)'!$O$86:$O$95,0),0)+IFERROR(MATCH(DH2,'Emballage (Primær)'!$P$86:$P$95,0),0)+IFERROR(MATCH(DH2,'Emballage (Primær)'!$Q$86:$Q$95,0),0)+IFERROR(MATCH(DH2,'Emballage (Primær)'!$M$98:$M$107,0),0)+IFERROR(MATCH(DH2,'Emballage (Primær)'!$N$98:$N$107,0),0)+IFERROR(MATCH(DH2,'Emballage (Primær)'!$O$98:$O$107,0),0)+IFERROR(MATCH(DH2,'Emballage (Primær)'!$P$98:$P$107,0),0)+IFERROR(MATCH(DH2,'Emballage (Primær)'!$Q$98:$Q$107,0),0)&gt;=1,1,0)</f>
        <v>0</v>
      </c>
      <c r="DI9" s="78">
        <f>IF(IFERROR(MATCH(DI2,Recept!$K$37:$K$235,0),0)+IFERROR(MATCH(DI2,Recept!$M$37:$M$235,0),0)+IFERROR(MATCH(DI2,Recept!$O$37:$O$235,0),0)+IFERROR(MATCH(DI2,Recept!$Q$37:$Q$235,0),0)+IFERROR(MATCH(DI2,Recept!$S$37:$S$235,0),0)+IFERROR(MATCH(DI2,'Emballage (Primær)'!$M$21:$M$25,0),0)+IFERROR(MATCH(DI2,'Emballage (Primær)'!$N$21:$N$25,0),0)+IFERROR(MATCH(DI2,'Emballage (Primær)'!$O$21:$O$25,0),0)+IFERROR(MATCH(DI2,'Emballage (Primær)'!$P$21:$P$25,0),0)+IFERROR(MATCH(DI2,'Emballage (Primær)'!$Q$21:$Q$25,0),0)+IFERROR(MATCH(DI2,'Emballage (Primær)'!$M$50:$M$59,0),0)+IFERROR(MATCH(DI2,'Emballage (Primær)'!$N$50:$N$59,0),0)+IFERROR(MATCH(DI2,'Emballage (Primær)'!$O$50:$O$59,0),0)+IFERROR(MATCH(DI2,'Emballage (Primær)'!$P$50:$P$59,0),0)+IFERROR(MATCH(DI2,'Emballage (Primær)'!$Q$50:$Q$59,0),0)+IFERROR(MATCH(DI2,'Emballage (Primær)'!$M$62:$M$71,0),0)+IFERROR(MATCH(DI2,'Emballage (Primær)'!$N$62:$N$71,0),0)+IFERROR(MATCH(DI2,'Emballage (Primær)'!$O$62:$O$71,0),0)+IFERROR(MATCH(DI2,'Emballage (Primær)'!$P$62:$P$71,0),0)+IFERROR(MATCH(DI2,'Emballage (Primær)'!$Q$62:$Q$71,0),0)+IFERROR(MATCH(DI2,'Emballage (Primær)'!$M$74:$M$83,0),0)+IFERROR(MATCH(DI2,'Emballage (Primær)'!$N$74:$N$83,0),0)+IFERROR(MATCH(DI2,'Emballage (Primær)'!$O$74:$O$83,0),0)+IFERROR(MATCH(DI2,'Emballage (Primær)'!$P$74:$P$83,0),0)+IFERROR(MATCH(DI2,'Emballage (Primær)'!$Q$74:$Q$83,0),0)+IFERROR(MATCH(DI2,'Emballage (Primær)'!$M$86:$M$95,0),0)+IFERROR(MATCH(DI2,'Emballage (Primær)'!$N$86:$N$95,0),0)+IFERROR(MATCH(DI2,'Emballage (Primær)'!$O$86:$O$95,0),0)+IFERROR(MATCH(DI2,'Emballage (Primær)'!$P$86:$P$95,0),0)+IFERROR(MATCH(DI2,'Emballage (Primær)'!$Q$86:$Q$95,0),0)+IFERROR(MATCH(DI2,'Emballage (Primær)'!$M$98:$M$107,0),0)+IFERROR(MATCH(DI2,'Emballage (Primær)'!$N$98:$N$107,0),0)+IFERROR(MATCH(DI2,'Emballage (Primær)'!$O$98:$O$107,0),0)+IFERROR(MATCH(DI2,'Emballage (Primær)'!$P$98:$P$107,0),0)+IFERROR(MATCH(DI2,'Emballage (Primær)'!$Q$98:$Q$107,0),0)&gt;=1,1,0)</f>
        <v>0</v>
      </c>
      <c r="DJ9" s="78">
        <f>IF(IFERROR(MATCH(DJ2,Recept!$K$37:$K$235,0),0)+IFERROR(MATCH(DJ2,Recept!$M$37:$M$235,0),0)+IFERROR(MATCH(DJ2,Recept!$O$37:$O$235,0),0)+IFERROR(MATCH(DJ2,Recept!$Q$37:$Q$235,0),0)+IFERROR(MATCH(DJ2,Recept!$S$37:$S$235,0),0)+IFERROR(MATCH(DJ2,'Emballage (Primær)'!$M$21:$M$25,0),0)+IFERROR(MATCH(DJ2,'Emballage (Primær)'!$N$21:$N$25,0),0)+IFERROR(MATCH(DJ2,'Emballage (Primær)'!$O$21:$O$25,0),0)+IFERROR(MATCH(DJ2,'Emballage (Primær)'!$P$21:$P$25,0),0)+IFERROR(MATCH(DJ2,'Emballage (Primær)'!$Q$21:$Q$25,0),0)+IFERROR(MATCH(DJ2,'Emballage (Primær)'!$M$50:$M$59,0),0)+IFERROR(MATCH(DJ2,'Emballage (Primær)'!$N$50:$N$59,0),0)+IFERROR(MATCH(DJ2,'Emballage (Primær)'!$O$50:$O$59,0),0)+IFERROR(MATCH(DJ2,'Emballage (Primær)'!$P$50:$P$59,0),0)+IFERROR(MATCH(DJ2,'Emballage (Primær)'!$Q$50:$Q$59,0),0)+IFERROR(MATCH(DJ2,'Emballage (Primær)'!$M$62:$M$71,0),0)+IFERROR(MATCH(DJ2,'Emballage (Primær)'!$N$62:$N$71,0),0)+IFERROR(MATCH(DJ2,'Emballage (Primær)'!$O$62:$O$71,0),0)+IFERROR(MATCH(DJ2,'Emballage (Primær)'!$P$62:$P$71,0),0)+IFERROR(MATCH(DJ2,'Emballage (Primær)'!$Q$62:$Q$71,0),0)+IFERROR(MATCH(DJ2,'Emballage (Primær)'!$M$74:$M$83,0),0)+IFERROR(MATCH(DJ2,'Emballage (Primær)'!$N$74:$N$83,0),0)+IFERROR(MATCH(DJ2,'Emballage (Primær)'!$O$74:$O$83,0),0)+IFERROR(MATCH(DJ2,'Emballage (Primær)'!$P$74:$P$83,0),0)+IFERROR(MATCH(DJ2,'Emballage (Primær)'!$Q$74:$Q$83,0),0)+IFERROR(MATCH(DJ2,'Emballage (Primær)'!$M$86:$M$95,0),0)+IFERROR(MATCH(DJ2,'Emballage (Primær)'!$N$86:$N$95,0),0)+IFERROR(MATCH(DJ2,'Emballage (Primær)'!$O$86:$O$95,0),0)+IFERROR(MATCH(DJ2,'Emballage (Primær)'!$P$86:$P$95,0),0)+IFERROR(MATCH(DJ2,'Emballage (Primær)'!$Q$86:$Q$95,0),0)+IFERROR(MATCH(DJ2,'Emballage (Primær)'!$M$98:$M$107,0),0)+IFERROR(MATCH(DJ2,'Emballage (Primær)'!$N$98:$N$107,0),0)+IFERROR(MATCH(DJ2,'Emballage (Primær)'!$O$98:$O$107,0),0)+IFERROR(MATCH(DJ2,'Emballage (Primær)'!$P$98:$P$107,0),0)+IFERROR(MATCH(DJ2,'Emballage (Primær)'!$Q$98:$Q$107,0),0)&gt;=1,1,0)</f>
        <v>0</v>
      </c>
      <c r="DK9" s="78">
        <f>IF(IFERROR(MATCH(DK2,Recept!$K$37:$K$235,0),0)+IFERROR(MATCH(DK2,Recept!$M$37:$M$235,0),0)+IFERROR(MATCH(DK2,Recept!$O$37:$O$235,0),0)+IFERROR(MATCH(DK2,Recept!$Q$37:$Q$235,0),0)+IFERROR(MATCH(DK2,Recept!$S$37:$S$235,0),0)+IFERROR(MATCH(DK2,'Emballage (Primær)'!$M$21:$M$25,0),0)+IFERROR(MATCH(DK2,'Emballage (Primær)'!$N$21:$N$25,0),0)+IFERROR(MATCH(DK2,'Emballage (Primær)'!$O$21:$O$25,0),0)+IFERROR(MATCH(DK2,'Emballage (Primær)'!$P$21:$P$25,0),0)+IFERROR(MATCH(DK2,'Emballage (Primær)'!$Q$21:$Q$25,0),0)+IFERROR(MATCH(DK2,'Emballage (Primær)'!$M$50:$M$59,0),0)+IFERROR(MATCH(DK2,'Emballage (Primær)'!$N$50:$N$59,0),0)+IFERROR(MATCH(DK2,'Emballage (Primær)'!$O$50:$O$59,0),0)+IFERROR(MATCH(DK2,'Emballage (Primær)'!$P$50:$P$59,0),0)+IFERROR(MATCH(DK2,'Emballage (Primær)'!$Q$50:$Q$59,0),0)+IFERROR(MATCH(DK2,'Emballage (Primær)'!$M$62:$M$71,0),0)+IFERROR(MATCH(DK2,'Emballage (Primær)'!$N$62:$N$71,0),0)+IFERROR(MATCH(DK2,'Emballage (Primær)'!$O$62:$O$71,0),0)+IFERROR(MATCH(DK2,'Emballage (Primær)'!$P$62:$P$71,0),0)+IFERROR(MATCH(DK2,'Emballage (Primær)'!$Q$62:$Q$71,0),0)+IFERROR(MATCH(DK2,'Emballage (Primær)'!$M$74:$M$83,0),0)+IFERROR(MATCH(DK2,'Emballage (Primær)'!$N$74:$N$83,0),0)+IFERROR(MATCH(DK2,'Emballage (Primær)'!$O$74:$O$83,0),0)+IFERROR(MATCH(DK2,'Emballage (Primær)'!$P$74:$P$83,0),0)+IFERROR(MATCH(DK2,'Emballage (Primær)'!$Q$74:$Q$83,0),0)+IFERROR(MATCH(DK2,'Emballage (Primær)'!$M$86:$M$95,0),0)+IFERROR(MATCH(DK2,'Emballage (Primær)'!$N$86:$N$95,0),0)+IFERROR(MATCH(DK2,'Emballage (Primær)'!$O$86:$O$95,0),0)+IFERROR(MATCH(DK2,'Emballage (Primær)'!$P$86:$P$95,0),0)+IFERROR(MATCH(DK2,'Emballage (Primær)'!$Q$86:$Q$95,0),0)+IFERROR(MATCH(DK2,'Emballage (Primær)'!$M$98:$M$107,0),0)+IFERROR(MATCH(DK2,'Emballage (Primær)'!$N$98:$N$107,0),0)+IFERROR(MATCH(DK2,'Emballage (Primær)'!$O$98:$O$107,0),0)+IFERROR(MATCH(DK2,'Emballage (Primær)'!$P$98:$P$107,0),0)+IFERROR(MATCH(DK2,'Emballage (Primær)'!$Q$98:$Q$107,0),0)&gt;=1,1,0)</f>
        <v>0</v>
      </c>
      <c r="DL9" s="78">
        <f>IF(IFERROR(MATCH(DL2,Recept!$K$37:$K$235,0),0)+IFERROR(MATCH(DL2,Recept!$M$37:$M$235,0),0)+IFERROR(MATCH(DL2,Recept!$O$37:$O$235,0),0)+IFERROR(MATCH(DL2,Recept!$Q$37:$Q$235,0),0)+IFERROR(MATCH(DL2,Recept!$S$37:$S$235,0),0)+IFERROR(MATCH(DL2,'Emballage (Primær)'!$M$21:$M$25,0),0)+IFERROR(MATCH(DL2,'Emballage (Primær)'!$N$21:$N$25,0),0)+IFERROR(MATCH(DL2,'Emballage (Primær)'!$O$21:$O$25,0),0)+IFERROR(MATCH(DL2,'Emballage (Primær)'!$P$21:$P$25,0),0)+IFERROR(MATCH(DL2,'Emballage (Primær)'!$Q$21:$Q$25,0),0)+IFERROR(MATCH(DL2,'Emballage (Primær)'!$M$50:$M$59,0),0)+IFERROR(MATCH(DL2,'Emballage (Primær)'!$N$50:$N$59,0),0)+IFERROR(MATCH(DL2,'Emballage (Primær)'!$O$50:$O$59,0),0)+IFERROR(MATCH(DL2,'Emballage (Primær)'!$P$50:$P$59,0),0)+IFERROR(MATCH(DL2,'Emballage (Primær)'!$Q$50:$Q$59,0),0)+IFERROR(MATCH(DL2,'Emballage (Primær)'!$M$62:$M$71,0),0)+IFERROR(MATCH(DL2,'Emballage (Primær)'!$N$62:$N$71,0),0)+IFERROR(MATCH(DL2,'Emballage (Primær)'!$O$62:$O$71,0),0)+IFERROR(MATCH(DL2,'Emballage (Primær)'!$P$62:$P$71,0),0)+IFERROR(MATCH(DL2,'Emballage (Primær)'!$Q$62:$Q$71,0),0)+IFERROR(MATCH(DL2,'Emballage (Primær)'!$M$74:$M$83,0),0)+IFERROR(MATCH(DL2,'Emballage (Primær)'!$N$74:$N$83,0),0)+IFERROR(MATCH(DL2,'Emballage (Primær)'!$O$74:$O$83,0),0)+IFERROR(MATCH(DL2,'Emballage (Primær)'!$P$74:$P$83,0),0)+IFERROR(MATCH(DL2,'Emballage (Primær)'!$Q$74:$Q$83,0),0)+IFERROR(MATCH(DL2,'Emballage (Primær)'!$M$86:$M$95,0),0)+IFERROR(MATCH(DL2,'Emballage (Primær)'!$N$86:$N$95,0),0)+IFERROR(MATCH(DL2,'Emballage (Primær)'!$O$86:$O$95,0),0)+IFERROR(MATCH(DL2,'Emballage (Primær)'!$P$86:$P$95,0),0)+IFERROR(MATCH(DL2,'Emballage (Primær)'!$Q$86:$Q$95,0),0)+IFERROR(MATCH(DL2,'Emballage (Primær)'!$M$98:$M$107,0),0)+IFERROR(MATCH(DL2,'Emballage (Primær)'!$N$98:$N$107,0),0)+IFERROR(MATCH(DL2,'Emballage (Primær)'!$O$98:$O$107,0),0)+IFERROR(MATCH(DL2,'Emballage (Primær)'!$P$98:$P$107,0),0)+IFERROR(MATCH(DL2,'Emballage (Primær)'!$Q$98:$Q$107,0),0)&gt;=1,1,0)</f>
        <v>0</v>
      </c>
      <c r="DM9" s="78">
        <f>IF(IFERROR(MATCH(DM2,Recept!$K$37:$K$235,0),0)+IFERROR(MATCH(DM2,Recept!$M$37:$M$235,0),0)+IFERROR(MATCH(DM2,Recept!$O$37:$O$235,0),0)+IFERROR(MATCH(DM2,Recept!$Q$37:$Q$235,0),0)+IFERROR(MATCH(DM2,Recept!$S$37:$S$235,0),0)+IFERROR(MATCH(DM2,'Emballage (Primær)'!$M$21:$M$25,0),0)+IFERROR(MATCH(DM2,'Emballage (Primær)'!$N$21:$N$25,0),0)+IFERROR(MATCH(DM2,'Emballage (Primær)'!$O$21:$O$25,0),0)+IFERROR(MATCH(DM2,'Emballage (Primær)'!$P$21:$P$25,0),0)+IFERROR(MATCH(DM2,'Emballage (Primær)'!$Q$21:$Q$25,0),0)+IFERROR(MATCH(DM2,'Emballage (Primær)'!$M$50:$M$59,0),0)+IFERROR(MATCH(DM2,'Emballage (Primær)'!$N$50:$N$59,0),0)+IFERROR(MATCH(DM2,'Emballage (Primær)'!$O$50:$O$59,0),0)+IFERROR(MATCH(DM2,'Emballage (Primær)'!$P$50:$P$59,0),0)+IFERROR(MATCH(DM2,'Emballage (Primær)'!$Q$50:$Q$59,0),0)+IFERROR(MATCH(DM2,'Emballage (Primær)'!$M$62:$M$71,0),0)+IFERROR(MATCH(DM2,'Emballage (Primær)'!$N$62:$N$71,0),0)+IFERROR(MATCH(DM2,'Emballage (Primær)'!$O$62:$O$71,0),0)+IFERROR(MATCH(DM2,'Emballage (Primær)'!$P$62:$P$71,0),0)+IFERROR(MATCH(DM2,'Emballage (Primær)'!$Q$62:$Q$71,0),0)+IFERROR(MATCH(DM2,'Emballage (Primær)'!$M$74:$M$83,0),0)+IFERROR(MATCH(DM2,'Emballage (Primær)'!$N$74:$N$83,0),0)+IFERROR(MATCH(DM2,'Emballage (Primær)'!$O$74:$O$83,0),0)+IFERROR(MATCH(DM2,'Emballage (Primær)'!$P$74:$P$83,0),0)+IFERROR(MATCH(DM2,'Emballage (Primær)'!$Q$74:$Q$83,0),0)+IFERROR(MATCH(DM2,'Emballage (Primær)'!$M$86:$M$95,0),0)+IFERROR(MATCH(DM2,'Emballage (Primær)'!$N$86:$N$95,0),0)+IFERROR(MATCH(DM2,'Emballage (Primær)'!$O$86:$O$95,0),0)+IFERROR(MATCH(DM2,'Emballage (Primær)'!$P$86:$P$95,0),0)+IFERROR(MATCH(DM2,'Emballage (Primær)'!$Q$86:$Q$95,0),0)+IFERROR(MATCH(DM2,'Emballage (Primær)'!$M$98:$M$107,0),0)+IFERROR(MATCH(DM2,'Emballage (Primær)'!$N$98:$N$107,0),0)+IFERROR(MATCH(DM2,'Emballage (Primær)'!$O$98:$O$107,0),0)+IFERROR(MATCH(DM2,'Emballage (Primær)'!$P$98:$P$107,0),0)+IFERROR(MATCH(DM2,'Emballage (Primær)'!$Q$98:$Q$107,0),0)&gt;=1,1,0)</f>
        <v>0</v>
      </c>
      <c r="DN9" s="78">
        <f>IF(IFERROR(MATCH(DN2,Recept!$K$37:$K$235,0),0)+IFERROR(MATCH(DN2,Recept!$M$37:$M$235,0),0)+IFERROR(MATCH(DN2,Recept!$O$37:$O$235,0),0)+IFERROR(MATCH(DN2,Recept!$Q$37:$Q$235,0),0)+IFERROR(MATCH(DN2,Recept!$S$37:$S$235,0),0)+IFERROR(MATCH(DN2,'Emballage (Primær)'!$M$21:$M$25,0),0)+IFERROR(MATCH(DN2,'Emballage (Primær)'!$N$21:$N$25,0),0)+IFERROR(MATCH(DN2,'Emballage (Primær)'!$O$21:$O$25,0),0)+IFERROR(MATCH(DN2,'Emballage (Primær)'!$P$21:$P$25,0),0)+IFERROR(MATCH(DN2,'Emballage (Primær)'!$Q$21:$Q$25,0),0)+IFERROR(MATCH(DN2,'Emballage (Primær)'!$M$50:$M$59,0),0)+IFERROR(MATCH(DN2,'Emballage (Primær)'!$N$50:$N$59,0),0)+IFERROR(MATCH(DN2,'Emballage (Primær)'!$O$50:$O$59,0),0)+IFERROR(MATCH(DN2,'Emballage (Primær)'!$P$50:$P$59,0),0)+IFERROR(MATCH(DN2,'Emballage (Primær)'!$Q$50:$Q$59,0),0)+IFERROR(MATCH(DN2,'Emballage (Primær)'!$M$62:$M$71,0),0)+IFERROR(MATCH(DN2,'Emballage (Primær)'!$N$62:$N$71,0),0)+IFERROR(MATCH(DN2,'Emballage (Primær)'!$O$62:$O$71,0),0)+IFERROR(MATCH(DN2,'Emballage (Primær)'!$P$62:$P$71,0),0)+IFERROR(MATCH(DN2,'Emballage (Primær)'!$Q$62:$Q$71,0),0)+IFERROR(MATCH(DN2,'Emballage (Primær)'!$M$74:$M$83,0),0)+IFERROR(MATCH(DN2,'Emballage (Primær)'!$N$74:$N$83,0),0)+IFERROR(MATCH(DN2,'Emballage (Primær)'!$O$74:$O$83,0),0)+IFERROR(MATCH(DN2,'Emballage (Primær)'!$P$74:$P$83,0),0)+IFERROR(MATCH(DN2,'Emballage (Primær)'!$Q$74:$Q$83,0),0)+IFERROR(MATCH(DN2,'Emballage (Primær)'!$M$86:$M$95,0),0)+IFERROR(MATCH(DN2,'Emballage (Primær)'!$N$86:$N$95,0),0)+IFERROR(MATCH(DN2,'Emballage (Primær)'!$O$86:$O$95,0),0)+IFERROR(MATCH(DN2,'Emballage (Primær)'!$P$86:$P$95,0),0)+IFERROR(MATCH(DN2,'Emballage (Primær)'!$Q$86:$Q$95,0),0)+IFERROR(MATCH(DN2,'Emballage (Primær)'!$M$98:$M$107,0),0)+IFERROR(MATCH(DN2,'Emballage (Primær)'!$N$98:$N$107,0),0)+IFERROR(MATCH(DN2,'Emballage (Primær)'!$O$98:$O$107,0),0)+IFERROR(MATCH(DN2,'Emballage (Primær)'!$P$98:$P$107,0),0)+IFERROR(MATCH(DN2,'Emballage (Primær)'!$Q$98:$Q$107,0),0)&gt;=1,1,0)</f>
        <v>0</v>
      </c>
      <c r="DO9" s="78">
        <f>IF(IFERROR(MATCH(DO2,Recept!$K$37:$K$235,0),0)+IFERROR(MATCH(DO2,Recept!$M$37:$M$235,0),0)+IFERROR(MATCH(DO2,Recept!$O$37:$O$235,0),0)+IFERROR(MATCH(DO2,Recept!$Q$37:$Q$235,0),0)+IFERROR(MATCH(DO2,Recept!$S$37:$S$235,0),0)+IFERROR(MATCH(DO2,'Emballage (Primær)'!$M$21:$M$25,0),0)+IFERROR(MATCH(DO2,'Emballage (Primær)'!$N$21:$N$25,0),0)+IFERROR(MATCH(DO2,'Emballage (Primær)'!$O$21:$O$25,0),0)+IFERROR(MATCH(DO2,'Emballage (Primær)'!$P$21:$P$25,0),0)+IFERROR(MATCH(DO2,'Emballage (Primær)'!$Q$21:$Q$25,0),0)+IFERROR(MATCH(DO2,'Emballage (Primær)'!$M$50:$M$59,0),0)+IFERROR(MATCH(DO2,'Emballage (Primær)'!$N$50:$N$59,0),0)+IFERROR(MATCH(DO2,'Emballage (Primær)'!$O$50:$O$59,0),0)+IFERROR(MATCH(DO2,'Emballage (Primær)'!$P$50:$P$59,0),0)+IFERROR(MATCH(DO2,'Emballage (Primær)'!$Q$50:$Q$59,0),0)+IFERROR(MATCH(DO2,'Emballage (Primær)'!$M$62:$M$71,0),0)+IFERROR(MATCH(DO2,'Emballage (Primær)'!$N$62:$N$71,0),0)+IFERROR(MATCH(DO2,'Emballage (Primær)'!$O$62:$O$71,0),0)+IFERROR(MATCH(DO2,'Emballage (Primær)'!$P$62:$P$71,0),0)+IFERROR(MATCH(DO2,'Emballage (Primær)'!$Q$62:$Q$71,0),0)+IFERROR(MATCH(DO2,'Emballage (Primær)'!$M$74:$M$83,0),0)+IFERROR(MATCH(DO2,'Emballage (Primær)'!$N$74:$N$83,0),0)+IFERROR(MATCH(DO2,'Emballage (Primær)'!$O$74:$O$83,0),0)+IFERROR(MATCH(DO2,'Emballage (Primær)'!$P$74:$P$83,0),0)+IFERROR(MATCH(DO2,'Emballage (Primær)'!$Q$74:$Q$83,0),0)+IFERROR(MATCH(DO2,'Emballage (Primær)'!$M$86:$M$95,0),0)+IFERROR(MATCH(DO2,'Emballage (Primær)'!$N$86:$N$95,0),0)+IFERROR(MATCH(DO2,'Emballage (Primær)'!$O$86:$O$95,0),0)+IFERROR(MATCH(DO2,'Emballage (Primær)'!$P$86:$P$95,0),0)+IFERROR(MATCH(DO2,'Emballage (Primær)'!$Q$86:$Q$95,0),0)+IFERROR(MATCH(DO2,'Emballage (Primær)'!$M$98:$M$107,0),0)+IFERROR(MATCH(DO2,'Emballage (Primær)'!$N$98:$N$107,0),0)+IFERROR(MATCH(DO2,'Emballage (Primær)'!$O$98:$O$107,0),0)+IFERROR(MATCH(DO2,'Emballage (Primær)'!$P$98:$P$107,0),0)+IFERROR(MATCH(DO2,'Emballage (Primær)'!$Q$98:$Q$107,0),0)&gt;=1,1,0)</f>
        <v>0</v>
      </c>
      <c r="DP9" s="78">
        <f>IF(IFERROR(MATCH(DP2,Recept!$K$37:$K$235,0),0)+IFERROR(MATCH(DP2,Recept!$M$37:$M$235,0),0)+IFERROR(MATCH(DP2,Recept!$O$37:$O$235,0),0)+IFERROR(MATCH(DP2,Recept!$Q$37:$Q$235,0),0)+IFERROR(MATCH(DP2,Recept!$S$37:$S$235,0),0)+IFERROR(MATCH(DP2,'Emballage (Primær)'!$M$21:$M$25,0),0)+IFERROR(MATCH(DP2,'Emballage (Primær)'!$N$21:$N$25,0),0)+IFERROR(MATCH(DP2,'Emballage (Primær)'!$O$21:$O$25,0),0)+IFERROR(MATCH(DP2,'Emballage (Primær)'!$P$21:$P$25,0),0)+IFERROR(MATCH(DP2,'Emballage (Primær)'!$Q$21:$Q$25,0),0)+IFERROR(MATCH(DP2,'Emballage (Primær)'!$M$50:$M$59,0),0)+IFERROR(MATCH(DP2,'Emballage (Primær)'!$N$50:$N$59,0),0)+IFERROR(MATCH(DP2,'Emballage (Primær)'!$O$50:$O$59,0),0)+IFERROR(MATCH(DP2,'Emballage (Primær)'!$P$50:$P$59,0),0)+IFERROR(MATCH(DP2,'Emballage (Primær)'!$Q$50:$Q$59,0),0)+IFERROR(MATCH(DP2,'Emballage (Primær)'!$M$62:$M$71,0),0)+IFERROR(MATCH(DP2,'Emballage (Primær)'!$N$62:$N$71,0),0)+IFERROR(MATCH(DP2,'Emballage (Primær)'!$O$62:$O$71,0),0)+IFERROR(MATCH(DP2,'Emballage (Primær)'!$P$62:$P$71,0),0)+IFERROR(MATCH(DP2,'Emballage (Primær)'!$Q$62:$Q$71,0),0)+IFERROR(MATCH(DP2,'Emballage (Primær)'!$M$74:$M$83,0),0)+IFERROR(MATCH(DP2,'Emballage (Primær)'!$N$74:$N$83,0),0)+IFERROR(MATCH(DP2,'Emballage (Primær)'!$O$74:$O$83,0),0)+IFERROR(MATCH(DP2,'Emballage (Primær)'!$P$74:$P$83,0),0)+IFERROR(MATCH(DP2,'Emballage (Primær)'!$Q$74:$Q$83,0),0)+IFERROR(MATCH(DP2,'Emballage (Primær)'!$M$86:$M$95,0),0)+IFERROR(MATCH(DP2,'Emballage (Primær)'!$N$86:$N$95,0),0)+IFERROR(MATCH(DP2,'Emballage (Primær)'!$O$86:$O$95,0),0)+IFERROR(MATCH(DP2,'Emballage (Primær)'!$P$86:$P$95,0),0)+IFERROR(MATCH(DP2,'Emballage (Primær)'!$Q$86:$Q$95,0),0)+IFERROR(MATCH(DP2,'Emballage (Primær)'!$M$98:$M$107,0),0)+IFERROR(MATCH(DP2,'Emballage (Primær)'!$N$98:$N$107,0),0)+IFERROR(MATCH(DP2,'Emballage (Primær)'!$O$98:$O$107,0),0)+IFERROR(MATCH(DP2,'Emballage (Primær)'!$P$98:$P$107,0),0)+IFERROR(MATCH(DP2,'Emballage (Primær)'!$Q$98:$Q$107,0),0)&gt;=1,1,0)</f>
        <v>0</v>
      </c>
      <c r="DQ9" s="78">
        <f>IF(IFERROR(MATCH(DQ2,Recept!$K$37:$K$235,0),0)+IFERROR(MATCH(DQ2,Recept!$M$37:$M$235,0),0)+IFERROR(MATCH(DQ2,Recept!$O$37:$O$235,0),0)+IFERROR(MATCH(DQ2,Recept!$Q$37:$Q$235,0),0)+IFERROR(MATCH(DQ2,Recept!$S$37:$S$235,0),0)+IFERROR(MATCH(DQ2,'Emballage (Primær)'!$M$21:$M$25,0),0)+IFERROR(MATCH(DQ2,'Emballage (Primær)'!$N$21:$N$25,0),0)+IFERROR(MATCH(DQ2,'Emballage (Primær)'!$O$21:$O$25,0),0)+IFERROR(MATCH(DQ2,'Emballage (Primær)'!$P$21:$P$25,0),0)+IFERROR(MATCH(DQ2,'Emballage (Primær)'!$Q$21:$Q$25,0),0)+IFERROR(MATCH(DQ2,'Emballage (Primær)'!$M$50:$M$59,0),0)+IFERROR(MATCH(DQ2,'Emballage (Primær)'!$N$50:$N$59,0),0)+IFERROR(MATCH(DQ2,'Emballage (Primær)'!$O$50:$O$59,0),0)+IFERROR(MATCH(DQ2,'Emballage (Primær)'!$P$50:$P$59,0),0)+IFERROR(MATCH(DQ2,'Emballage (Primær)'!$Q$50:$Q$59,0),0)+IFERROR(MATCH(DQ2,'Emballage (Primær)'!$M$62:$M$71,0),0)+IFERROR(MATCH(DQ2,'Emballage (Primær)'!$N$62:$N$71,0),0)+IFERROR(MATCH(DQ2,'Emballage (Primær)'!$O$62:$O$71,0),0)+IFERROR(MATCH(DQ2,'Emballage (Primær)'!$P$62:$P$71,0),0)+IFERROR(MATCH(DQ2,'Emballage (Primær)'!$Q$62:$Q$71,0),0)+IFERROR(MATCH(DQ2,'Emballage (Primær)'!$M$74:$M$83,0),0)+IFERROR(MATCH(DQ2,'Emballage (Primær)'!$N$74:$N$83,0),0)+IFERROR(MATCH(DQ2,'Emballage (Primær)'!$O$74:$O$83,0),0)+IFERROR(MATCH(DQ2,'Emballage (Primær)'!$P$74:$P$83,0),0)+IFERROR(MATCH(DQ2,'Emballage (Primær)'!$Q$74:$Q$83,0),0)+IFERROR(MATCH(DQ2,'Emballage (Primær)'!$M$86:$M$95,0),0)+IFERROR(MATCH(DQ2,'Emballage (Primær)'!$N$86:$N$95,0),0)+IFERROR(MATCH(DQ2,'Emballage (Primær)'!$O$86:$O$95,0),0)+IFERROR(MATCH(DQ2,'Emballage (Primær)'!$P$86:$P$95,0),0)+IFERROR(MATCH(DQ2,'Emballage (Primær)'!$Q$86:$Q$95,0),0)+IFERROR(MATCH(DQ2,'Emballage (Primær)'!$M$98:$M$107,0),0)+IFERROR(MATCH(DQ2,'Emballage (Primær)'!$N$98:$N$107,0),0)+IFERROR(MATCH(DQ2,'Emballage (Primær)'!$O$98:$O$107,0),0)+IFERROR(MATCH(DQ2,'Emballage (Primær)'!$P$98:$P$107,0),0)+IFERROR(MATCH(DQ2,'Emballage (Primær)'!$Q$98:$Q$107,0),0)&gt;=1,1,0)</f>
        <v>0</v>
      </c>
      <c r="DR9" s="78">
        <f>IF(IFERROR(MATCH(DR2,Recept!$K$37:$K$235,0),0)+IFERROR(MATCH(DR2,Recept!$M$37:$M$235,0),0)+IFERROR(MATCH(DR2,Recept!$O$37:$O$235,0),0)+IFERROR(MATCH(DR2,Recept!$Q$37:$Q$235,0),0)+IFERROR(MATCH(DR2,Recept!$S$37:$S$235,0),0)+IFERROR(MATCH(DR2,'Emballage (Primær)'!$M$21:$M$25,0),0)+IFERROR(MATCH(DR2,'Emballage (Primær)'!$N$21:$N$25,0),0)+IFERROR(MATCH(DR2,'Emballage (Primær)'!$O$21:$O$25,0),0)+IFERROR(MATCH(DR2,'Emballage (Primær)'!$P$21:$P$25,0),0)+IFERROR(MATCH(DR2,'Emballage (Primær)'!$Q$21:$Q$25,0),0)+IFERROR(MATCH(DR2,'Emballage (Primær)'!$M$50:$M$59,0),0)+IFERROR(MATCH(DR2,'Emballage (Primær)'!$N$50:$N$59,0),0)+IFERROR(MATCH(DR2,'Emballage (Primær)'!$O$50:$O$59,0),0)+IFERROR(MATCH(DR2,'Emballage (Primær)'!$P$50:$P$59,0),0)+IFERROR(MATCH(DR2,'Emballage (Primær)'!$Q$50:$Q$59,0),0)+IFERROR(MATCH(DR2,'Emballage (Primær)'!$M$62:$M$71,0),0)+IFERROR(MATCH(DR2,'Emballage (Primær)'!$N$62:$N$71,0),0)+IFERROR(MATCH(DR2,'Emballage (Primær)'!$O$62:$O$71,0),0)+IFERROR(MATCH(DR2,'Emballage (Primær)'!$P$62:$P$71,0),0)+IFERROR(MATCH(DR2,'Emballage (Primær)'!$Q$62:$Q$71,0),0)+IFERROR(MATCH(DR2,'Emballage (Primær)'!$M$74:$M$83,0),0)+IFERROR(MATCH(DR2,'Emballage (Primær)'!$N$74:$N$83,0),0)+IFERROR(MATCH(DR2,'Emballage (Primær)'!$O$74:$O$83,0),0)+IFERROR(MATCH(DR2,'Emballage (Primær)'!$P$74:$P$83,0),0)+IFERROR(MATCH(DR2,'Emballage (Primær)'!$Q$74:$Q$83,0),0)+IFERROR(MATCH(DR2,'Emballage (Primær)'!$M$86:$M$95,0),0)+IFERROR(MATCH(DR2,'Emballage (Primær)'!$N$86:$N$95,0),0)+IFERROR(MATCH(DR2,'Emballage (Primær)'!$O$86:$O$95,0),0)+IFERROR(MATCH(DR2,'Emballage (Primær)'!$P$86:$P$95,0),0)+IFERROR(MATCH(DR2,'Emballage (Primær)'!$Q$86:$Q$95,0),0)+IFERROR(MATCH(DR2,'Emballage (Primær)'!$M$98:$M$107,0),0)+IFERROR(MATCH(DR2,'Emballage (Primær)'!$N$98:$N$107,0),0)+IFERROR(MATCH(DR2,'Emballage (Primær)'!$O$98:$O$107,0),0)+IFERROR(MATCH(DR2,'Emballage (Primær)'!$P$98:$P$107,0),0)+IFERROR(MATCH(DR2,'Emballage (Primær)'!$Q$98:$Q$107,0),0)&gt;=1,1,0)</f>
        <v>0</v>
      </c>
      <c r="DS9" s="78">
        <f>IF(IFERROR(MATCH(DS2,Recept!$K$37:$K$235,0),0)+IFERROR(MATCH(DS2,Recept!$M$37:$M$235,0),0)+IFERROR(MATCH(DS2,Recept!$O$37:$O$235,0),0)+IFERROR(MATCH(DS2,Recept!$Q$37:$Q$235,0),0)+IFERROR(MATCH(DS2,Recept!$S$37:$S$235,0),0)+IFERROR(MATCH(DS2,'Emballage (Primær)'!$M$21:$M$25,0),0)+IFERROR(MATCH(DS2,'Emballage (Primær)'!$N$21:$N$25,0),0)+IFERROR(MATCH(DS2,'Emballage (Primær)'!$O$21:$O$25,0),0)+IFERROR(MATCH(DS2,'Emballage (Primær)'!$P$21:$P$25,0),0)+IFERROR(MATCH(DS2,'Emballage (Primær)'!$Q$21:$Q$25,0),0)+IFERROR(MATCH(DS2,'Emballage (Primær)'!$M$50:$M$59,0),0)+IFERROR(MATCH(DS2,'Emballage (Primær)'!$N$50:$N$59,0),0)+IFERROR(MATCH(DS2,'Emballage (Primær)'!$O$50:$O$59,0),0)+IFERROR(MATCH(DS2,'Emballage (Primær)'!$P$50:$P$59,0),0)+IFERROR(MATCH(DS2,'Emballage (Primær)'!$Q$50:$Q$59,0),0)+IFERROR(MATCH(DS2,'Emballage (Primær)'!$M$62:$M$71,0),0)+IFERROR(MATCH(DS2,'Emballage (Primær)'!$N$62:$N$71,0),0)+IFERROR(MATCH(DS2,'Emballage (Primær)'!$O$62:$O$71,0),0)+IFERROR(MATCH(DS2,'Emballage (Primær)'!$P$62:$P$71,0),0)+IFERROR(MATCH(DS2,'Emballage (Primær)'!$Q$62:$Q$71,0),0)+IFERROR(MATCH(DS2,'Emballage (Primær)'!$M$74:$M$83,0),0)+IFERROR(MATCH(DS2,'Emballage (Primær)'!$N$74:$N$83,0),0)+IFERROR(MATCH(DS2,'Emballage (Primær)'!$O$74:$O$83,0),0)+IFERROR(MATCH(DS2,'Emballage (Primær)'!$P$74:$P$83,0),0)+IFERROR(MATCH(DS2,'Emballage (Primær)'!$Q$74:$Q$83,0),0)+IFERROR(MATCH(DS2,'Emballage (Primær)'!$M$86:$M$95,0),0)+IFERROR(MATCH(DS2,'Emballage (Primær)'!$N$86:$N$95,0),0)+IFERROR(MATCH(DS2,'Emballage (Primær)'!$O$86:$O$95,0),0)+IFERROR(MATCH(DS2,'Emballage (Primær)'!$P$86:$P$95,0),0)+IFERROR(MATCH(DS2,'Emballage (Primær)'!$Q$86:$Q$95,0),0)+IFERROR(MATCH(DS2,'Emballage (Primær)'!$M$98:$M$107,0),0)+IFERROR(MATCH(DS2,'Emballage (Primær)'!$N$98:$N$107,0),0)+IFERROR(MATCH(DS2,'Emballage (Primær)'!$O$98:$O$107,0),0)+IFERROR(MATCH(DS2,'Emballage (Primær)'!$P$98:$P$107,0),0)+IFERROR(MATCH(DS2,'Emballage (Primær)'!$Q$98:$Q$107,0),0)&gt;=1,1,0)</f>
        <v>0</v>
      </c>
      <c r="DT9" s="78">
        <f>IF(IFERROR(MATCH(DT2,Recept!$K$37:$K$235,0),0)+IFERROR(MATCH(DT2,Recept!$M$37:$M$235,0),0)+IFERROR(MATCH(DT2,Recept!$O$37:$O$235,0),0)+IFERROR(MATCH(DT2,Recept!$Q$37:$Q$235,0),0)+IFERROR(MATCH(DT2,Recept!$S$37:$S$235,0),0)+IFERROR(MATCH(DT2,'Emballage (Primær)'!$M$21:$M$25,0),0)+IFERROR(MATCH(DT2,'Emballage (Primær)'!$N$21:$N$25,0),0)+IFERROR(MATCH(DT2,'Emballage (Primær)'!$O$21:$O$25,0),0)+IFERROR(MATCH(DT2,'Emballage (Primær)'!$P$21:$P$25,0),0)+IFERROR(MATCH(DT2,'Emballage (Primær)'!$Q$21:$Q$25,0),0)+IFERROR(MATCH(DT2,'Emballage (Primær)'!$M$50:$M$59,0),0)+IFERROR(MATCH(DT2,'Emballage (Primær)'!$N$50:$N$59,0),0)+IFERROR(MATCH(DT2,'Emballage (Primær)'!$O$50:$O$59,0),0)+IFERROR(MATCH(DT2,'Emballage (Primær)'!$P$50:$P$59,0),0)+IFERROR(MATCH(DT2,'Emballage (Primær)'!$Q$50:$Q$59,0),0)+IFERROR(MATCH(DT2,'Emballage (Primær)'!$M$62:$M$71,0),0)+IFERROR(MATCH(DT2,'Emballage (Primær)'!$N$62:$N$71,0),0)+IFERROR(MATCH(DT2,'Emballage (Primær)'!$O$62:$O$71,0),0)+IFERROR(MATCH(DT2,'Emballage (Primær)'!$P$62:$P$71,0),0)+IFERROR(MATCH(DT2,'Emballage (Primær)'!$Q$62:$Q$71,0),0)+IFERROR(MATCH(DT2,'Emballage (Primær)'!$M$74:$M$83,0),0)+IFERROR(MATCH(DT2,'Emballage (Primær)'!$N$74:$N$83,0),0)+IFERROR(MATCH(DT2,'Emballage (Primær)'!$O$74:$O$83,0),0)+IFERROR(MATCH(DT2,'Emballage (Primær)'!$P$74:$P$83,0),0)+IFERROR(MATCH(DT2,'Emballage (Primær)'!$Q$74:$Q$83,0),0)+IFERROR(MATCH(DT2,'Emballage (Primær)'!$M$86:$M$95,0),0)+IFERROR(MATCH(DT2,'Emballage (Primær)'!$N$86:$N$95,0),0)+IFERROR(MATCH(DT2,'Emballage (Primær)'!$O$86:$O$95,0),0)+IFERROR(MATCH(DT2,'Emballage (Primær)'!$P$86:$P$95,0),0)+IFERROR(MATCH(DT2,'Emballage (Primær)'!$Q$86:$Q$95,0),0)+IFERROR(MATCH(DT2,'Emballage (Primær)'!$M$98:$M$107,0),0)+IFERROR(MATCH(DT2,'Emballage (Primær)'!$N$98:$N$107,0),0)+IFERROR(MATCH(DT2,'Emballage (Primær)'!$O$98:$O$107,0),0)+IFERROR(MATCH(DT2,'Emballage (Primær)'!$P$98:$P$107,0),0)+IFERROR(MATCH(DT2,'Emballage (Primær)'!$Q$98:$Q$107,0),0)&gt;=1,1,0)</f>
        <v>0</v>
      </c>
      <c r="DU9" s="78">
        <f>IF(IFERROR(MATCH(DU2,Recept!$K$37:$K$235,0),0)+IFERROR(MATCH(DU2,Recept!$M$37:$M$235,0),0)+IFERROR(MATCH(DU2,Recept!$O$37:$O$235,0),0)+IFERROR(MATCH(DU2,Recept!$Q$37:$Q$235,0),0)+IFERROR(MATCH(DU2,Recept!$S$37:$S$235,0),0)+IFERROR(MATCH(DU2,'Emballage (Primær)'!$M$21:$M$25,0),0)+IFERROR(MATCH(DU2,'Emballage (Primær)'!$N$21:$N$25,0),0)+IFERROR(MATCH(DU2,'Emballage (Primær)'!$O$21:$O$25,0),0)+IFERROR(MATCH(DU2,'Emballage (Primær)'!$P$21:$P$25,0),0)+IFERROR(MATCH(DU2,'Emballage (Primær)'!$Q$21:$Q$25,0),0)+IFERROR(MATCH(DU2,'Emballage (Primær)'!$M$50:$M$59,0),0)+IFERROR(MATCH(DU2,'Emballage (Primær)'!$N$50:$N$59,0),0)+IFERROR(MATCH(DU2,'Emballage (Primær)'!$O$50:$O$59,0),0)+IFERROR(MATCH(DU2,'Emballage (Primær)'!$P$50:$P$59,0),0)+IFERROR(MATCH(DU2,'Emballage (Primær)'!$Q$50:$Q$59,0),0)+IFERROR(MATCH(DU2,'Emballage (Primær)'!$M$62:$M$71,0),0)+IFERROR(MATCH(DU2,'Emballage (Primær)'!$N$62:$N$71,0),0)+IFERROR(MATCH(DU2,'Emballage (Primær)'!$O$62:$O$71,0),0)+IFERROR(MATCH(DU2,'Emballage (Primær)'!$P$62:$P$71,0),0)+IFERROR(MATCH(DU2,'Emballage (Primær)'!$Q$62:$Q$71,0),0)+IFERROR(MATCH(DU2,'Emballage (Primær)'!$M$74:$M$83,0),0)+IFERROR(MATCH(DU2,'Emballage (Primær)'!$N$74:$N$83,0),0)+IFERROR(MATCH(DU2,'Emballage (Primær)'!$O$74:$O$83,0),0)+IFERROR(MATCH(DU2,'Emballage (Primær)'!$P$74:$P$83,0),0)+IFERROR(MATCH(DU2,'Emballage (Primær)'!$Q$74:$Q$83,0),0)+IFERROR(MATCH(DU2,'Emballage (Primær)'!$M$86:$M$95,0),0)+IFERROR(MATCH(DU2,'Emballage (Primær)'!$N$86:$N$95,0),0)+IFERROR(MATCH(DU2,'Emballage (Primær)'!$O$86:$O$95,0),0)+IFERROR(MATCH(DU2,'Emballage (Primær)'!$P$86:$P$95,0),0)+IFERROR(MATCH(DU2,'Emballage (Primær)'!$Q$86:$Q$95,0),0)+IFERROR(MATCH(DU2,'Emballage (Primær)'!$M$98:$M$107,0),0)+IFERROR(MATCH(DU2,'Emballage (Primær)'!$N$98:$N$107,0),0)+IFERROR(MATCH(DU2,'Emballage (Primær)'!$O$98:$O$107,0),0)+IFERROR(MATCH(DU2,'Emballage (Primær)'!$P$98:$P$107,0),0)+IFERROR(MATCH(DU2,'Emballage (Primær)'!$Q$98:$Q$107,0),0)&gt;=1,1,0)</f>
        <v>0</v>
      </c>
      <c r="DV9" s="78">
        <f>IF(IFERROR(MATCH(DV2,Recept!$K$37:$K$235,0),0)+IFERROR(MATCH(DV2,Recept!$M$37:$M$235,0),0)+IFERROR(MATCH(DV2,Recept!$O$37:$O$235,0),0)+IFERROR(MATCH(DV2,Recept!$Q$37:$Q$235,0),0)+IFERROR(MATCH(DV2,Recept!$S$37:$S$235,0),0)+IFERROR(MATCH(DV2,'Emballage (Primær)'!$M$21:$M$25,0),0)+IFERROR(MATCH(DV2,'Emballage (Primær)'!$N$21:$N$25,0),0)+IFERROR(MATCH(DV2,'Emballage (Primær)'!$O$21:$O$25,0),0)+IFERROR(MATCH(DV2,'Emballage (Primær)'!$P$21:$P$25,0),0)+IFERROR(MATCH(DV2,'Emballage (Primær)'!$Q$21:$Q$25,0),0)+IFERROR(MATCH(DV2,'Emballage (Primær)'!$M$50:$M$59,0),0)+IFERROR(MATCH(DV2,'Emballage (Primær)'!$N$50:$N$59,0),0)+IFERROR(MATCH(DV2,'Emballage (Primær)'!$O$50:$O$59,0),0)+IFERROR(MATCH(DV2,'Emballage (Primær)'!$P$50:$P$59,0),0)+IFERROR(MATCH(DV2,'Emballage (Primær)'!$Q$50:$Q$59,0),0)+IFERROR(MATCH(DV2,'Emballage (Primær)'!$M$62:$M$71,0),0)+IFERROR(MATCH(DV2,'Emballage (Primær)'!$N$62:$N$71,0),0)+IFERROR(MATCH(DV2,'Emballage (Primær)'!$O$62:$O$71,0),0)+IFERROR(MATCH(DV2,'Emballage (Primær)'!$P$62:$P$71,0),0)+IFERROR(MATCH(DV2,'Emballage (Primær)'!$Q$62:$Q$71,0),0)+IFERROR(MATCH(DV2,'Emballage (Primær)'!$M$74:$M$83,0),0)+IFERROR(MATCH(DV2,'Emballage (Primær)'!$N$74:$N$83,0),0)+IFERROR(MATCH(DV2,'Emballage (Primær)'!$O$74:$O$83,0),0)+IFERROR(MATCH(DV2,'Emballage (Primær)'!$P$74:$P$83,0),0)+IFERROR(MATCH(DV2,'Emballage (Primær)'!$Q$74:$Q$83,0),0)+IFERROR(MATCH(DV2,'Emballage (Primær)'!$M$86:$M$95,0),0)+IFERROR(MATCH(DV2,'Emballage (Primær)'!$N$86:$N$95,0),0)+IFERROR(MATCH(DV2,'Emballage (Primær)'!$O$86:$O$95,0),0)+IFERROR(MATCH(DV2,'Emballage (Primær)'!$P$86:$P$95,0),0)+IFERROR(MATCH(DV2,'Emballage (Primær)'!$Q$86:$Q$95,0),0)+IFERROR(MATCH(DV2,'Emballage (Primær)'!$M$98:$M$107,0),0)+IFERROR(MATCH(DV2,'Emballage (Primær)'!$N$98:$N$107,0),0)+IFERROR(MATCH(DV2,'Emballage (Primær)'!$O$98:$O$107,0),0)+IFERROR(MATCH(DV2,'Emballage (Primær)'!$P$98:$P$107,0),0)+IFERROR(MATCH(DV2,'Emballage (Primær)'!$Q$98:$Q$107,0),0)&gt;=1,1,0)</f>
        <v>0</v>
      </c>
      <c r="DW9" s="78">
        <f>IF(IFERROR(MATCH(DW2,Recept!$K$37:$K$235,0),0)+IFERROR(MATCH(DW2,Recept!$M$37:$M$235,0),0)+IFERROR(MATCH(DW2,Recept!$O$37:$O$235,0),0)+IFERROR(MATCH(DW2,Recept!$Q$37:$Q$235,0),0)+IFERROR(MATCH(DW2,Recept!$S$37:$S$235,0),0)+IFERROR(MATCH(DW2,'Emballage (Primær)'!$M$21:$M$25,0),0)+IFERROR(MATCH(DW2,'Emballage (Primær)'!$N$21:$N$25,0),0)+IFERROR(MATCH(DW2,'Emballage (Primær)'!$O$21:$O$25,0),0)+IFERROR(MATCH(DW2,'Emballage (Primær)'!$P$21:$P$25,0),0)+IFERROR(MATCH(DW2,'Emballage (Primær)'!$Q$21:$Q$25,0),0)+IFERROR(MATCH(DW2,'Emballage (Primær)'!$M$50:$M$59,0),0)+IFERROR(MATCH(DW2,'Emballage (Primær)'!$N$50:$N$59,0),0)+IFERROR(MATCH(DW2,'Emballage (Primær)'!$O$50:$O$59,0),0)+IFERROR(MATCH(DW2,'Emballage (Primær)'!$P$50:$P$59,0),0)+IFERROR(MATCH(DW2,'Emballage (Primær)'!$Q$50:$Q$59,0),0)+IFERROR(MATCH(DW2,'Emballage (Primær)'!$M$62:$M$71,0),0)+IFERROR(MATCH(DW2,'Emballage (Primær)'!$N$62:$N$71,0),0)+IFERROR(MATCH(DW2,'Emballage (Primær)'!$O$62:$O$71,0),0)+IFERROR(MATCH(DW2,'Emballage (Primær)'!$P$62:$P$71,0),0)+IFERROR(MATCH(DW2,'Emballage (Primær)'!$Q$62:$Q$71,0),0)+IFERROR(MATCH(DW2,'Emballage (Primær)'!$M$74:$M$83,0),0)+IFERROR(MATCH(DW2,'Emballage (Primær)'!$N$74:$N$83,0),0)+IFERROR(MATCH(DW2,'Emballage (Primær)'!$O$74:$O$83,0),0)+IFERROR(MATCH(DW2,'Emballage (Primær)'!$P$74:$P$83,0),0)+IFERROR(MATCH(DW2,'Emballage (Primær)'!$Q$74:$Q$83,0),0)+IFERROR(MATCH(DW2,'Emballage (Primær)'!$M$86:$M$95,0),0)+IFERROR(MATCH(DW2,'Emballage (Primær)'!$N$86:$N$95,0),0)+IFERROR(MATCH(DW2,'Emballage (Primær)'!$O$86:$O$95,0),0)+IFERROR(MATCH(DW2,'Emballage (Primær)'!$P$86:$P$95,0),0)+IFERROR(MATCH(DW2,'Emballage (Primær)'!$Q$86:$Q$95,0),0)+IFERROR(MATCH(DW2,'Emballage (Primær)'!$M$98:$M$107,0),0)+IFERROR(MATCH(DW2,'Emballage (Primær)'!$N$98:$N$107,0),0)+IFERROR(MATCH(DW2,'Emballage (Primær)'!$O$98:$O$107,0),0)+IFERROR(MATCH(DW2,'Emballage (Primær)'!$P$98:$P$107,0),0)+IFERROR(MATCH(DW2,'Emballage (Primær)'!$Q$98:$Q$107,0),0)&gt;=1,1,0)</f>
        <v>0</v>
      </c>
      <c r="DX9" s="78">
        <f>IF(IFERROR(MATCH(DX2,Recept!$K$37:$K$235,0),0)+IFERROR(MATCH(DX2,Recept!$M$37:$M$235,0),0)+IFERROR(MATCH(DX2,Recept!$O$37:$O$235,0),0)+IFERROR(MATCH(DX2,Recept!$Q$37:$Q$235,0),0)+IFERROR(MATCH(DX2,Recept!$S$37:$S$235,0),0)+IFERROR(MATCH(DX2,'Emballage (Primær)'!$M$21:$M$25,0),0)+IFERROR(MATCH(DX2,'Emballage (Primær)'!$N$21:$N$25,0),0)+IFERROR(MATCH(DX2,'Emballage (Primær)'!$O$21:$O$25,0),0)+IFERROR(MATCH(DX2,'Emballage (Primær)'!$P$21:$P$25,0),0)+IFERROR(MATCH(DX2,'Emballage (Primær)'!$Q$21:$Q$25,0),0)+IFERROR(MATCH(DX2,'Emballage (Primær)'!$M$50:$M$59,0),0)+IFERROR(MATCH(DX2,'Emballage (Primær)'!$N$50:$N$59,0),0)+IFERROR(MATCH(DX2,'Emballage (Primær)'!$O$50:$O$59,0),0)+IFERROR(MATCH(DX2,'Emballage (Primær)'!$P$50:$P$59,0),0)+IFERROR(MATCH(DX2,'Emballage (Primær)'!$Q$50:$Q$59,0),0)+IFERROR(MATCH(DX2,'Emballage (Primær)'!$M$62:$M$71,0),0)+IFERROR(MATCH(DX2,'Emballage (Primær)'!$N$62:$N$71,0),0)+IFERROR(MATCH(DX2,'Emballage (Primær)'!$O$62:$O$71,0),0)+IFERROR(MATCH(DX2,'Emballage (Primær)'!$P$62:$P$71,0),0)+IFERROR(MATCH(DX2,'Emballage (Primær)'!$Q$62:$Q$71,0),0)+IFERROR(MATCH(DX2,'Emballage (Primær)'!$M$74:$M$83,0),0)+IFERROR(MATCH(DX2,'Emballage (Primær)'!$N$74:$N$83,0),0)+IFERROR(MATCH(DX2,'Emballage (Primær)'!$O$74:$O$83,0),0)+IFERROR(MATCH(DX2,'Emballage (Primær)'!$P$74:$P$83,0),0)+IFERROR(MATCH(DX2,'Emballage (Primær)'!$Q$74:$Q$83,0),0)+IFERROR(MATCH(DX2,'Emballage (Primær)'!$M$86:$M$95,0),0)+IFERROR(MATCH(DX2,'Emballage (Primær)'!$N$86:$N$95,0),0)+IFERROR(MATCH(DX2,'Emballage (Primær)'!$O$86:$O$95,0),0)+IFERROR(MATCH(DX2,'Emballage (Primær)'!$P$86:$P$95,0),0)+IFERROR(MATCH(DX2,'Emballage (Primær)'!$Q$86:$Q$95,0),0)+IFERROR(MATCH(DX2,'Emballage (Primær)'!$M$98:$M$107,0),0)+IFERROR(MATCH(DX2,'Emballage (Primær)'!$N$98:$N$107,0),0)+IFERROR(MATCH(DX2,'Emballage (Primær)'!$O$98:$O$107,0),0)+IFERROR(MATCH(DX2,'Emballage (Primær)'!$P$98:$P$107,0),0)+IFERROR(MATCH(DX2,'Emballage (Primær)'!$Q$98:$Q$107,0),0)&gt;=1,1,0)</f>
        <v>0</v>
      </c>
      <c r="DY9" s="78">
        <f>IF(IFERROR(MATCH(DY2,Recept!$K$37:$K$235,0),0)+IFERROR(MATCH(DY2,Recept!$M$37:$M$235,0),0)+IFERROR(MATCH(DY2,Recept!$O$37:$O$235,0),0)+IFERROR(MATCH(DY2,Recept!$Q$37:$Q$235,0),0)+IFERROR(MATCH(DY2,Recept!$S$37:$S$235,0),0)+IFERROR(MATCH(DY2,'Emballage (Primær)'!$M$21:$M$25,0),0)+IFERROR(MATCH(DY2,'Emballage (Primær)'!$N$21:$N$25,0),0)+IFERROR(MATCH(DY2,'Emballage (Primær)'!$O$21:$O$25,0),0)+IFERROR(MATCH(DY2,'Emballage (Primær)'!$P$21:$P$25,0),0)+IFERROR(MATCH(DY2,'Emballage (Primær)'!$Q$21:$Q$25,0),0)+IFERROR(MATCH(DY2,'Emballage (Primær)'!$M$50:$M$59,0),0)+IFERROR(MATCH(DY2,'Emballage (Primær)'!$N$50:$N$59,0),0)+IFERROR(MATCH(DY2,'Emballage (Primær)'!$O$50:$O$59,0),0)+IFERROR(MATCH(DY2,'Emballage (Primær)'!$P$50:$P$59,0),0)+IFERROR(MATCH(DY2,'Emballage (Primær)'!$Q$50:$Q$59,0),0)+IFERROR(MATCH(DY2,'Emballage (Primær)'!$M$62:$M$71,0),0)+IFERROR(MATCH(DY2,'Emballage (Primær)'!$N$62:$N$71,0),0)+IFERROR(MATCH(DY2,'Emballage (Primær)'!$O$62:$O$71,0),0)+IFERROR(MATCH(DY2,'Emballage (Primær)'!$P$62:$P$71,0),0)+IFERROR(MATCH(DY2,'Emballage (Primær)'!$Q$62:$Q$71,0),0)+IFERROR(MATCH(DY2,'Emballage (Primær)'!$M$74:$M$83,0),0)+IFERROR(MATCH(DY2,'Emballage (Primær)'!$N$74:$N$83,0),0)+IFERROR(MATCH(DY2,'Emballage (Primær)'!$O$74:$O$83,0),0)+IFERROR(MATCH(DY2,'Emballage (Primær)'!$P$74:$P$83,0),0)+IFERROR(MATCH(DY2,'Emballage (Primær)'!$Q$74:$Q$83,0),0)+IFERROR(MATCH(DY2,'Emballage (Primær)'!$M$86:$M$95,0),0)+IFERROR(MATCH(DY2,'Emballage (Primær)'!$N$86:$N$95,0),0)+IFERROR(MATCH(DY2,'Emballage (Primær)'!$O$86:$O$95,0),0)+IFERROR(MATCH(DY2,'Emballage (Primær)'!$P$86:$P$95,0),0)+IFERROR(MATCH(DY2,'Emballage (Primær)'!$Q$86:$Q$95,0),0)+IFERROR(MATCH(DY2,'Emballage (Primær)'!$M$98:$M$107,0),0)+IFERROR(MATCH(DY2,'Emballage (Primær)'!$N$98:$N$107,0),0)+IFERROR(MATCH(DY2,'Emballage (Primær)'!$O$98:$O$107,0),0)+IFERROR(MATCH(DY2,'Emballage (Primær)'!$P$98:$P$107,0),0)+IFERROR(MATCH(DY2,'Emballage (Primær)'!$Q$98:$Q$107,0),0)&gt;=1,1,0)</f>
        <v>0</v>
      </c>
      <c r="DZ9" s="78">
        <f>IF(IFERROR(MATCH(DZ2,Recept!$K$37:$K$235,0),0)+IFERROR(MATCH(DZ2,Recept!$M$37:$M$235,0),0)+IFERROR(MATCH(DZ2,Recept!$O$37:$O$235,0),0)+IFERROR(MATCH(DZ2,Recept!$Q$37:$Q$235,0),0)+IFERROR(MATCH(DZ2,Recept!$S$37:$S$235,0),0)+IFERROR(MATCH(DZ2,'Emballage (Primær)'!$M$21:$M$25,0),0)+IFERROR(MATCH(DZ2,'Emballage (Primær)'!$N$21:$N$25,0),0)+IFERROR(MATCH(DZ2,'Emballage (Primær)'!$O$21:$O$25,0),0)+IFERROR(MATCH(DZ2,'Emballage (Primær)'!$P$21:$P$25,0),0)+IFERROR(MATCH(DZ2,'Emballage (Primær)'!$Q$21:$Q$25,0),0)+IFERROR(MATCH(DZ2,'Emballage (Primær)'!$M$50:$M$59,0),0)+IFERROR(MATCH(DZ2,'Emballage (Primær)'!$N$50:$N$59,0),0)+IFERROR(MATCH(DZ2,'Emballage (Primær)'!$O$50:$O$59,0),0)+IFERROR(MATCH(DZ2,'Emballage (Primær)'!$P$50:$P$59,0),0)+IFERROR(MATCH(DZ2,'Emballage (Primær)'!$Q$50:$Q$59,0),0)+IFERROR(MATCH(DZ2,'Emballage (Primær)'!$M$62:$M$71,0),0)+IFERROR(MATCH(DZ2,'Emballage (Primær)'!$N$62:$N$71,0),0)+IFERROR(MATCH(DZ2,'Emballage (Primær)'!$O$62:$O$71,0),0)+IFERROR(MATCH(DZ2,'Emballage (Primær)'!$P$62:$P$71,0),0)+IFERROR(MATCH(DZ2,'Emballage (Primær)'!$Q$62:$Q$71,0),0)+IFERROR(MATCH(DZ2,'Emballage (Primær)'!$M$74:$M$83,0),0)+IFERROR(MATCH(DZ2,'Emballage (Primær)'!$N$74:$N$83,0),0)+IFERROR(MATCH(DZ2,'Emballage (Primær)'!$O$74:$O$83,0),0)+IFERROR(MATCH(DZ2,'Emballage (Primær)'!$P$74:$P$83,0),0)+IFERROR(MATCH(DZ2,'Emballage (Primær)'!$Q$74:$Q$83,0),0)+IFERROR(MATCH(DZ2,'Emballage (Primær)'!$M$86:$M$95,0),0)+IFERROR(MATCH(DZ2,'Emballage (Primær)'!$N$86:$N$95,0),0)+IFERROR(MATCH(DZ2,'Emballage (Primær)'!$O$86:$O$95,0),0)+IFERROR(MATCH(DZ2,'Emballage (Primær)'!$P$86:$P$95,0),0)+IFERROR(MATCH(DZ2,'Emballage (Primær)'!$Q$86:$Q$95,0),0)+IFERROR(MATCH(DZ2,'Emballage (Primær)'!$M$98:$M$107,0),0)+IFERROR(MATCH(DZ2,'Emballage (Primær)'!$N$98:$N$107,0),0)+IFERROR(MATCH(DZ2,'Emballage (Primær)'!$O$98:$O$107,0),0)+IFERROR(MATCH(DZ2,'Emballage (Primær)'!$P$98:$P$107,0),0)+IFERROR(MATCH(DZ2,'Emballage (Primær)'!$Q$98:$Q$107,0),0)&gt;=1,1,0)</f>
        <v>0</v>
      </c>
      <c r="EA9" s="78">
        <f>IF(IFERROR(MATCH(EA2,Recept!$K$37:$K$235,0),0)+IFERROR(MATCH(EA2,Recept!$M$37:$M$235,0),0)+IFERROR(MATCH(EA2,Recept!$O$37:$O$235,0),0)+IFERROR(MATCH(EA2,Recept!$Q$37:$Q$235,0),0)+IFERROR(MATCH(EA2,Recept!$S$37:$S$235,0),0)+IFERROR(MATCH(EA2,'Emballage (Primær)'!$M$21:$M$25,0),0)+IFERROR(MATCH(EA2,'Emballage (Primær)'!$N$21:$N$25,0),0)+IFERROR(MATCH(EA2,'Emballage (Primær)'!$O$21:$O$25,0),0)+IFERROR(MATCH(EA2,'Emballage (Primær)'!$P$21:$P$25,0),0)+IFERROR(MATCH(EA2,'Emballage (Primær)'!$Q$21:$Q$25,0),0)+IFERROR(MATCH(EA2,'Emballage (Primær)'!$M$50:$M$59,0),0)+IFERROR(MATCH(EA2,'Emballage (Primær)'!$N$50:$N$59,0),0)+IFERROR(MATCH(EA2,'Emballage (Primær)'!$O$50:$O$59,0),0)+IFERROR(MATCH(EA2,'Emballage (Primær)'!$P$50:$P$59,0),0)+IFERROR(MATCH(EA2,'Emballage (Primær)'!$Q$50:$Q$59,0),0)+IFERROR(MATCH(EA2,'Emballage (Primær)'!$M$62:$M$71,0),0)+IFERROR(MATCH(EA2,'Emballage (Primær)'!$N$62:$N$71,0),0)+IFERROR(MATCH(EA2,'Emballage (Primær)'!$O$62:$O$71,0),0)+IFERROR(MATCH(EA2,'Emballage (Primær)'!$P$62:$P$71,0),0)+IFERROR(MATCH(EA2,'Emballage (Primær)'!$Q$62:$Q$71,0),0)+IFERROR(MATCH(EA2,'Emballage (Primær)'!$M$74:$M$83,0),0)+IFERROR(MATCH(EA2,'Emballage (Primær)'!$N$74:$N$83,0),0)+IFERROR(MATCH(EA2,'Emballage (Primær)'!$O$74:$O$83,0),0)+IFERROR(MATCH(EA2,'Emballage (Primær)'!$P$74:$P$83,0),0)+IFERROR(MATCH(EA2,'Emballage (Primær)'!$Q$74:$Q$83,0),0)+IFERROR(MATCH(EA2,'Emballage (Primær)'!$M$86:$M$95,0),0)+IFERROR(MATCH(EA2,'Emballage (Primær)'!$N$86:$N$95,0),0)+IFERROR(MATCH(EA2,'Emballage (Primær)'!$O$86:$O$95,0),0)+IFERROR(MATCH(EA2,'Emballage (Primær)'!$P$86:$P$95,0),0)+IFERROR(MATCH(EA2,'Emballage (Primær)'!$Q$86:$Q$95,0),0)+IFERROR(MATCH(EA2,'Emballage (Primær)'!$M$98:$M$107,0),0)+IFERROR(MATCH(EA2,'Emballage (Primær)'!$N$98:$N$107,0),0)+IFERROR(MATCH(EA2,'Emballage (Primær)'!$O$98:$O$107,0),0)+IFERROR(MATCH(EA2,'Emballage (Primær)'!$P$98:$P$107,0),0)+IFERROR(MATCH(EA2,'Emballage (Primær)'!$Q$98:$Q$107,0),0)&gt;=1,1,0)</f>
        <v>0</v>
      </c>
      <c r="EB9" s="78">
        <f>IF(IFERROR(MATCH(EB2,Recept!$K$37:$K$235,0),0)+IFERROR(MATCH(EB2,Recept!$M$37:$M$235,0),0)+IFERROR(MATCH(EB2,Recept!$O$37:$O$235,0),0)+IFERROR(MATCH(EB2,Recept!$Q$37:$Q$235,0),0)+IFERROR(MATCH(EB2,Recept!$S$37:$S$235,0),0)+IFERROR(MATCH(EB2,'Emballage (Primær)'!$M$21:$M$25,0),0)+IFERROR(MATCH(EB2,'Emballage (Primær)'!$N$21:$N$25,0),0)+IFERROR(MATCH(EB2,'Emballage (Primær)'!$O$21:$O$25,0),0)+IFERROR(MATCH(EB2,'Emballage (Primær)'!$P$21:$P$25,0),0)+IFERROR(MATCH(EB2,'Emballage (Primær)'!$Q$21:$Q$25,0),0)+IFERROR(MATCH(EB2,'Emballage (Primær)'!$M$50:$M$59,0),0)+IFERROR(MATCH(EB2,'Emballage (Primær)'!$N$50:$N$59,0),0)+IFERROR(MATCH(EB2,'Emballage (Primær)'!$O$50:$O$59,0),0)+IFERROR(MATCH(EB2,'Emballage (Primær)'!$P$50:$P$59,0),0)+IFERROR(MATCH(EB2,'Emballage (Primær)'!$Q$50:$Q$59,0),0)+IFERROR(MATCH(EB2,'Emballage (Primær)'!$M$62:$M$71,0),0)+IFERROR(MATCH(EB2,'Emballage (Primær)'!$N$62:$N$71,0),0)+IFERROR(MATCH(EB2,'Emballage (Primær)'!$O$62:$O$71,0),0)+IFERROR(MATCH(EB2,'Emballage (Primær)'!$P$62:$P$71,0),0)+IFERROR(MATCH(EB2,'Emballage (Primær)'!$Q$62:$Q$71,0),0)+IFERROR(MATCH(EB2,'Emballage (Primær)'!$M$74:$M$83,0),0)+IFERROR(MATCH(EB2,'Emballage (Primær)'!$N$74:$N$83,0),0)+IFERROR(MATCH(EB2,'Emballage (Primær)'!$O$74:$O$83,0),0)+IFERROR(MATCH(EB2,'Emballage (Primær)'!$P$74:$P$83,0),0)+IFERROR(MATCH(EB2,'Emballage (Primær)'!$Q$74:$Q$83,0),0)+IFERROR(MATCH(EB2,'Emballage (Primær)'!$M$86:$M$95,0),0)+IFERROR(MATCH(EB2,'Emballage (Primær)'!$N$86:$N$95,0),0)+IFERROR(MATCH(EB2,'Emballage (Primær)'!$O$86:$O$95,0),0)+IFERROR(MATCH(EB2,'Emballage (Primær)'!$P$86:$P$95,0),0)+IFERROR(MATCH(EB2,'Emballage (Primær)'!$Q$86:$Q$95,0),0)+IFERROR(MATCH(EB2,'Emballage (Primær)'!$M$98:$M$107,0),0)+IFERROR(MATCH(EB2,'Emballage (Primær)'!$N$98:$N$107,0),0)+IFERROR(MATCH(EB2,'Emballage (Primær)'!$O$98:$O$107,0),0)+IFERROR(MATCH(EB2,'Emballage (Primær)'!$P$98:$P$107,0),0)+IFERROR(MATCH(EB2,'Emballage (Primær)'!$Q$98:$Q$107,0),0)&gt;=1,1,0)</f>
        <v>0</v>
      </c>
      <c r="EC9" s="78">
        <f>IF(IFERROR(MATCH(EC2,Recept!$K$37:$K$235,0),0)+IFERROR(MATCH(EC2,Recept!$M$37:$M$235,0),0)+IFERROR(MATCH(EC2,Recept!$O$37:$O$235,0),0)+IFERROR(MATCH(EC2,Recept!$Q$37:$Q$235,0),0)+IFERROR(MATCH(EC2,Recept!$S$37:$S$235,0),0)+IFERROR(MATCH(EC2,'Emballage (Primær)'!$M$21:$M$25,0),0)+IFERROR(MATCH(EC2,'Emballage (Primær)'!$N$21:$N$25,0),0)+IFERROR(MATCH(EC2,'Emballage (Primær)'!$O$21:$O$25,0),0)+IFERROR(MATCH(EC2,'Emballage (Primær)'!$P$21:$P$25,0),0)+IFERROR(MATCH(EC2,'Emballage (Primær)'!$Q$21:$Q$25,0),0)+IFERROR(MATCH(EC2,'Emballage (Primær)'!$M$50:$M$59,0),0)+IFERROR(MATCH(EC2,'Emballage (Primær)'!$N$50:$N$59,0),0)+IFERROR(MATCH(EC2,'Emballage (Primær)'!$O$50:$O$59,0),0)+IFERROR(MATCH(EC2,'Emballage (Primær)'!$P$50:$P$59,0),0)+IFERROR(MATCH(EC2,'Emballage (Primær)'!$Q$50:$Q$59,0),0)+IFERROR(MATCH(EC2,'Emballage (Primær)'!$M$62:$M$71,0),0)+IFERROR(MATCH(EC2,'Emballage (Primær)'!$N$62:$N$71,0),0)+IFERROR(MATCH(EC2,'Emballage (Primær)'!$O$62:$O$71,0),0)+IFERROR(MATCH(EC2,'Emballage (Primær)'!$P$62:$P$71,0),0)+IFERROR(MATCH(EC2,'Emballage (Primær)'!$Q$62:$Q$71,0),0)+IFERROR(MATCH(EC2,'Emballage (Primær)'!$M$74:$M$83,0),0)+IFERROR(MATCH(EC2,'Emballage (Primær)'!$N$74:$N$83,0),0)+IFERROR(MATCH(EC2,'Emballage (Primær)'!$O$74:$O$83,0),0)+IFERROR(MATCH(EC2,'Emballage (Primær)'!$P$74:$P$83,0),0)+IFERROR(MATCH(EC2,'Emballage (Primær)'!$Q$74:$Q$83,0),0)+IFERROR(MATCH(EC2,'Emballage (Primær)'!$M$86:$M$95,0),0)+IFERROR(MATCH(EC2,'Emballage (Primær)'!$N$86:$N$95,0),0)+IFERROR(MATCH(EC2,'Emballage (Primær)'!$O$86:$O$95,0),0)+IFERROR(MATCH(EC2,'Emballage (Primær)'!$P$86:$P$95,0),0)+IFERROR(MATCH(EC2,'Emballage (Primær)'!$Q$86:$Q$95,0),0)+IFERROR(MATCH(EC2,'Emballage (Primær)'!$M$98:$M$107,0),0)+IFERROR(MATCH(EC2,'Emballage (Primær)'!$N$98:$N$107,0),0)+IFERROR(MATCH(EC2,'Emballage (Primær)'!$O$98:$O$107,0),0)+IFERROR(MATCH(EC2,'Emballage (Primær)'!$P$98:$P$107,0),0)+IFERROR(MATCH(EC2,'Emballage (Primær)'!$Q$98:$Q$107,0),0)&gt;=1,1,0)</f>
        <v>0</v>
      </c>
      <c r="ED9" s="78">
        <f>IF(IFERROR(MATCH(ED2,Recept!$K$37:$K$235,0),0)+IFERROR(MATCH(ED2,Recept!$M$37:$M$235,0),0)+IFERROR(MATCH(ED2,Recept!$O$37:$O$235,0),0)+IFERROR(MATCH(ED2,Recept!$Q$37:$Q$235,0),0)+IFERROR(MATCH(ED2,Recept!$S$37:$S$235,0),0)+IFERROR(MATCH(ED2,'Emballage (Primær)'!$M$21:$M$25,0),0)+IFERROR(MATCH(ED2,'Emballage (Primær)'!$N$21:$N$25,0),0)+IFERROR(MATCH(ED2,'Emballage (Primær)'!$O$21:$O$25,0),0)+IFERROR(MATCH(ED2,'Emballage (Primær)'!$P$21:$P$25,0),0)+IFERROR(MATCH(ED2,'Emballage (Primær)'!$Q$21:$Q$25,0),0)+IFERROR(MATCH(ED2,'Emballage (Primær)'!$M$50:$M$59,0),0)+IFERROR(MATCH(ED2,'Emballage (Primær)'!$N$50:$N$59,0),0)+IFERROR(MATCH(ED2,'Emballage (Primær)'!$O$50:$O$59,0),0)+IFERROR(MATCH(ED2,'Emballage (Primær)'!$P$50:$P$59,0),0)+IFERROR(MATCH(ED2,'Emballage (Primær)'!$Q$50:$Q$59,0),0)+IFERROR(MATCH(ED2,'Emballage (Primær)'!$M$62:$M$71,0),0)+IFERROR(MATCH(ED2,'Emballage (Primær)'!$N$62:$N$71,0),0)+IFERROR(MATCH(ED2,'Emballage (Primær)'!$O$62:$O$71,0),0)+IFERROR(MATCH(ED2,'Emballage (Primær)'!$P$62:$P$71,0),0)+IFERROR(MATCH(ED2,'Emballage (Primær)'!$Q$62:$Q$71,0),0)+IFERROR(MATCH(ED2,'Emballage (Primær)'!$M$74:$M$83,0),0)+IFERROR(MATCH(ED2,'Emballage (Primær)'!$N$74:$N$83,0),0)+IFERROR(MATCH(ED2,'Emballage (Primær)'!$O$74:$O$83,0),0)+IFERROR(MATCH(ED2,'Emballage (Primær)'!$P$74:$P$83,0),0)+IFERROR(MATCH(ED2,'Emballage (Primær)'!$Q$74:$Q$83,0),0)+IFERROR(MATCH(ED2,'Emballage (Primær)'!$M$86:$M$95,0),0)+IFERROR(MATCH(ED2,'Emballage (Primær)'!$N$86:$N$95,0),0)+IFERROR(MATCH(ED2,'Emballage (Primær)'!$O$86:$O$95,0),0)+IFERROR(MATCH(ED2,'Emballage (Primær)'!$P$86:$P$95,0),0)+IFERROR(MATCH(ED2,'Emballage (Primær)'!$Q$86:$Q$95,0),0)+IFERROR(MATCH(ED2,'Emballage (Primær)'!$M$98:$M$107,0),0)+IFERROR(MATCH(ED2,'Emballage (Primær)'!$N$98:$N$107,0),0)+IFERROR(MATCH(ED2,'Emballage (Primær)'!$O$98:$O$107,0),0)+IFERROR(MATCH(ED2,'Emballage (Primær)'!$P$98:$P$107,0),0)+IFERROR(MATCH(ED2,'Emballage (Primær)'!$Q$98:$Q$107,0),0)&gt;=1,1,0)</f>
        <v>0</v>
      </c>
      <c r="EE9" s="78">
        <f>IF(IFERROR(MATCH(EE2,Recept!$K$37:$K$235,0),0)+IFERROR(MATCH(EE2,Recept!$M$37:$M$235,0),0)+IFERROR(MATCH(EE2,Recept!$O$37:$O$235,0),0)+IFERROR(MATCH(EE2,Recept!$Q$37:$Q$235,0),0)+IFERROR(MATCH(EE2,Recept!$S$37:$S$235,0),0)+IFERROR(MATCH(EE2,'Emballage (Primær)'!$M$21:$M$25,0),0)+IFERROR(MATCH(EE2,'Emballage (Primær)'!$N$21:$N$25,0),0)+IFERROR(MATCH(EE2,'Emballage (Primær)'!$O$21:$O$25,0),0)+IFERROR(MATCH(EE2,'Emballage (Primær)'!$P$21:$P$25,0),0)+IFERROR(MATCH(EE2,'Emballage (Primær)'!$Q$21:$Q$25,0),0)+IFERROR(MATCH(EE2,'Emballage (Primær)'!$M$50:$M$59,0),0)+IFERROR(MATCH(EE2,'Emballage (Primær)'!$N$50:$N$59,0),0)+IFERROR(MATCH(EE2,'Emballage (Primær)'!$O$50:$O$59,0),0)+IFERROR(MATCH(EE2,'Emballage (Primær)'!$P$50:$P$59,0),0)+IFERROR(MATCH(EE2,'Emballage (Primær)'!$Q$50:$Q$59,0),0)+IFERROR(MATCH(EE2,'Emballage (Primær)'!$M$62:$M$71,0),0)+IFERROR(MATCH(EE2,'Emballage (Primær)'!$N$62:$N$71,0),0)+IFERROR(MATCH(EE2,'Emballage (Primær)'!$O$62:$O$71,0),0)+IFERROR(MATCH(EE2,'Emballage (Primær)'!$P$62:$P$71,0),0)+IFERROR(MATCH(EE2,'Emballage (Primær)'!$Q$62:$Q$71,0),0)+IFERROR(MATCH(EE2,'Emballage (Primær)'!$M$74:$M$83,0),0)+IFERROR(MATCH(EE2,'Emballage (Primær)'!$N$74:$N$83,0),0)+IFERROR(MATCH(EE2,'Emballage (Primær)'!$O$74:$O$83,0),0)+IFERROR(MATCH(EE2,'Emballage (Primær)'!$P$74:$P$83,0),0)+IFERROR(MATCH(EE2,'Emballage (Primær)'!$Q$74:$Q$83,0),0)+IFERROR(MATCH(EE2,'Emballage (Primær)'!$M$86:$M$95,0),0)+IFERROR(MATCH(EE2,'Emballage (Primær)'!$N$86:$N$95,0),0)+IFERROR(MATCH(EE2,'Emballage (Primær)'!$O$86:$O$95,0),0)+IFERROR(MATCH(EE2,'Emballage (Primær)'!$P$86:$P$95,0),0)+IFERROR(MATCH(EE2,'Emballage (Primær)'!$Q$86:$Q$95,0),0)+IFERROR(MATCH(EE2,'Emballage (Primær)'!$M$98:$M$107,0),0)+IFERROR(MATCH(EE2,'Emballage (Primær)'!$N$98:$N$107,0),0)+IFERROR(MATCH(EE2,'Emballage (Primær)'!$O$98:$O$107,0),0)+IFERROR(MATCH(EE2,'Emballage (Primær)'!$P$98:$P$107,0),0)+IFERROR(MATCH(EE2,'Emballage (Primær)'!$Q$98:$Q$107,0),0)&gt;=1,1,0)</f>
        <v>0</v>
      </c>
      <c r="EF9" s="78">
        <f>IF(IFERROR(MATCH(EF2,Recept!$K$37:$K$235,0),0)+IFERROR(MATCH(EF2,Recept!$M$37:$M$235,0),0)+IFERROR(MATCH(EF2,Recept!$O$37:$O$235,0),0)+IFERROR(MATCH(EF2,Recept!$Q$37:$Q$235,0),0)+IFERROR(MATCH(EF2,Recept!$S$37:$S$235,0),0)+IFERROR(MATCH(EF2,'Emballage (Primær)'!$M$21:$M$25,0),0)+IFERROR(MATCH(EF2,'Emballage (Primær)'!$N$21:$N$25,0),0)+IFERROR(MATCH(EF2,'Emballage (Primær)'!$O$21:$O$25,0),0)+IFERROR(MATCH(EF2,'Emballage (Primær)'!$P$21:$P$25,0),0)+IFERROR(MATCH(EF2,'Emballage (Primær)'!$Q$21:$Q$25,0),0)+IFERROR(MATCH(EF2,'Emballage (Primær)'!$M$50:$M$59,0),0)+IFERROR(MATCH(EF2,'Emballage (Primær)'!$N$50:$N$59,0),0)+IFERROR(MATCH(EF2,'Emballage (Primær)'!$O$50:$O$59,0),0)+IFERROR(MATCH(EF2,'Emballage (Primær)'!$P$50:$P$59,0),0)+IFERROR(MATCH(EF2,'Emballage (Primær)'!$Q$50:$Q$59,0),0)+IFERROR(MATCH(EF2,'Emballage (Primær)'!$M$62:$M$71,0),0)+IFERROR(MATCH(EF2,'Emballage (Primær)'!$N$62:$N$71,0),0)+IFERROR(MATCH(EF2,'Emballage (Primær)'!$O$62:$O$71,0),0)+IFERROR(MATCH(EF2,'Emballage (Primær)'!$P$62:$P$71,0),0)+IFERROR(MATCH(EF2,'Emballage (Primær)'!$Q$62:$Q$71,0),0)+IFERROR(MATCH(EF2,'Emballage (Primær)'!$M$74:$M$83,0),0)+IFERROR(MATCH(EF2,'Emballage (Primær)'!$N$74:$N$83,0),0)+IFERROR(MATCH(EF2,'Emballage (Primær)'!$O$74:$O$83,0),0)+IFERROR(MATCH(EF2,'Emballage (Primær)'!$P$74:$P$83,0),0)+IFERROR(MATCH(EF2,'Emballage (Primær)'!$Q$74:$Q$83,0),0)+IFERROR(MATCH(EF2,'Emballage (Primær)'!$M$86:$M$95,0),0)+IFERROR(MATCH(EF2,'Emballage (Primær)'!$N$86:$N$95,0),0)+IFERROR(MATCH(EF2,'Emballage (Primær)'!$O$86:$O$95,0),0)+IFERROR(MATCH(EF2,'Emballage (Primær)'!$P$86:$P$95,0),0)+IFERROR(MATCH(EF2,'Emballage (Primær)'!$Q$86:$Q$95,0),0)+IFERROR(MATCH(EF2,'Emballage (Primær)'!$M$98:$M$107,0),0)+IFERROR(MATCH(EF2,'Emballage (Primær)'!$N$98:$N$107,0),0)+IFERROR(MATCH(EF2,'Emballage (Primær)'!$O$98:$O$107,0),0)+IFERROR(MATCH(EF2,'Emballage (Primær)'!$P$98:$P$107,0),0)+IFERROR(MATCH(EF2,'Emballage (Primær)'!$Q$98:$Q$107,0),0)&gt;=1,1,0)</f>
        <v>0</v>
      </c>
      <c r="EG9" s="78">
        <f>IF(IFERROR(MATCH(EG2,Recept!$K$37:$K$235,0),0)+IFERROR(MATCH(EG2,Recept!$M$37:$M$235,0),0)+IFERROR(MATCH(EG2,Recept!$O$37:$O$235,0),0)+IFERROR(MATCH(EG2,Recept!$Q$37:$Q$235,0),0)+IFERROR(MATCH(EG2,Recept!$S$37:$S$235,0),0)+IFERROR(MATCH(EG2,'Emballage (Primær)'!$M$21:$M$25,0),0)+IFERROR(MATCH(EG2,'Emballage (Primær)'!$N$21:$N$25,0),0)+IFERROR(MATCH(EG2,'Emballage (Primær)'!$O$21:$O$25,0),0)+IFERROR(MATCH(EG2,'Emballage (Primær)'!$P$21:$P$25,0),0)+IFERROR(MATCH(EG2,'Emballage (Primær)'!$Q$21:$Q$25,0),0)+IFERROR(MATCH(EG2,'Emballage (Primær)'!$M$50:$M$59,0),0)+IFERROR(MATCH(EG2,'Emballage (Primær)'!$N$50:$N$59,0),0)+IFERROR(MATCH(EG2,'Emballage (Primær)'!$O$50:$O$59,0),0)+IFERROR(MATCH(EG2,'Emballage (Primær)'!$P$50:$P$59,0),0)+IFERROR(MATCH(EG2,'Emballage (Primær)'!$Q$50:$Q$59,0),0)+IFERROR(MATCH(EG2,'Emballage (Primær)'!$M$62:$M$71,0),0)+IFERROR(MATCH(EG2,'Emballage (Primær)'!$N$62:$N$71,0),0)+IFERROR(MATCH(EG2,'Emballage (Primær)'!$O$62:$O$71,0),0)+IFERROR(MATCH(EG2,'Emballage (Primær)'!$P$62:$P$71,0),0)+IFERROR(MATCH(EG2,'Emballage (Primær)'!$Q$62:$Q$71,0),0)+IFERROR(MATCH(EG2,'Emballage (Primær)'!$M$74:$M$83,0),0)+IFERROR(MATCH(EG2,'Emballage (Primær)'!$N$74:$N$83,0),0)+IFERROR(MATCH(EG2,'Emballage (Primær)'!$O$74:$O$83,0),0)+IFERROR(MATCH(EG2,'Emballage (Primær)'!$P$74:$P$83,0),0)+IFERROR(MATCH(EG2,'Emballage (Primær)'!$Q$74:$Q$83,0),0)+IFERROR(MATCH(EG2,'Emballage (Primær)'!$M$86:$M$95,0),0)+IFERROR(MATCH(EG2,'Emballage (Primær)'!$N$86:$N$95,0),0)+IFERROR(MATCH(EG2,'Emballage (Primær)'!$O$86:$O$95,0),0)+IFERROR(MATCH(EG2,'Emballage (Primær)'!$P$86:$P$95,0),0)+IFERROR(MATCH(EG2,'Emballage (Primær)'!$Q$86:$Q$95,0),0)+IFERROR(MATCH(EG2,'Emballage (Primær)'!$M$98:$M$107,0),0)+IFERROR(MATCH(EG2,'Emballage (Primær)'!$N$98:$N$107,0),0)+IFERROR(MATCH(EG2,'Emballage (Primær)'!$O$98:$O$107,0),0)+IFERROR(MATCH(EG2,'Emballage (Primær)'!$P$98:$P$107,0),0)+IFERROR(MATCH(EG2,'Emballage (Primær)'!$Q$98:$Q$107,0),0)&gt;=1,1,0)</f>
        <v>0</v>
      </c>
      <c r="EH9" s="78">
        <f>IF(IFERROR(MATCH(EH2,Recept!$K$37:$K$235,0),0)+IFERROR(MATCH(EH2,Recept!$M$37:$M$235,0),0)+IFERROR(MATCH(EH2,Recept!$O$37:$O$235,0),0)+IFERROR(MATCH(EH2,Recept!$Q$37:$Q$235,0),0)+IFERROR(MATCH(EH2,Recept!$S$37:$S$235,0),0)+IFERROR(MATCH(EH2,'Emballage (Primær)'!$M$21:$M$25,0),0)+IFERROR(MATCH(EH2,'Emballage (Primær)'!$N$21:$N$25,0),0)+IFERROR(MATCH(EH2,'Emballage (Primær)'!$O$21:$O$25,0),0)+IFERROR(MATCH(EH2,'Emballage (Primær)'!$P$21:$P$25,0),0)+IFERROR(MATCH(EH2,'Emballage (Primær)'!$Q$21:$Q$25,0),0)+IFERROR(MATCH(EH2,'Emballage (Primær)'!$M$50:$M$59,0),0)+IFERROR(MATCH(EH2,'Emballage (Primær)'!$N$50:$N$59,0),0)+IFERROR(MATCH(EH2,'Emballage (Primær)'!$O$50:$O$59,0),0)+IFERROR(MATCH(EH2,'Emballage (Primær)'!$P$50:$P$59,0),0)+IFERROR(MATCH(EH2,'Emballage (Primær)'!$Q$50:$Q$59,0),0)+IFERROR(MATCH(EH2,'Emballage (Primær)'!$M$62:$M$71,0),0)+IFERROR(MATCH(EH2,'Emballage (Primær)'!$N$62:$N$71,0),0)+IFERROR(MATCH(EH2,'Emballage (Primær)'!$O$62:$O$71,0),0)+IFERROR(MATCH(EH2,'Emballage (Primær)'!$P$62:$P$71,0),0)+IFERROR(MATCH(EH2,'Emballage (Primær)'!$Q$62:$Q$71,0),0)+IFERROR(MATCH(EH2,'Emballage (Primær)'!$M$74:$M$83,0),0)+IFERROR(MATCH(EH2,'Emballage (Primær)'!$N$74:$N$83,0),0)+IFERROR(MATCH(EH2,'Emballage (Primær)'!$O$74:$O$83,0),0)+IFERROR(MATCH(EH2,'Emballage (Primær)'!$P$74:$P$83,0),0)+IFERROR(MATCH(EH2,'Emballage (Primær)'!$Q$74:$Q$83,0),0)+IFERROR(MATCH(EH2,'Emballage (Primær)'!$M$86:$M$95,0),0)+IFERROR(MATCH(EH2,'Emballage (Primær)'!$N$86:$N$95,0),0)+IFERROR(MATCH(EH2,'Emballage (Primær)'!$O$86:$O$95,0),0)+IFERROR(MATCH(EH2,'Emballage (Primær)'!$P$86:$P$95,0),0)+IFERROR(MATCH(EH2,'Emballage (Primær)'!$Q$86:$Q$95,0),0)+IFERROR(MATCH(EH2,'Emballage (Primær)'!$M$98:$M$107,0),0)+IFERROR(MATCH(EH2,'Emballage (Primær)'!$N$98:$N$107,0),0)+IFERROR(MATCH(EH2,'Emballage (Primær)'!$O$98:$O$107,0),0)+IFERROR(MATCH(EH2,'Emballage (Primær)'!$P$98:$P$107,0),0)+IFERROR(MATCH(EH2,'Emballage (Primær)'!$Q$98:$Q$107,0),0)&gt;=1,1,0)</f>
        <v>0</v>
      </c>
      <c r="EI9" s="78">
        <f>IF(IFERROR(MATCH(EI2,Recept!$K$37:$K$235,0),0)+IFERROR(MATCH(EI2,Recept!$M$37:$M$235,0),0)+IFERROR(MATCH(EI2,Recept!$O$37:$O$235,0),0)+IFERROR(MATCH(EI2,Recept!$Q$37:$Q$235,0),0)+IFERROR(MATCH(EI2,Recept!$S$37:$S$235,0),0)+IFERROR(MATCH(EI2,'Emballage (Primær)'!$M$21:$M$25,0),0)+IFERROR(MATCH(EI2,'Emballage (Primær)'!$N$21:$N$25,0),0)+IFERROR(MATCH(EI2,'Emballage (Primær)'!$O$21:$O$25,0),0)+IFERROR(MATCH(EI2,'Emballage (Primær)'!$P$21:$P$25,0),0)+IFERROR(MATCH(EI2,'Emballage (Primær)'!$Q$21:$Q$25,0),0)+IFERROR(MATCH(EI2,'Emballage (Primær)'!$M$50:$M$59,0),0)+IFERROR(MATCH(EI2,'Emballage (Primær)'!$N$50:$N$59,0),0)+IFERROR(MATCH(EI2,'Emballage (Primær)'!$O$50:$O$59,0),0)+IFERROR(MATCH(EI2,'Emballage (Primær)'!$P$50:$P$59,0),0)+IFERROR(MATCH(EI2,'Emballage (Primær)'!$Q$50:$Q$59,0),0)+IFERROR(MATCH(EI2,'Emballage (Primær)'!$M$62:$M$71,0),0)+IFERROR(MATCH(EI2,'Emballage (Primær)'!$N$62:$N$71,0),0)+IFERROR(MATCH(EI2,'Emballage (Primær)'!$O$62:$O$71,0),0)+IFERROR(MATCH(EI2,'Emballage (Primær)'!$P$62:$P$71,0),0)+IFERROR(MATCH(EI2,'Emballage (Primær)'!$Q$62:$Q$71,0),0)+IFERROR(MATCH(EI2,'Emballage (Primær)'!$M$74:$M$83,0),0)+IFERROR(MATCH(EI2,'Emballage (Primær)'!$N$74:$N$83,0),0)+IFERROR(MATCH(EI2,'Emballage (Primær)'!$O$74:$O$83,0),0)+IFERROR(MATCH(EI2,'Emballage (Primær)'!$P$74:$P$83,0),0)+IFERROR(MATCH(EI2,'Emballage (Primær)'!$Q$74:$Q$83,0),0)+IFERROR(MATCH(EI2,'Emballage (Primær)'!$M$86:$M$95,0),0)+IFERROR(MATCH(EI2,'Emballage (Primær)'!$N$86:$N$95,0),0)+IFERROR(MATCH(EI2,'Emballage (Primær)'!$O$86:$O$95,0),0)+IFERROR(MATCH(EI2,'Emballage (Primær)'!$P$86:$P$95,0),0)+IFERROR(MATCH(EI2,'Emballage (Primær)'!$Q$86:$Q$95,0),0)+IFERROR(MATCH(EI2,'Emballage (Primær)'!$M$98:$M$107,0),0)+IFERROR(MATCH(EI2,'Emballage (Primær)'!$N$98:$N$107,0),0)+IFERROR(MATCH(EI2,'Emballage (Primær)'!$O$98:$O$107,0),0)+IFERROR(MATCH(EI2,'Emballage (Primær)'!$P$98:$P$107,0),0)+IFERROR(MATCH(EI2,'Emballage (Primær)'!$Q$98:$Q$107,0),0)&gt;=1,1,0)</f>
        <v>0</v>
      </c>
      <c r="EJ9" s="78">
        <f>IF(IFERROR(MATCH(EJ2,Recept!$K$37:$K$235,0),0)+IFERROR(MATCH(EJ2,Recept!$M$37:$M$235,0),0)+IFERROR(MATCH(EJ2,Recept!$O$37:$O$235,0),0)+IFERROR(MATCH(EJ2,Recept!$Q$37:$Q$235,0),0)+IFERROR(MATCH(EJ2,Recept!$S$37:$S$235,0),0)+IFERROR(MATCH(EJ2,'Emballage (Primær)'!$M$21:$M$25,0),0)+IFERROR(MATCH(EJ2,'Emballage (Primær)'!$N$21:$N$25,0),0)+IFERROR(MATCH(EJ2,'Emballage (Primær)'!$O$21:$O$25,0),0)+IFERROR(MATCH(EJ2,'Emballage (Primær)'!$P$21:$P$25,0),0)+IFERROR(MATCH(EJ2,'Emballage (Primær)'!$Q$21:$Q$25,0),0)+IFERROR(MATCH(EJ2,'Emballage (Primær)'!$M$50:$M$59,0),0)+IFERROR(MATCH(EJ2,'Emballage (Primær)'!$N$50:$N$59,0),0)+IFERROR(MATCH(EJ2,'Emballage (Primær)'!$O$50:$O$59,0),0)+IFERROR(MATCH(EJ2,'Emballage (Primær)'!$P$50:$P$59,0),0)+IFERROR(MATCH(EJ2,'Emballage (Primær)'!$Q$50:$Q$59,0),0)+IFERROR(MATCH(EJ2,'Emballage (Primær)'!$M$62:$M$71,0),0)+IFERROR(MATCH(EJ2,'Emballage (Primær)'!$N$62:$N$71,0),0)+IFERROR(MATCH(EJ2,'Emballage (Primær)'!$O$62:$O$71,0),0)+IFERROR(MATCH(EJ2,'Emballage (Primær)'!$P$62:$P$71,0),0)+IFERROR(MATCH(EJ2,'Emballage (Primær)'!$Q$62:$Q$71,0),0)+IFERROR(MATCH(EJ2,'Emballage (Primær)'!$M$74:$M$83,0),0)+IFERROR(MATCH(EJ2,'Emballage (Primær)'!$N$74:$N$83,0),0)+IFERROR(MATCH(EJ2,'Emballage (Primær)'!$O$74:$O$83,0),0)+IFERROR(MATCH(EJ2,'Emballage (Primær)'!$P$74:$P$83,0),0)+IFERROR(MATCH(EJ2,'Emballage (Primær)'!$Q$74:$Q$83,0),0)+IFERROR(MATCH(EJ2,'Emballage (Primær)'!$M$86:$M$95,0),0)+IFERROR(MATCH(EJ2,'Emballage (Primær)'!$N$86:$N$95,0),0)+IFERROR(MATCH(EJ2,'Emballage (Primær)'!$O$86:$O$95,0),0)+IFERROR(MATCH(EJ2,'Emballage (Primær)'!$P$86:$P$95,0),0)+IFERROR(MATCH(EJ2,'Emballage (Primær)'!$Q$86:$Q$95,0),0)+IFERROR(MATCH(EJ2,'Emballage (Primær)'!$M$98:$M$107,0),0)+IFERROR(MATCH(EJ2,'Emballage (Primær)'!$N$98:$N$107,0),0)+IFERROR(MATCH(EJ2,'Emballage (Primær)'!$O$98:$O$107,0),0)+IFERROR(MATCH(EJ2,'Emballage (Primær)'!$P$98:$P$107,0),0)+IFERROR(MATCH(EJ2,'Emballage (Primær)'!$Q$98:$Q$107,0),0)&gt;=1,1,0)</f>
        <v>0</v>
      </c>
      <c r="EK9" s="78">
        <f>IF(IFERROR(MATCH(EK2,Recept!$K$37:$K$235,0),0)+IFERROR(MATCH(EK2,Recept!$M$37:$M$235,0),0)+IFERROR(MATCH(EK2,Recept!$O$37:$O$235,0),0)+IFERROR(MATCH(EK2,Recept!$Q$37:$Q$235,0),0)+IFERROR(MATCH(EK2,Recept!$S$37:$S$235,0),0)+IFERROR(MATCH(EK2,'Emballage (Primær)'!$M$21:$M$25,0),0)+IFERROR(MATCH(EK2,'Emballage (Primær)'!$N$21:$N$25,0),0)+IFERROR(MATCH(EK2,'Emballage (Primær)'!$O$21:$O$25,0),0)+IFERROR(MATCH(EK2,'Emballage (Primær)'!$P$21:$P$25,0),0)+IFERROR(MATCH(EK2,'Emballage (Primær)'!$Q$21:$Q$25,0),0)+IFERROR(MATCH(EK2,'Emballage (Primær)'!$M$50:$M$59,0),0)+IFERROR(MATCH(EK2,'Emballage (Primær)'!$N$50:$N$59,0),0)+IFERROR(MATCH(EK2,'Emballage (Primær)'!$O$50:$O$59,0),0)+IFERROR(MATCH(EK2,'Emballage (Primær)'!$P$50:$P$59,0),0)+IFERROR(MATCH(EK2,'Emballage (Primær)'!$Q$50:$Q$59,0),0)+IFERROR(MATCH(EK2,'Emballage (Primær)'!$M$62:$M$71,0),0)+IFERROR(MATCH(EK2,'Emballage (Primær)'!$N$62:$N$71,0),0)+IFERROR(MATCH(EK2,'Emballage (Primær)'!$O$62:$O$71,0),0)+IFERROR(MATCH(EK2,'Emballage (Primær)'!$P$62:$P$71,0),0)+IFERROR(MATCH(EK2,'Emballage (Primær)'!$Q$62:$Q$71,0),0)+IFERROR(MATCH(EK2,'Emballage (Primær)'!$M$74:$M$83,0),0)+IFERROR(MATCH(EK2,'Emballage (Primær)'!$N$74:$N$83,0),0)+IFERROR(MATCH(EK2,'Emballage (Primær)'!$O$74:$O$83,0),0)+IFERROR(MATCH(EK2,'Emballage (Primær)'!$P$74:$P$83,0),0)+IFERROR(MATCH(EK2,'Emballage (Primær)'!$Q$74:$Q$83,0),0)+IFERROR(MATCH(EK2,'Emballage (Primær)'!$M$86:$M$95,0),0)+IFERROR(MATCH(EK2,'Emballage (Primær)'!$N$86:$N$95,0),0)+IFERROR(MATCH(EK2,'Emballage (Primær)'!$O$86:$O$95,0),0)+IFERROR(MATCH(EK2,'Emballage (Primær)'!$P$86:$P$95,0),0)+IFERROR(MATCH(EK2,'Emballage (Primær)'!$Q$86:$Q$95,0),0)+IFERROR(MATCH(EK2,'Emballage (Primær)'!$M$98:$M$107,0),0)+IFERROR(MATCH(EK2,'Emballage (Primær)'!$N$98:$N$107,0),0)+IFERROR(MATCH(EK2,'Emballage (Primær)'!$O$98:$O$107,0),0)+IFERROR(MATCH(EK2,'Emballage (Primær)'!$P$98:$P$107,0),0)+IFERROR(MATCH(EK2,'Emballage (Primær)'!$Q$98:$Q$107,0),0)&gt;=1,1,0)</f>
        <v>0</v>
      </c>
      <c r="EL9" s="78">
        <f>IF(IFERROR(MATCH(EL2,Recept!$K$37:$K$235,0),0)+IFERROR(MATCH(EL2,Recept!$M$37:$M$235,0),0)+IFERROR(MATCH(EL2,Recept!$O$37:$O$235,0),0)+IFERROR(MATCH(EL2,Recept!$Q$37:$Q$235,0),0)+IFERROR(MATCH(EL2,Recept!$S$37:$S$235,0),0)+IFERROR(MATCH(EL2,'Emballage (Primær)'!$M$21:$M$25,0),0)+IFERROR(MATCH(EL2,'Emballage (Primær)'!$N$21:$N$25,0),0)+IFERROR(MATCH(EL2,'Emballage (Primær)'!$O$21:$O$25,0),0)+IFERROR(MATCH(EL2,'Emballage (Primær)'!$P$21:$P$25,0),0)+IFERROR(MATCH(EL2,'Emballage (Primær)'!$Q$21:$Q$25,0),0)+IFERROR(MATCH(EL2,'Emballage (Primær)'!$M$50:$M$59,0),0)+IFERROR(MATCH(EL2,'Emballage (Primær)'!$N$50:$N$59,0),0)+IFERROR(MATCH(EL2,'Emballage (Primær)'!$O$50:$O$59,0),0)+IFERROR(MATCH(EL2,'Emballage (Primær)'!$P$50:$P$59,0),0)+IFERROR(MATCH(EL2,'Emballage (Primær)'!$Q$50:$Q$59,0),0)+IFERROR(MATCH(EL2,'Emballage (Primær)'!$M$62:$M$71,0),0)+IFERROR(MATCH(EL2,'Emballage (Primær)'!$N$62:$N$71,0),0)+IFERROR(MATCH(EL2,'Emballage (Primær)'!$O$62:$O$71,0),0)+IFERROR(MATCH(EL2,'Emballage (Primær)'!$P$62:$P$71,0),0)+IFERROR(MATCH(EL2,'Emballage (Primær)'!$Q$62:$Q$71,0),0)+IFERROR(MATCH(EL2,'Emballage (Primær)'!$M$74:$M$83,0),0)+IFERROR(MATCH(EL2,'Emballage (Primær)'!$N$74:$N$83,0),0)+IFERROR(MATCH(EL2,'Emballage (Primær)'!$O$74:$O$83,0),0)+IFERROR(MATCH(EL2,'Emballage (Primær)'!$P$74:$P$83,0),0)+IFERROR(MATCH(EL2,'Emballage (Primær)'!$Q$74:$Q$83,0),0)+IFERROR(MATCH(EL2,'Emballage (Primær)'!$M$86:$M$95,0),0)+IFERROR(MATCH(EL2,'Emballage (Primær)'!$N$86:$N$95,0),0)+IFERROR(MATCH(EL2,'Emballage (Primær)'!$O$86:$O$95,0),0)+IFERROR(MATCH(EL2,'Emballage (Primær)'!$P$86:$P$95,0),0)+IFERROR(MATCH(EL2,'Emballage (Primær)'!$Q$86:$Q$95,0),0)+IFERROR(MATCH(EL2,'Emballage (Primær)'!$M$98:$M$107,0),0)+IFERROR(MATCH(EL2,'Emballage (Primær)'!$N$98:$N$107,0),0)+IFERROR(MATCH(EL2,'Emballage (Primær)'!$O$98:$O$107,0),0)+IFERROR(MATCH(EL2,'Emballage (Primær)'!$P$98:$P$107,0),0)+IFERROR(MATCH(EL2,'Emballage (Primær)'!$Q$98:$Q$107,0),0)&gt;=1,1,0)</f>
        <v>0</v>
      </c>
      <c r="EM9" s="78">
        <f>IF(IFERROR(MATCH(EM2,Recept!$K$37:$K$235,0),0)+IFERROR(MATCH(EM2,Recept!$M$37:$M$235,0),0)+IFERROR(MATCH(EM2,Recept!$O$37:$O$235,0),0)+IFERROR(MATCH(EM2,Recept!$Q$37:$Q$235,0),0)+IFERROR(MATCH(EM2,Recept!$S$37:$S$235,0),0)+IFERROR(MATCH(EM2,'Emballage (Primær)'!$M$21:$M$25,0),0)+IFERROR(MATCH(EM2,'Emballage (Primær)'!$N$21:$N$25,0),0)+IFERROR(MATCH(EM2,'Emballage (Primær)'!$O$21:$O$25,0),0)+IFERROR(MATCH(EM2,'Emballage (Primær)'!$P$21:$P$25,0),0)+IFERROR(MATCH(EM2,'Emballage (Primær)'!$Q$21:$Q$25,0),0)+IFERROR(MATCH(EM2,'Emballage (Primær)'!$M$50:$M$59,0),0)+IFERROR(MATCH(EM2,'Emballage (Primær)'!$N$50:$N$59,0),0)+IFERROR(MATCH(EM2,'Emballage (Primær)'!$O$50:$O$59,0),0)+IFERROR(MATCH(EM2,'Emballage (Primær)'!$P$50:$P$59,0),0)+IFERROR(MATCH(EM2,'Emballage (Primær)'!$Q$50:$Q$59,0),0)+IFERROR(MATCH(EM2,'Emballage (Primær)'!$M$62:$M$71,0),0)+IFERROR(MATCH(EM2,'Emballage (Primær)'!$N$62:$N$71,0),0)+IFERROR(MATCH(EM2,'Emballage (Primær)'!$O$62:$O$71,0),0)+IFERROR(MATCH(EM2,'Emballage (Primær)'!$P$62:$P$71,0),0)+IFERROR(MATCH(EM2,'Emballage (Primær)'!$Q$62:$Q$71,0),0)+IFERROR(MATCH(EM2,'Emballage (Primær)'!$M$74:$M$83,0),0)+IFERROR(MATCH(EM2,'Emballage (Primær)'!$N$74:$N$83,0),0)+IFERROR(MATCH(EM2,'Emballage (Primær)'!$O$74:$O$83,0),0)+IFERROR(MATCH(EM2,'Emballage (Primær)'!$P$74:$P$83,0),0)+IFERROR(MATCH(EM2,'Emballage (Primær)'!$Q$74:$Q$83,0),0)+IFERROR(MATCH(EM2,'Emballage (Primær)'!$M$86:$M$95,0),0)+IFERROR(MATCH(EM2,'Emballage (Primær)'!$N$86:$N$95,0),0)+IFERROR(MATCH(EM2,'Emballage (Primær)'!$O$86:$O$95,0),0)+IFERROR(MATCH(EM2,'Emballage (Primær)'!$P$86:$P$95,0),0)+IFERROR(MATCH(EM2,'Emballage (Primær)'!$Q$86:$Q$95,0),0)+IFERROR(MATCH(EM2,'Emballage (Primær)'!$M$98:$M$107,0),0)+IFERROR(MATCH(EM2,'Emballage (Primær)'!$N$98:$N$107,0),0)+IFERROR(MATCH(EM2,'Emballage (Primær)'!$O$98:$O$107,0),0)+IFERROR(MATCH(EM2,'Emballage (Primær)'!$P$98:$P$107,0),0)+IFERROR(MATCH(EM2,'Emballage (Primær)'!$Q$98:$Q$107,0),0)&gt;=1,1,0)</f>
        <v>0</v>
      </c>
      <c r="EN9" s="78">
        <f>IF(IFERROR(MATCH(EN2,Recept!$K$37:$K$235,0),0)+IFERROR(MATCH(EN2,Recept!$M$37:$M$235,0),0)+IFERROR(MATCH(EN2,Recept!$O$37:$O$235,0),0)+IFERROR(MATCH(EN2,Recept!$Q$37:$Q$235,0),0)+IFERROR(MATCH(EN2,Recept!$S$37:$S$235,0),0)+IFERROR(MATCH(EN2,'Emballage (Primær)'!$M$21:$M$25,0),0)+IFERROR(MATCH(EN2,'Emballage (Primær)'!$N$21:$N$25,0),0)+IFERROR(MATCH(EN2,'Emballage (Primær)'!$O$21:$O$25,0),0)+IFERROR(MATCH(EN2,'Emballage (Primær)'!$P$21:$P$25,0),0)+IFERROR(MATCH(EN2,'Emballage (Primær)'!$Q$21:$Q$25,0),0)+IFERROR(MATCH(EN2,'Emballage (Primær)'!$M$50:$M$59,0),0)+IFERROR(MATCH(EN2,'Emballage (Primær)'!$N$50:$N$59,0),0)+IFERROR(MATCH(EN2,'Emballage (Primær)'!$O$50:$O$59,0),0)+IFERROR(MATCH(EN2,'Emballage (Primær)'!$P$50:$P$59,0),0)+IFERROR(MATCH(EN2,'Emballage (Primær)'!$Q$50:$Q$59,0),0)+IFERROR(MATCH(EN2,'Emballage (Primær)'!$M$62:$M$71,0),0)+IFERROR(MATCH(EN2,'Emballage (Primær)'!$N$62:$N$71,0),0)+IFERROR(MATCH(EN2,'Emballage (Primær)'!$O$62:$O$71,0),0)+IFERROR(MATCH(EN2,'Emballage (Primær)'!$P$62:$P$71,0),0)+IFERROR(MATCH(EN2,'Emballage (Primær)'!$Q$62:$Q$71,0),0)+IFERROR(MATCH(EN2,'Emballage (Primær)'!$M$74:$M$83,0),0)+IFERROR(MATCH(EN2,'Emballage (Primær)'!$N$74:$N$83,0),0)+IFERROR(MATCH(EN2,'Emballage (Primær)'!$O$74:$O$83,0),0)+IFERROR(MATCH(EN2,'Emballage (Primær)'!$P$74:$P$83,0),0)+IFERROR(MATCH(EN2,'Emballage (Primær)'!$Q$74:$Q$83,0),0)+IFERROR(MATCH(EN2,'Emballage (Primær)'!$M$86:$M$95,0),0)+IFERROR(MATCH(EN2,'Emballage (Primær)'!$N$86:$N$95,0),0)+IFERROR(MATCH(EN2,'Emballage (Primær)'!$O$86:$O$95,0),0)+IFERROR(MATCH(EN2,'Emballage (Primær)'!$P$86:$P$95,0),0)+IFERROR(MATCH(EN2,'Emballage (Primær)'!$Q$86:$Q$95,0),0)+IFERROR(MATCH(EN2,'Emballage (Primær)'!$M$98:$M$107,0),0)+IFERROR(MATCH(EN2,'Emballage (Primær)'!$N$98:$N$107,0),0)+IFERROR(MATCH(EN2,'Emballage (Primær)'!$O$98:$O$107,0),0)+IFERROR(MATCH(EN2,'Emballage (Primær)'!$P$98:$P$107,0),0)+IFERROR(MATCH(EN2,'Emballage (Primær)'!$Q$98:$Q$107,0),0)&gt;=1,1,0)</f>
        <v>0</v>
      </c>
      <c r="EO9" s="78">
        <f>IF(IFERROR(MATCH(EO2,Recept!$K$37:$K$235,0),0)+IFERROR(MATCH(EO2,Recept!$M$37:$M$235,0),0)+IFERROR(MATCH(EO2,Recept!$O$37:$O$235,0),0)+IFERROR(MATCH(EO2,Recept!$Q$37:$Q$235,0),0)+IFERROR(MATCH(EO2,Recept!$S$37:$S$235,0),0)+IFERROR(MATCH(EO2,'Emballage (Primær)'!$M$21:$M$25,0),0)+IFERROR(MATCH(EO2,'Emballage (Primær)'!$N$21:$N$25,0),0)+IFERROR(MATCH(EO2,'Emballage (Primær)'!$O$21:$O$25,0),0)+IFERROR(MATCH(EO2,'Emballage (Primær)'!$P$21:$P$25,0),0)+IFERROR(MATCH(EO2,'Emballage (Primær)'!$Q$21:$Q$25,0),0)+IFERROR(MATCH(EO2,'Emballage (Primær)'!$M$50:$M$59,0),0)+IFERROR(MATCH(EO2,'Emballage (Primær)'!$N$50:$N$59,0),0)+IFERROR(MATCH(EO2,'Emballage (Primær)'!$O$50:$O$59,0),0)+IFERROR(MATCH(EO2,'Emballage (Primær)'!$P$50:$P$59,0),0)+IFERROR(MATCH(EO2,'Emballage (Primær)'!$Q$50:$Q$59,0),0)+IFERROR(MATCH(EO2,'Emballage (Primær)'!$M$62:$M$71,0),0)+IFERROR(MATCH(EO2,'Emballage (Primær)'!$N$62:$N$71,0),0)+IFERROR(MATCH(EO2,'Emballage (Primær)'!$O$62:$O$71,0),0)+IFERROR(MATCH(EO2,'Emballage (Primær)'!$P$62:$P$71,0),0)+IFERROR(MATCH(EO2,'Emballage (Primær)'!$Q$62:$Q$71,0),0)+IFERROR(MATCH(EO2,'Emballage (Primær)'!$M$74:$M$83,0),0)+IFERROR(MATCH(EO2,'Emballage (Primær)'!$N$74:$N$83,0),0)+IFERROR(MATCH(EO2,'Emballage (Primær)'!$O$74:$O$83,0),0)+IFERROR(MATCH(EO2,'Emballage (Primær)'!$P$74:$P$83,0),0)+IFERROR(MATCH(EO2,'Emballage (Primær)'!$Q$74:$Q$83,0),0)+IFERROR(MATCH(EO2,'Emballage (Primær)'!$M$86:$M$95,0),0)+IFERROR(MATCH(EO2,'Emballage (Primær)'!$N$86:$N$95,0),0)+IFERROR(MATCH(EO2,'Emballage (Primær)'!$O$86:$O$95,0),0)+IFERROR(MATCH(EO2,'Emballage (Primær)'!$P$86:$P$95,0),0)+IFERROR(MATCH(EO2,'Emballage (Primær)'!$Q$86:$Q$95,0),0)+IFERROR(MATCH(EO2,'Emballage (Primær)'!$M$98:$M$107,0),0)+IFERROR(MATCH(EO2,'Emballage (Primær)'!$N$98:$N$107,0),0)+IFERROR(MATCH(EO2,'Emballage (Primær)'!$O$98:$O$107,0),0)+IFERROR(MATCH(EO2,'Emballage (Primær)'!$P$98:$P$107,0),0)+IFERROR(MATCH(EO2,'Emballage (Primær)'!$Q$98:$Q$107,0),0)&gt;=1,1,0)</f>
        <v>0</v>
      </c>
      <c r="EP9" s="78">
        <f>IF(IFERROR(MATCH(EP2,Recept!$K$37:$K$235,0),0)+IFERROR(MATCH(EP2,Recept!$M$37:$M$235,0),0)+IFERROR(MATCH(EP2,Recept!$O$37:$O$235,0),0)+IFERROR(MATCH(EP2,Recept!$Q$37:$Q$235,0),0)+IFERROR(MATCH(EP2,Recept!$S$37:$S$235,0),0)+IFERROR(MATCH(EP2,'Emballage (Primær)'!$M$21:$M$25,0),0)+IFERROR(MATCH(EP2,'Emballage (Primær)'!$N$21:$N$25,0),0)+IFERROR(MATCH(EP2,'Emballage (Primær)'!$O$21:$O$25,0),0)+IFERROR(MATCH(EP2,'Emballage (Primær)'!$P$21:$P$25,0),0)+IFERROR(MATCH(EP2,'Emballage (Primær)'!$Q$21:$Q$25,0),0)+IFERROR(MATCH(EP2,'Emballage (Primær)'!$M$50:$M$59,0),0)+IFERROR(MATCH(EP2,'Emballage (Primær)'!$N$50:$N$59,0),0)+IFERROR(MATCH(EP2,'Emballage (Primær)'!$O$50:$O$59,0),0)+IFERROR(MATCH(EP2,'Emballage (Primær)'!$P$50:$P$59,0),0)+IFERROR(MATCH(EP2,'Emballage (Primær)'!$Q$50:$Q$59,0),0)+IFERROR(MATCH(EP2,'Emballage (Primær)'!$M$62:$M$71,0),0)+IFERROR(MATCH(EP2,'Emballage (Primær)'!$N$62:$N$71,0),0)+IFERROR(MATCH(EP2,'Emballage (Primær)'!$O$62:$O$71,0),0)+IFERROR(MATCH(EP2,'Emballage (Primær)'!$P$62:$P$71,0),0)+IFERROR(MATCH(EP2,'Emballage (Primær)'!$Q$62:$Q$71,0),0)+IFERROR(MATCH(EP2,'Emballage (Primær)'!$M$74:$M$83,0),0)+IFERROR(MATCH(EP2,'Emballage (Primær)'!$N$74:$N$83,0),0)+IFERROR(MATCH(EP2,'Emballage (Primær)'!$O$74:$O$83,0),0)+IFERROR(MATCH(EP2,'Emballage (Primær)'!$P$74:$P$83,0),0)+IFERROR(MATCH(EP2,'Emballage (Primær)'!$Q$74:$Q$83,0),0)+IFERROR(MATCH(EP2,'Emballage (Primær)'!$M$86:$M$95,0),0)+IFERROR(MATCH(EP2,'Emballage (Primær)'!$N$86:$N$95,0),0)+IFERROR(MATCH(EP2,'Emballage (Primær)'!$O$86:$O$95,0),0)+IFERROR(MATCH(EP2,'Emballage (Primær)'!$P$86:$P$95,0),0)+IFERROR(MATCH(EP2,'Emballage (Primær)'!$Q$86:$Q$95,0),0)+IFERROR(MATCH(EP2,'Emballage (Primær)'!$M$98:$M$107,0),0)+IFERROR(MATCH(EP2,'Emballage (Primær)'!$N$98:$N$107,0),0)+IFERROR(MATCH(EP2,'Emballage (Primær)'!$O$98:$O$107,0),0)+IFERROR(MATCH(EP2,'Emballage (Primær)'!$P$98:$P$107,0),0)+IFERROR(MATCH(EP2,'Emballage (Primær)'!$Q$98:$Q$107,0),0)&gt;=1,1,0)</f>
        <v>0</v>
      </c>
      <c r="EQ9" s="78">
        <f>IF(IFERROR(MATCH(EQ2,Recept!$K$37:$K$235,0),0)+IFERROR(MATCH(EQ2,Recept!$M$37:$M$235,0),0)+IFERROR(MATCH(EQ2,Recept!$O$37:$O$235,0),0)+IFERROR(MATCH(EQ2,Recept!$Q$37:$Q$235,0),0)+IFERROR(MATCH(EQ2,Recept!$S$37:$S$235,0),0)+IFERROR(MATCH(EQ2,'Emballage (Primær)'!$M$21:$M$25,0),0)+IFERROR(MATCH(EQ2,'Emballage (Primær)'!$N$21:$N$25,0),0)+IFERROR(MATCH(EQ2,'Emballage (Primær)'!$O$21:$O$25,0),0)+IFERROR(MATCH(EQ2,'Emballage (Primær)'!$P$21:$P$25,0),0)+IFERROR(MATCH(EQ2,'Emballage (Primær)'!$Q$21:$Q$25,0),0)+IFERROR(MATCH(EQ2,'Emballage (Primær)'!$M$50:$M$59,0),0)+IFERROR(MATCH(EQ2,'Emballage (Primær)'!$N$50:$N$59,0),0)+IFERROR(MATCH(EQ2,'Emballage (Primær)'!$O$50:$O$59,0),0)+IFERROR(MATCH(EQ2,'Emballage (Primær)'!$P$50:$P$59,0),0)+IFERROR(MATCH(EQ2,'Emballage (Primær)'!$Q$50:$Q$59,0),0)+IFERROR(MATCH(EQ2,'Emballage (Primær)'!$M$62:$M$71,0),0)+IFERROR(MATCH(EQ2,'Emballage (Primær)'!$N$62:$N$71,0),0)+IFERROR(MATCH(EQ2,'Emballage (Primær)'!$O$62:$O$71,0),0)+IFERROR(MATCH(EQ2,'Emballage (Primær)'!$P$62:$P$71,0),0)+IFERROR(MATCH(EQ2,'Emballage (Primær)'!$Q$62:$Q$71,0),0)+IFERROR(MATCH(EQ2,'Emballage (Primær)'!$M$74:$M$83,0),0)+IFERROR(MATCH(EQ2,'Emballage (Primær)'!$N$74:$N$83,0),0)+IFERROR(MATCH(EQ2,'Emballage (Primær)'!$O$74:$O$83,0),0)+IFERROR(MATCH(EQ2,'Emballage (Primær)'!$P$74:$P$83,0),0)+IFERROR(MATCH(EQ2,'Emballage (Primær)'!$Q$74:$Q$83,0),0)+IFERROR(MATCH(EQ2,'Emballage (Primær)'!$M$86:$M$95,0),0)+IFERROR(MATCH(EQ2,'Emballage (Primær)'!$N$86:$N$95,0),0)+IFERROR(MATCH(EQ2,'Emballage (Primær)'!$O$86:$O$95,0),0)+IFERROR(MATCH(EQ2,'Emballage (Primær)'!$P$86:$P$95,0),0)+IFERROR(MATCH(EQ2,'Emballage (Primær)'!$Q$86:$Q$95,0),0)+IFERROR(MATCH(EQ2,'Emballage (Primær)'!$M$98:$M$107,0),0)+IFERROR(MATCH(EQ2,'Emballage (Primær)'!$N$98:$N$107,0),0)+IFERROR(MATCH(EQ2,'Emballage (Primær)'!$O$98:$O$107,0),0)+IFERROR(MATCH(EQ2,'Emballage (Primær)'!$P$98:$P$107,0),0)+IFERROR(MATCH(EQ2,'Emballage (Primær)'!$Q$98:$Q$107,0),0)&gt;=1,1,0)</f>
        <v>0</v>
      </c>
      <c r="ER9" s="78">
        <f>IF(IFERROR(MATCH(ER2,Recept!$K$37:$K$235,0),0)+IFERROR(MATCH(ER2,Recept!$M$37:$M$235,0),0)+IFERROR(MATCH(ER2,Recept!$O$37:$O$235,0),0)+IFERROR(MATCH(ER2,Recept!$Q$37:$Q$235,0),0)+IFERROR(MATCH(ER2,Recept!$S$37:$S$235,0),0)+IFERROR(MATCH(ER2,'Emballage (Primær)'!$M$21:$M$25,0),0)+IFERROR(MATCH(ER2,'Emballage (Primær)'!$N$21:$N$25,0),0)+IFERROR(MATCH(ER2,'Emballage (Primær)'!$O$21:$O$25,0),0)+IFERROR(MATCH(ER2,'Emballage (Primær)'!$P$21:$P$25,0),0)+IFERROR(MATCH(ER2,'Emballage (Primær)'!$Q$21:$Q$25,0),0)+IFERROR(MATCH(ER2,'Emballage (Primær)'!$M$50:$M$59,0),0)+IFERROR(MATCH(ER2,'Emballage (Primær)'!$N$50:$N$59,0),0)+IFERROR(MATCH(ER2,'Emballage (Primær)'!$O$50:$O$59,0),0)+IFERROR(MATCH(ER2,'Emballage (Primær)'!$P$50:$P$59,0),0)+IFERROR(MATCH(ER2,'Emballage (Primær)'!$Q$50:$Q$59,0),0)+IFERROR(MATCH(ER2,'Emballage (Primær)'!$M$62:$M$71,0),0)+IFERROR(MATCH(ER2,'Emballage (Primær)'!$N$62:$N$71,0),0)+IFERROR(MATCH(ER2,'Emballage (Primær)'!$O$62:$O$71,0),0)+IFERROR(MATCH(ER2,'Emballage (Primær)'!$P$62:$P$71,0),0)+IFERROR(MATCH(ER2,'Emballage (Primær)'!$Q$62:$Q$71,0),0)+IFERROR(MATCH(ER2,'Emballage (Primær)'!$M$74:$M$83,0),0)+IFERROR(MATCH(ER2,'Emballage (Primær)'!$N$74:$N$83,0),0)+IFERROR(MATCH(ER2,'Emballage (Primær)'!$O$74:$O$83,0),0)+IFERROR(MATCH(ER2,'Emballage (Primær)'!$P$74:$P$83,0),0)+IFERROR(MATCH(ER2,'Emballage (Primær)'!$Q$74:$Q$83,0),0)+IFERROR(MATCH(ER2,'Emballage (Primær)'!$M$86:$M$95,0),0)+IFERROR(MATCH(ER2,'Emballage (Primær)'!$N$86:$N$95,0),0)+IFERROR(MATCH(ER2,'Emballage (Primær)'!$O$86:$O$95,0),0)+IFERROR(MATCH(ER2,'Emballage (Primær)'!$P$86:$P$95,0),0)+IFERROR(MATCH(ER2,'Emballage (Primær)'!$Q$86:$Q$95,0),0)+IFERROR(MATCH(ER2,'Emballage (Primær)'!$M$98:$M$107,0),0)+IFERROR(MATCH(ER2,'Emballage (Primær)'!$N$98:$N$107,0),0)+IFERROR(MATCH(ER2,'Emballage (Primær)'!$O$98:$O$107,0),0)+IFERROR(MATCH(ER2,'Emballage (Primær)'!$P$98:$P$107,0),0)+IFERROR(MATCH(ER2,'Emballage (Primær)'!$Q$98:$Q$107,0),0)&gt;=1,1,0)</f>
        <v>0</v>
      </c>
      <c r="ES9" s="78">
        <f>IF(IFERROR(MATCH(ES2,Recept!$K$37:$K$235,0),0)+IFERROR(MATCH(ES2,Recept!$M$37:$M$235,0),0)+IFERROR(MATCH(ES2,Recept!$O$37:$O$235,0),0)+IFERROR(MATCH(ES2,Recept!$Q$37:$Q$235,0),0)+IFERROR(MATCH(ES2,Recept!$S$37:$S$235,0),0)+IFERROR(MATCH(ES2,'Emballage (Primær)'!$M$21:$M$25,0),0)+IFERROR(MATCH(ES2,'Emballage (Primær)'!$N$21:$N$25,0),0)+IFERROR(MATCH(ES2,'Emballage (Primær)'!$O$21:$O$25,0),0)+IFERROR(MATCH(ES2,'Emballage (Primær)'!$P$21:$P$25,0),0)+IFERROR(MATCH(ES2,'Emballage (Primær)'!$Q$21:$Q$25,0),0)+IFERROR(MATCH(ES2,'Emballage (Primær)'!$M$50:$M$59,0),0)+IFERROR(MATCH(ES2,'Emballage (Primær)'!$N$50:$N$59,0),0)+IFERROR(MATCH(ES2,'Emballage (Primær)'!$O$50:$O$59,0),0)+IFERROR(MATCH(ES2,'Emballage (Primær)'!$P$50:$P$59,0),0)+IFERROR(MATCH(ES2,'Emballage (Primær)'!$Q$50:$Q$59,0),0)+IFERROR(MATCH(ES2,'Emballage (Primær)'!$M$62:$M$71,0),0)+IFERROR(MATCH(ES2,'Emballage (Primær)'!$N$62:$N$71,0),0)+IFERROR(MATCH(ES2,'Emballage (Primær)'!$O$62:$O$71,0),0)+IFERROR(MATCH(ES2,'Emballage (Primær)'!$P$62:$P$71,0),0)+IFERROR(MATCH(ES2,'Emballage (Primær)'!$Q$62:$Q$71,0),0)+IFERROR(MATCH(ES2,'Emballage (Primær)'!$M$74:$M$83,0),0)+IFERROR(MATCH(ES2,'Emballage (Primær)'!$N$74:$N$83,0),0)+IFERROR(MATCH(ES2,'Emballage (Primær)'!$O$74:$O$83,0),0)+IFERROR(MATCH(ES2,'Emballage (Primær)'!$P$74:$P$83,0),0)+IFERROR(MATCH(ES2,'Emballage (Primær)'!$Q$74:$Q$83,0),0)+IFERROR(MATCH(ES2,'Emballage (Primær)'!$M$86:$M$95,0),0)+IFERROR(MATCH(ES2,'Emballage (Primær)'!$N$86:$N$95,0),0)+IFERROR(MATCH(ES2,'Emballage (Primær)'!$O$86:$O$95,0),0)+IFERROR(MATCH(ES2,'Emballage (Primær)'!$P$86:$P$95,0),0)+IFERROR(MATCH(ES2,'Emballage (Primær)'!$Q$86:$Q$95,0),0)+IFERROR(MATCH(ES2,'Emballage (Primær)'!$M$98:$M$107,0),0)+IFERROR(MATCH(ES2,'Emballage (Primær)'!$N$98:$N$107,0),0)+IFERROR(MATCH(ES2,'Emballage (Primær)'!$O$98:$O$107,0),0)+IFERROR(MATCH(ES2,'Emballage (Primær)'!$P$98:$P$107,0),0)+IFERROR(MATCH(ES2,'Emballage (Primær)'!$Q$98:$Q$107,0),0)&gt;=1,1,0)</f>
        <v>0</v>
      </c>
      <c r="ET9" s="78">
        <f>IF(IFERROR(MATCH(ET2,Recept!$K$37:$K$235,0),0)+IFERROR(MATCH(ET2,Recept!$M$37:$M$235,0),0)+IFERROR(MATCH(ET2,Recept!$O$37:$O$235,0),0)+IFERROR(MATCH(ET2,Recept!$Q$37:$Q$235,0),0)+IFERROR(MATCH(ET2,Recept!$S$37:$S$235,0),0)+IFERROR(MATCH(ET2,'Emballage (Primær)'!$M$21:$M$25,0),0)+IFERROR(MATCH(ET2,'Emballage (Primær)'!$N$21:$N$25,0),0)+IFERROR(MATCH(ET2,'Emballage (Primær)'!$O$21:$O$25,0),0)+IFERROR(MATCH(ET2,'Emballage (Primær)'!$P$21:$P$25,0),0)+IFERROR(MATCH(ET2,'Emballage (Primær)'!$Q$21:$Q$25,0),0)+IFERROR(MATCH(ET2,'Emballage (Primær)'!$M$50:$M$59,0),0)+IFERROR(MATCH(ET2,'Emballage (Primær)'!$N$50:$N$59,0),0)+IFERROR(MATCH(ET2,'Emballage (Primær)'!$O$50:$O$59,0),0)+IFERROR(MATCH(ET2,'Emballage (Primær)'!$P$50:$P$59,0),0)+IFERROR(MATCH(ET2,'Emballage (Primær)'!$Q$50:$Q$59,0),0)+IFERROR(MATCH(ET2,'Emballage (Primær)'!$M$62:$M$71,0),0)+IFERROR(MATCH(ET2,'Emballage (Primær)'!$N$62:$N$71,0),0)+IFERROR(MATCH(ET2,'Emballage (Primær)'!$O$62:$O$71,0),0)+IFERROR(MATCH(ET2,'Emballage (Primær)'!$P$62:$P$71,0),0)+IFERROR(MATCH(ET2,'Emballage (Primær)'!$Q$62:$Q$71,0),0)+IFERROR(MATCH(ET2,'Emballage (Primær)'!$M$74:$M$83,0),0)+IFERROR(MATCH(ET2,'Emballage (Primær)'!$N$74:$N$83,0),0)+IFERROR(MATCH(ET2,'Emballage (Primær)'!$O$74:$O$83,0),0)+IFERROR(MATCH(ET2,'Emballage (Primær)'!$P$74:$P$83,0),0)+IFERROR(MATCH(ET2,'Emballage (Primær)'!$Q$74:$Q$83,0),0)+IFERROR(MATCH(ET2,'Emballage (Primær)'!$M$86:$M$95,0),0)+IFERROR(MATCH(ET2,'Emballage (Primær)'!$N$86:$N$95,0),0)+IFERROR(MATCH(ET2,'Emballage (Primær)'!$O$86:$O$95,0),0)+IFERROR(MATCH(ET2,'Emballage (Primær)'!$P$86:$P$95,0),0)+IFERROR(MATCH(ET2,'Emballage (Primær)'!$Q$86:$Q$95,0),0)+IFERROR(MATCH(ET2,'Emballage (Primær)'!$M$98:$M$107,0),0)+IFERROR(MATCH(ET2,'Emballage (Primær)'!$N$98:$N$107,0),0)+IFERROR(MATCH(ET2,'Emballage (Primær)'!$O$98:$O$107,0),0)+IFERROR(MATCH(ET2,'Emballage (Primær)'!$P$98:$P$107,0),0)+IFERROR(MATCH(ET2,'Emballage (Primær)'!$Q$98:$Q$107,0),0)&gt;=1,1,0)</f>
        <v>0</v>
      </c>
      <c r="EU9" s="78">
        <f>IF(IFERROR(MATCH(EU2,Recept!$K$37:$K$235,0),0)+IFERROR(MATCH(EU2,Recept!$M$37:$M$235,0),0)+IFERROR(MATCH(EU2,Recept!$O$37:$O$235,0),0)+IFERROR(MATCH(EU2,Recept!$Q$37:$Q$235,0),0)+IFERROR(MATCH(EU2,Recept!$S$37:$S$235,0),0)+IFERROR(MATCH(EU2,'Emballage (Primær)'!$M$21:$M$25,0),0)+IFERROR(MATCH(EU2,'Emballage (Primær)'!$N$21:$N$25,0),0)+IFERROR(MATCH(EU2,'Emballage (Primær)'!$O$21:$O$25,0),0)+IFERROR(MATCH(EU2,'Emballage (Primær)'!$P$21:$P$25,0),0)+IFERROR(MATCH(EU2,'Emballage (Primær)'!$Q$21:$Q$25,0),0)+IFERROR(MATCH(EU2,'Emballage (Primær)'!$M$50:$M$59,0),0)+IFERROR(MATCH(EU2,'Emballage (Primær)'!$N$50:$N$59,0),0)+IFERROR(MATCH(EU2,'Emballage (Primær)'!$O$50:$O$59,0),0)+IFERROR(MATCH(EU2,'Emballage (Primær)'!$P$50:$P$59,0),0)+IFERROR(MATCH(EU2,'Emballage (Primær)'!$Q$50:$Q$59,0),0)+IFERROR(MATCH(EU2,'Emballage (Primær)'!$M$62:$M$71,0),0)+IFERROR(MATCH(EU2,'Emballage (Primær)'!$N$62:$N$71,0),0)+IFERROR(MATCH(EU2,'Emballage (Primær)'!$O$62:$O$71,0),0)+IFERROR(MATCH(EU2,'Emballage (Primær)'!$P$62:$P$71,0),0)+IFERROR(MATCH(EU2,'Emballage (Primær)'!$Q$62:$Q$71,0),0)+IFERROR(MATCH(EU2,'Emballage (Primær)'!$M$74:$M$83,0),0)+IFERROR(MATCH(EU2,'Emballage (Primær)'!$N$74:$N$83,0),0)+IFERROR(MATCH(EU2,'Emballage (Primær)'!$O$74:$O$83,0),0)+IFERROR(MATCH(EU2,'Emballage (Primær)'!$P$74:$P$83,0),0)+IFERROR(MATCH(EU2,'Emballage (Primær)'!$Q$74:$Q$83,0),0)+IFERROR(MATCH(EU2,'Emballage (Primær)'!$M$86:$M$95,0),0)+IFERROR(MATCH(EU2,'Emballage (Primær)'!$N$86:$N$95,0),0)+IFERROR(MATCH(EU2,'Emballage (Primær)'!$O$86:$O$95,0),0)+IFERROR(MATCH(EU2,'Emballage (Primær)'!$P$86:$P$95,0),0)+IFERROR(MATCH(EU2,'Emballage (Primær)'!$Q$86:$Q$95,0),0)+IFERROR(MATCH(EU2,'Emballage (Primær)'!$M$98:$M$107,0),0)+IFERROR(MATCH(EU2,'Emballage (Primær)'!$N$98:$N$107,0),0)+IFERROR(MATCH(EU2,'Emballage (Primær)'!$O$98:$O$107,0),0)+IFERROR(MATCH(EU2,'Emballage (Primær)'!$P$98:$P$107,0),0)+IFERROR(MATCH(EU2,'Emballage (Primær)'!$Q$98:$Q$107,0),0)&gt;=1,1,0)</f>
        <v>0</v>
      </c>
      <c r="EV9" s="78">
        <f>IF(IFERROR(MATCH(EV2,Recept!$K$37:$K$235,0),0)+IFERROR(MATCH(EV2,Recept!$M$37:$M$235,0),0)+IFERROR(MATCH(EV2,Recept!$O$37:$O$235,0),0)+IFERROR(MATCH(EV2,Recept!$Q$37:$Q$235,0),0)+IFERROR(MATCH(EV2,Recept!$S$37:$S$235,0),0)+IFERROR(MATCH(EV2,'Emballage (Primær)'!$M$21:$M$25,0),0)+IFERROR(MATCH(EV2,'Emballage (Primær)'!$N$21:$N$25,0),0)+IFERROR(MATCH(EV2,'Emballage (Primær)'!$O$21:$O$25,0),0)+IFERROR(MATCH(EV2,'Emballage (Primær)'!$P$21:$P$25,0),0)+IFERROR(MATCH(EV2,'Emballage (Primær)'!$Q$21:$Q$25,0),0)+IFERROR(MATCH(EV2,'Emballage (Primær)'!$M$50:$M$59,0),0)+IFERROR(MATCH(EV2,'Emballage (Primær)'!$N$50:$N$59,0),0)+IFERROR(MATCH(EV2,'Emballage (Primær)'!$O$50:$O$59,0),0)+IFERROR(MATCH(EV2,'Emballage (Primær)'!$P$50:$P$59,0),0)+IFERROR(MATCH(EV2,'Emballage (Primær)'!$Q$50:$Q$59,0),0)+IFERROR(MATCH(EV2,'Emballage (Primær)'!$M$62:$M$71,0),0)+IFERROR(MATCH(EV2,'Emballage (Primær)'!$N$62:$N$71,0),0)+IFERROR(MATCH(EV2,'Emballage (Primær)'!$O$62:$O$71,0),0)+IFERROR(MATCH(EV2,'Emballage (Primær)'!$P$62:$P$71,0),0)+IFERROR(MATCH(EV2,'Emballage (Primær)'!$Q$62:$Q$71,0),0)+IFERROR(MATCH(EV2,'Emballage (Primær)'!$M$74:$M$83,0),0)+IFERROR(MATCH(EV2,'Emballage (Primær)'!$N$74:$N$83,0),0)+IFERROR(MATCH(EV2,'Emballage (Primær)'!$O$74:$O$83,0),0)+IFERROR(MATCH(EV2,'Emballage (Primær)'!$P$74:$P$83,0),0)+IFERROR(MATCH(EV2,'Emballage (Primær)'!$Q$74:$Q$83,0),0)+IFERROR(MATCH(EV2,'Emballage (Primær)'!$M$86:$M$95,0),0)+IFERROR(MATCH(EV2,'Emballage (Primær)'!$N$86:$N$95,0),0)+IFERROR(MATCH(EV2,'Emballage (Primær)'!$O$86:$O$95,0),0)+IFERROR(MATCH(EV2,'Emballage (Primær)'!$P$86:$P$95,0),0)+IFERROR(MATCH(EV2,'Emballage (Primær)'!$Q$86:$Q$95,0),0)+IFERROR(MATCH(EV2,'Emballage (Primær)'!$M$98:$M$107,0),0)+IFERROR(MATCH(EV2,'Emballage (Primær)'!$N$98:$N$107,0),0)+IFERROR(MATCH(EV2,'Emballage (Primær)'!$O$98:$O$107,0),0)+IFERROR(MATCH(EV2,'Emballage (Primær)'!$P$98:$P$107,0),0)+IFERROR(MATCH(EV2,'Emballage (Primær)'!$Q$98:$Q$107,0),0)&gt;=1,1,0)</f>
        <v>0</v>
      </c>
      <c r="EW9" s="78">
        <f>IF(IFERROR(MATCH(EW2,Recept!$K$37:$K$235,0),0)+IFERROR(MATCH(EW2,Recept!$M$37:$M$235,0),0)+IFERROR(MATCH(EW2,Recept!$O$37:$O$235,0),0)+IFERROR(MATCH(EW2,Recept!$Q$37:$Q$235,0),0)+IFERROR(MATCH(EW2,Recept!$S$37:$S$235,0),0)+IFERROR(MATCH(EW2,'Emballage (Primær)'!$M$21:$M$25,0),0)+IFERROR(MATCH(EW2,'Emballage (Primær)'!$N$21:$N$25,0),0)+IFERROR(MATCH(EW2,'Emballage (Primær)'!$O$21:$O$25,0),0)+IFERROR(MATCH(EW2,'Emballage (Primær)'!$P$21:$P$25,0),0)+IFERROR(MATCH(EW2,'Emballage (Primær)'!$Q$21:$Q$25,0),0)+IFERROR(MATCH(EW2,'Emballage (Primær)'!$M$50:$M$59,0),0)+IFERROR(MATCH(EW2,'Emballage (Primær)'!$N$50:$N$59,0),0)+IFERROR(MATCH(EW2,'Emballage (Primær)'!$O$50:$O$59,0),0)+IFERROR(MATCH(EW2,'Emballage (Primær)'!$P$50:$P$59,0),0)+IFERROR(MATCH(EW2,'Emballage (Primær)'!$Q$50:$Q$59,0),0)+IFERROR(MATCH(EW2,'Emballage (Primær)'!$M$62:$M$71,0),0)+IFERROR(MATCH(EW2,'Emballage (Primær)'!$N$62:$N$71,0),0)+IFERROR(MATCH(EW2,'Emballage (Primær)'!$O$62:$O$71,0),0)+IFERROR(MATCH(EW2,'Emballage (Primær)'!$P$62:$P$71,0),0)+IFERROR(MATCH(EW2,'Emballage (Primær)'!$Q$62:$Q$71,0),0)+IFERROR(MATCH(EW2,'Emballage (Primær)'!$M$74:$M$83,0),0)+IFERROR(MATCH(EW2,'Emballage (Primær)'!$N$74:$N$83,0),0)+IFERROR(MATCH(EW2,'Emballage (Primær)'!$O$74:$O$83,0),0)+IFERROR(MATCH(EW2,'Emballage (Primær)'!$P$74:$P$83,0),0)+IFERROR(MATCH(EW2,'Emballage (Primær)'!$Q$74:$Q$83,0),0)+IFERROR(MATCH(EW2,'Emballage (Primær)'!$M$86:$M$95,0),0)+IFERROR(MATCH(EW2,'Emballage (Primær)'!$N$86:$N$95,0),0)+IFERROR(MATCH(EW2,'Emballage (Primær)'!$O$86:$O$95,0),0)+IFERROR(MATCH(EW2,'Emballage (Primær)'!$P$86:$P$95,0),0)+IFERROR(MATCH(EW2,'Emballage (Primær)'!$Q$86:$Q$95,0),0)+IFERROR(MATCH(EW2,'Emballage (Primær)'!$M$98:$M$107,0),0)+IFERROR(MATCH(EW2,'Emballage (Primær)'!$N$98:$N$107,0),0)+IFERROR(MATCH(EW2,'Emballage (Primær)'!$O$98:$O$107,0),0)+IFERROR(MATCH(EW2,'Emballage (Primær)'!$P$98:$P$107,0),0)+IFERROR(MATCH(EW2,'Emballage (Primær)'!$Q$98:$Q$107,0),0)&gt;=1,1,0)</f>
        <v>0</v>
      </c>
      <c r="EX9" s="78">
        <f>IF(IFERROR(MATCH(EX2,Recept!$K$37:$K$235,0),0)+IFERROR(MATCH(EX2,Recept!$M$37:$M$235,0),0)+IFERROR(MATCH(EX2,Recept!$O$37:$O$235,0),0)+IFERROR(MATCH(EX2,Recept!$Q$37:$Q$235,0),0)+IFERROR(MATCH(EX2,Recept!$S$37:$S$235,0),0)+IFERROR(MATCH(EX2,'Emballage (Primær)'!$M$21:$M$25,0),0)+IFERROR(MATCH(EX2,'Emballage (Primær)'!$N$21:$N$25,0),0)+IFERROR(MATCH(EX2,'Emballage (Primær)'!$O$21:$O$25,0),0)+IFERROR(MATCH(EX2,'Emballage (Primær)'!$P$21:$P$25,0),0)+IFERROR(MATCH(EX2,'Emballage (Primær)'!$Q$21:$Q$25,0),0)+IFERROR(MATCH(EX2,'Emballage (Primær)'!$M$50:$M$59,0),0)+IFERROR(MATCH(EX2,'Emballage (Primær)'!$N$50:$N$59,0),0)+IFERROR(MATCH(EX2,'Emballage (Primær)'!$O$50:$O$59,0),0)+IFERROR(MATCH(EX2,'Emballage (Primær)'!$P$50:$P$59,0),0)+IFERROR(MATCH(EX2,'Emballage (Primær)'!$Q$50:$Q$59,0),0)+IFERROR(MATCH(EX2,'Emballage (Primær)'!$M$62:$M$71,0),0)+IFERROR(MATCH(EX2,'Emballage (Primær)'!$N$62:$N$71,0),0)+IFERROR(MATCH(EX2,'Emballage (Primær)'!$O$62:$O$71,0),0)+IFERROR(MATCH(EX2,'Emballage (Primær)'!$P$62:$P$71,0),0)+IFERROR(MATCH(EX2,'Emballage (Primær)'!$Q$62:$Q$71,0),0)+IFERROR(MATCH(EX2,'Emballage (Primær)'!$M$74:$M$83,0),0)+IFERROR(MATCH(EX2,'Emballage (Primær)'!$N$74:$N$83,0),0)+IFERROR(MATCH(EX2,'Emballage (Primær)'!$O$74:$O$83,0),0)+IFERROR(MATCH(EX2,'Emballage (Primær)'!$P$74:$P$83,0),0)+IFERROR(MATCH(EX2,'Emballage (Primær)'!$Q$74:$Q$83,0),0)+IFERROR(MATCH(EX2,'Emballage (Primær)'!$M$86:$M$95,0),0)+IFERROR(MATCH(EX2,'Emballage (Primær)'!$N$86:$N$95,0),0)+IFERROR(MATCH(EX2,'Emballage (Primær)'!$O$86:$O$95,0),0)+IFERROR(MATCH(EX2,'Emballage (Primær)'!$P$86:$P$95,0),0)+IFERROR(MATCH(EX2,'Emballage (Primær)'!$Q$86:$Q$95,0),0)+IFERROR(MATCH(EX2,'Emballage (Primær)'!$M$98:$M$107,0),0)+IFERROR(MATCH(EX2,'Emballage (Primær)'!$N$98:$N$107,0),0)+IFERROR(MATCH(EX2,'Emballage (Primær)'!$O$98:$O$107,0),0)+IFERROR(MATCH(EX2,'Emballage (Primær)'!$P$98:$P$107,0),0)+IFERROR(MATCH(EX2,'Emballage (Primær)'!$Q$98:$Q$107,0),0)&gt;=1,1,0)</f>
        <v>0</v>
      </c>
      <c r="EY9" s="78">
        <f>IF(IFERROR(MATCH(EY2,Recept!$K$37:$K$235,0),0)+IFERROR(MATCH(EY2,Recept!$M$37:$M$235,0),0)+IFERROR(MATCH(EY2,Recept!$O$37:$O$235,0),0)+IFERROR(MATCH(EY2,Recept!$Q$37:$Q$235,0),0)+IFERROR(MATCH(EY2,Recept!$S$37:$S$235,0),0)+IFERROR(MATCH(EY2,'Emballage (Primær)'!$M$21:$M$25,0),0)+IFERROR(MATCH(EY2,'Emballage (Primær)'!$N$21:$N$25,0),0)+IFERROR(MATCH(EY2,'Emballage (Primær)'!$O$21:$O$25,0),0)+IFERROR(MATCH(EY2,'Emballage (Primær)'!$P$21:$P$25,0),0)+IFERROR(MATCH(EY2,'Emballage (Primær)'!$Q$21:$Q$25,0),0)+IFERROR(MATCH(EY2,'Emballage (Primær)'!$M$50:$M$59,0),0)+IFERROR(MATCH(EY2,'Emballage (Primær)'!$N$50:$N$59,0),0)+IFERROR(MATCH(EY2,'Emballage (Primær)'!$O$50:$O$59,0),0)+IFERROR(MATCH(EY2,'Emballage (Primær)'!$P$50:$P$59,0),0)+IFERROR(MATCH(EY2,'Emballage (Primær)'!$Q$50:$Q$59,0),0)+IFERROR(MATCH(EY2,'Emballage (Primær)'!$M$62:$M$71,0),0)+IFERROR(MATCH(EY2,'Emballage (Primær)'!$N$62:$N$71,0),0)+IFERROR(MATCH(EY2,'Emballage (Primær)'!$O$62:$O$71,0),0)+IFERROR(MATCH(EY2,'Emballage (Primær)'!$P$62:$P$71,0),0)+IFERROR(MATCH(EY2,'Emballage (Primær)'!$Q$62:$Q$71,0),0)+IFERROR(MATCH(EY2,'Emballage (Primær)'!$M$74:$M$83,0),0)+IFERROR(MATCH(EY2,'Emballage (Primær)'!$N$74:$N$83,0),0)+IFERROR(MATCH(EY2,'Emballage (Primær)'!$O$74:$O$83,0),0)+IFERROR(MATCH(EY2,'Emballage (Primær)'!$P$74:$P$83,0),0)+IFERROR(MATCH(EY2,'Emballage (Primær)'!$Q$74:$Q$83,0),0)+IFERROR(MATCH(EY2,'Emballage (Primær)'!$M$86:$M$95,0),0)+IFERROR(MATCH(EY2,'Emballage (Primær)'!$N$86:$N$95,0),0)+IFERROR(MATCH(EY2,'Emballage (Primær)'!$O$86:$O$95,0),0)+IFERROR(MATCH(EY2,'Emballage (Primær)'!$P$86:$P$95,0),0)+IFERROR(MATCH(EY2,'Emballage (Primær)'!$Q$86:$Q$95,0),0)+IFERROR(MATCH(EY2,'Emballage (Primær)'!$M$98:$M$107,0),0)+IFERROR(MATCH(EY2,'Emballage (Primær)'!$N$98:$N$107,0),0)+IFERROR(MATCH(EY2,'Emballage (Primær)'!$O$98:$O$107,0),0)+IFERROR(MATCH(EY2,'Emballage (Primær)'!$P$98:$P$107,0),0)+IFERROR(MATCH(EY2,'Emballage (Primær)'!$Q$98:$Q$107,0),0)&gt;=1,1,0)</f>
        <v>0</v>
      </c>
      <c r="EZ9" s="78">
        <f>IF(IFERROR(MATCH(EZ2,Recept!$K$37:$K$235,0),0)+IFERROR(MATCH(EZ2,Recept!$M$37:$M$235,0),0)+IFERROR(MATCH(EZ2,Recept!$O$37:$O$235,0),0)+IFERROR(MATCH(EZ2,Recept!$Q$37:$Q$235,0),0)+IFERROR(MATCH(EZ2,Recept!$S$37:$S$235,0),0)+IFERROR(MATCH(EZ2,'Emballage (Primær)'!$M$21:$M$25,0),0)+IFERROR(MATCH(EZ2,'Emballage (Primær)'!$N$21:$N$25,0),0)+IFERROR(MATCH(EZ2,'Emballage (Primær)'!$O$21:$O$25,0),0)+IFERROR(MATCH(EZ2,'Emballage (Primær)'!$P$21:$P$25,0),0)+IFERROR(MATCH(EZ2,'Emballage (Primær)'!$Q$21:$Q$25,0),0)+IFERROR(MATCH(EZ2,'Emballage (Primær)'!$M$50:$M$59,0),0)+IFERROR(MATCH(EZ2,'Emballage (Primær)'!$N$50:$N$59,0),0)+IFERROR(MATCH(EZ2,'Emballage (Primær)'!$O$50:$O$59,0),0)+IFERROR(MATCH(EZ2,'Emballage (Primær)'!$P$50:$P$59,0),0)+IFERROR(MATCH(EZ2,'Emballage (Primær)'!$Q$50:$Q$59,0),0)+IFERROR(MATCH(EZ2,'Emballage (Primær)'!$M$62:$M$71,0),0)+IFERROR(MATCH(EZ2,'Emballage (Primær)'!$N$62:$N$71,0),0)+IFERROR(MATCH(EZ2,'Emballage (Primær)'!$O$62:$O$71,0),0)+IFERROR(MATCH(EZ2,'Emballage (Primær)'!$P$62:$P$71,0),0)+IFERROR(MATCH(EZ2,'Emballage (Primær)'!$Q$62:$Q$71,0),0)+IFERROR(MATCH(EZ2,'Emballage (Primær)'!$M$74:$M$83,0),0)+IFERROR(MATCH(EZ2,'Emballage (Primær)'!$N$74:$N$83,0),0)+IFERROR(MATCH(EZ2,'Emballage (Primær)'!$O$74:$O$83,0),0)+IFERROR(MATCH(EZ2,'Emballage (Primær)'!$P$74:$P$83,0),0)+IFERROR(MATCH(EZ2,'Emballage (Primær)'!$Q$74:$Q$83,0),0)+IFERROR(MATCH(EZ2,'Emballage (Primær)'!$M$86:$M$95,0),0)+IFERROR(MATCH(EZ2,'Emballage (Primær)'!$N$86:$N$95,0),0)+IFERROR(MATCH(EZ2,'Emballage (Primær)'!$O$86:$O$95,0),0)+IFERROR(MATCH(EZ2,'Emballage (Primær)'!$P$86:$P$95,0),0)+IFERROR(MATCH(EZ2,'Emballage (Primær)'!$Q$86:$Q$95,0),0)+IFERROR(MATCH(EZ2,'Emballage (Primær)'!$M$98:$M$107,0),0)+IFERROR(MATCH(EZ2,'Emballage (Primær)'!$N$98:$N$107,0),0)+IFERROR(MATCH(EZ2,'Emballage (Primær)'!$O$98:$O$107,0),0)+IFERROR(MATCH(EZ2,'Emballage (Primær)'!$P$98:$P$107,0),0)+IFERROR(MATCH(EZ2,'Emballage (Primær)'!$Q$98:$Q$107,0),0)&gt;=1,1,0)</f>
        <v>0</v>
      </c>
      <c r="FA9" s="78">
        <f>IF(IFERROR(MATCH(FA2,Recept!$K$37:$K$235,0),0)+IFERROR(MATCH(FA2,Recept!$M$37:$M$235,0),0)+IFERROR(MATCH(FA2,Recept!$O$37:$O$235,0),0)+IFERROR(MATCH(FA2,Recept!$Q$37:$Q$235,0),0)+IFERROR(MATCH(FA2,Recept!$S$37:$S$235,0),0)+IFERROR(MATCH(FA2,'Emballage (Primær)'!$M$21:$M$25,0),0)+IFERROR(MATCH(FA2,'Emballage (Primær)'!$N$21:$N$25,0),0)+IFERROR(MATCH(FA2,'Emballage (Primær)'!$O$21:$O$25,0),0)+IFERROR(MATCH(FA2,'Emballage (Primær)'!$P$21:$P$25,0),0)+IFERROR(MATCH(FA2,'Emballage (Primær)'!$Q$21:$Q$25,0),0)+IFERROR(MATCH(FA2,'Emballage (Primær)'!$M$50:$M$59,0),0)+IFERROR(MATCH(FA2,'Emballage (Primær)'!$N$50:$N$59,0),0)+IFERROR(MATCH(FA2,'Emballage (Primær)'!$O$50:$O$59,0),0)+IFERROR(MATCH(FA2,'Emballage (Primær)'!$P$50:$P$59,0),0)+IFERROR(MATCH(FA2,'Emballage (Primær)'!$Q$50:$Q$59,0),0)+IFERROR(MATCH(FA2,'Emballage (Primær)'!$M$62:$M$71,0),0)+IFERROR(MATCH(FA2,'Emballage (Primær)'!$N$62:$N$71,0),0)+IFERROR(MATCH(FA2,'Emballage (Primær)'!$O$62:$O$71,0),0)+IFERROR(MATCH(FA2,'Emballage (Primær)'!$P$62:$P$71,0),0)+IFERROR(MATCH(FA2,'Emballage (Primær)'!$Q$62:$Q$71,0),0)+IFERROR(MATCH(FA2,'Emballage (Primær)'!$M$74:$M$83,0),0)+IFERROR(MATCH(FA2,'Emballage (Primær)'!$N$74:$N$83,0),0)+IFERROR(MATCH(FA2,'Emballage (Primær)'!$O$74:$O$83,0),0)+IFERROR(MATCH(FA2,'Emballage (Primær)'!$P$74:$P$83,0),0)+IFERROR(MATCH(FA2,'Emballage (Primær)'!$Q$74:$Q$83,0),0)+IFERROR(MATCH(FA2,'Emballage (Primær)'!$M$86:$M$95,0),0)+IFERROR(MATCH(FA2,'Emballage (Primær)'!$N$86:$N$95,0),0)+IFERROR(MATCH(FA2,'Emballage (Primær)'!$O$86:$O$95,0),0)+IFERROR(MATCH(FA2,'Emballage (Primær)'!$P$86:$P$95,0),0)+IFERROR(MATCH(FA2,'Emballage (Primær)'!$Q$86:$Q$95,0),0)+IFERROR(MATCH(FA2,'Emballage (Primær)'!$M$98:$M$107,0),0)+IFERROR(MATCH(FA2,'Emballage (Primær)'!$N$98:$N$107,0),0)+IFERROR(MATCH(FA2,'Emballage (Primær)'!$O$98:$O$107,0),0)+IFERROR(MATCH(FA2,'Emballage (Primær)'!$P$98:$P$107,0),0)+IFERROR(MATCH(FA2,'Emballage (Primær)'!$Q$98:$Q$107,0),0)&gt;=1,1,0)</f>
        <v>0</v>
      </c>
      <c r="FB9" s="78">
        <f>IF(IFERROR(MATCH(FB2,Recept!$K$37:$K$235,0),0)+IFERROR(MATCH(FB2,Recept!$M$37:$M$235,0),0)+IFERROR(MATCH(FB2,Recept!$O$37:$O$235,0),0)+IFERROR(MATCH(FB2,Recept!$Q$37:$Q$235,0),0)+IFERROR(MATCH(FB2,Recept!$S$37:$S$235,0),0)+IFERROR(MATCH(FB2,'Emballage (Primær)'!$M$21:$M$25,0),0)+IFERROR(MATCH(FB2,'Emballage (Primær)'!$N$21:$N$25,0),0)+IFERROR(MATCH(FB2,'Emballage (Primær)'!$O$21:$O$25,0),0)+IFERROR(MATCH(FB2,'Emballage (Primær)'!$P$21:$P$25,0),0)+IFERROR(MATCH(FB2,'Emballage (Primær)'!$Q$21:$Q$25,0),0)+IFERROR(MATCH(FB2,'Emballage (Primær)'!$M$50:$M$59,0),0)+IFERROR(MATCH(FB2,'Emballage (Primær)'!$N$50:$N$59,0),0)+IFERROR(MATCH(FB2,'Emballage (Primær)'!$O$50:$O$59,0),0)+IFERROR(MATCH(FB2,'Emballage (Primær)'!$P$50:$P$59,0),0)+IFERROR(MATCH(FB2,'Emballage (Primær)'!$Q$50:$Q$59,0),0)+IFERROR(MATCH(FB2,'Emballage (Primær)'!$M$62:$M$71,0),0)+IFERROR(MATCH(FB2,'Emballage (Primær)'!$N$62:$N$71,0),0)+IFERROR(MATCH(FB2,'Emballage (Primær)'!$O$62:$O$71,0),0)+IFERROR(MATCH(FB2,'Emballage (Primær)'!$P$62:$P$71,0),0)+IFERROR(MATCH(FB2,'Emballage (Primær)'!$Q$62:$Q$71,0),0)+IFERROR(MATCH(FB2,'Emballage (Primær)'!$M$74:$M$83,0),0)+IFERROR(MATCH(FB2,'Emballage (Primær)'!$N$74:$N$83,0),0)+IFERROR(MATCH(FB2,'Emballage (Primær)'!$O$74:$O$83,0),0)+IFERROR(MATCH(FB2,'Emballage (Primær)'!$P$74:$P$83,0),0)+IFERROR(MATCH(FB2,'Emballage (Primær)'!$Q$74:$Q$83,0),0)+IFERROR(MATCH(FB2,'Emballage (Primær)'!$M$86:$M$95,0),0)+IFERROR(MATCH(FB2,'Emballage (Primær)'!$N$86:$N$95,0),0)+IFERROR(MATCH(FB2,'Emballage (Primær)'!$O$86:$O$95,0),0)+IFERROR(MATCH(FB2,'Emballage (Primær)'!$P$86:$P$95,0),0)+IFERROR(MATCH(FB2,'Emballage (Primær)'!$Q$86:$Q$95,0),0)+IFERROR(MATCH(FB2,'Emballage (Primær)'!$M$98:$M$107,0),0)+IFERROR(MATCH(FB2,'Emballage (Primær)'!$N$98:$N$107,0),0)+IFERROR(MATCH(FB2,'Emballage (Primær)'!$O$98:$O$107,0),0)+IFERROR(MATCH(FB2,'Emballage (Primær)'!$P$98:$P$107,0),0)+IFERROR(MATCH(FB2,'Emballage (Primær)'!$Q$98:$Q$107,0),0)&gt;=1,1,0)</f>
        <v>0</v>
      </c>
      <c r="FC9" s="78">
        <f>IF(IFERROR(MATCH(FC2,Recept!$K$37:$K$235,0),0)+IFERROR(MATCH(FC2,Recept!$M$37:$M$235,0),0)+IFERROR(MATCH(FC2,Recept!$O$37:$O$235,0),0)+IFERROR(MATCH(FC2,Recept!$Q$37:$Q$235,0),0)+IFERROR(MATCH(FC2,Recept!$S$37:$S$235,0),0)+IFERROR(MATCH(FC2,'Emballage (Primær)'!$M$21:$M$25,0),0)+IFERROR(MATCH(FC2,'Emballage (Primær)'!$N$21:$N$25,0),0)+IFERROR(MATCH(FC2,'Emballage (Primær)'!$O$21:$O$25,0),0)+IFERROR(MATCH(FC2,'Emballage (Primær)'!$P$21:$P$25,0),0)+IFERROR(MATCH(FC2,'Emballage (Primær)'!$Q$21:$Q$25,0),0)+IFERROR(MATCH(FC2,'Emballage (Primær)'!$M$50:$M$59,0),0)+IFERROR(MATCH(FC2,'Emballage (Primær)'!$N$50:$N$59,0),0)+IFERROR(MATCH(FC2,'Emballage (Primær)'!$O$50:$O$59,0),0)+IFERROR(MATCH(FC2,'Emballage (Primær)'!$P$50:$P$59,0),0)+IFERROR(MATCH(FC2,'Emballage (Primær)'!$Q$50:$Q$59,0),0)+IFERROR(MATCH(FC2,'Emballage (Primær)'!$M$62:$M$71,0),0)+IFERROR(MATCH(FC2,'Emballage (Primær)'!$N$62:$N$71,0),0)+IFERROR(MATCH(FC2,'Emballage (Primær)'!$O$62:$O$71,0),0)+IFERROR(MATCH(FC2,'Emballage (Primær)'!$P$62:$P$71,0),0)+IFERROR(MATCH(FC2,'Emballage (Primær)'!$Q$62:$Q$71,0),0)+IFERROR(MATCH(FC2,'Emballage (Primær)'!$M$74:$M$83,0),0)+IFERROR(MATCH(FC2,'Emballage (Primær)'!$N$74:$N$83,0),0)+IFERROR(MATCH(FC2,'Emballage (Primær)'!$O$74:$O$83,0),0)+IFERROR(MATCH(FC2,'Emballage (Primær)'!$P$74:$P$83,0),0)+IFERROR(MATCH(FC2,'Emballage (Primær)'!$Q$74:$Q$83,0),0)+IFERROR(MATCH(FC2,'Emballage (Primær)'!$M$86:$M$95,0),0)+IFERROR(MATCH(FC2,'Emballage (Primær)'!$N$86:$N$95,0),0)+IFERROR(MATCH(FC2,'Emballage (Primær)'!$O$86:$O$95,0),0)+IFERROR(MATCH(FC2,'Emballage (Primær)'!$P$86:$P$95,0),0)+IFERROR(MATCH(FC2,'Emballage (Primær)'!$Q$86:$Q$95,0),0)+IFERROR(MATCH(FC2,'Emballage (Primær)'!$M$98:$M$107,0),0)+IFERROR(MATCH(FC2,'Emballage (Primær)'!$N$98:$N$107,0),0)+IFERROR(MATCH(FC2,'Emballage (Primær)'!$O$98:$O$107,0),0)+IFERROR(MATCH(FC2,'Emballage (Primær)'!$P$98:$P$107,0),0)+IFERROR(MATCH(FC2,'Emballage (Primær)'!$Q$98:$Q$107,0),0)&gt;=1,1,0)</f>
        <v>0</v>
      </c>
      <c r="FD9" s="78">
        <f>IF(IFERROR(MATCH(FD2,Recept!$K$37:$K$235,0),0)+IFERROR(MATCH(FD2,Recept!$M$37:$M$235,0),0)+IFERROR(MATCH(FD2,Recept!$O$37:$O$235,0),0)+IFERROR(MATCH(FD2,Recept!$Q$37:$Q$235,0),0)+IFERROR(MATCH(FD2,Recept!$S$37:$S$235,0),0)+IFERROR(MATCH(FD2,'Emballage (Primær)'!$M$21:$M$25,0),0)+IFERROR(MATCH(FD2,'Emballage (Primær)'!$N$21:$N$25,0),0)+IFERROR(MATCH(FD2,'Emballage (Primær)'!$O$21:$O$25,0),0)+IFERROR(MATCH(FD2,'Emballage (Primær)'!$P$21:$P$25,0),0)+IFERROR(MATCH(FD2,'Emballage (Primær)'!$Q$21:$Q$25,0),0)+IFERROR(MATCH(FD2,'Emballage (Primær)'!$M$50:$M$59,0),0)+IFERROR(MATCH(FD2,'Emballage (Primær)'!$N$50:$N$59,0),0)+IFERROR(MATCH(FD2,'Emballage (Primær)'!$O$50:$O$59,0),0)+IFERROR(MATCH(FD2,'Emballage (Primær)'!$P$50:$P$59,0),0)+IFERROR(MATCH(FD2,'Emballage (Primær)'!$Q$50:$Q$59,0),0)+IFERROR(MATCH(FD2,'Emballage (Primær)'!$M$62:$M$71,0),0)+IFERROR(MATCH(FD2,'Emballage (Primær)'!$N$62:$N$71,0),0)+IFERROR(MATCH(FD2,'Emballage (Primær)'!$O$62:$O$71,0),0)+IFERROR(MATCH(FD2,'Emballage (Primær)'!$P$62:$P$71,0),0)+IFERROR(MATCH(FD2,'Emballage (Primær)'!$Q$62:$Q$71,0),0)+IFERROR(MATCH(FD2,'Emballage (Primær)'!$M$74:$M$83,0),0)+IFERROR(MATCH(FD2,'Emballage (Primær)'!$N$74:$N$83,0),0)+IFERROR(MATCH(FD2,'Emballage (Primær)'!$O$74:$O$83,0),0)+IFERROR(MATCH(FD2,'Emballage (Primær)'!$P$74:$P$83,0),0)+IFERROR(MATCH(FD2,'Emballage (Primær)'!$Q$74:$Q$83,0),0)+IFERROR(MATCH(FD2,'Emballage (Primær)'!$M$86:$M$95,0),0)+IFERROR(MATCH(FD2,'Emballage (Primær)'!$N$86:$N$95,0),0)+IFERROR(MATCH(FD2,'Emballage (Primær)'!$O$86:$O$95,0),0)+IFERROR(MATCH(FD2,'Emballage (Primær)'!$P$86:$P$95,0),0)+IFERROR(MATCH(FD2,'Emballage (Primær)'!$Q$86:$Q$95,0),0)+IFERROR(MATCH(FD2,'Emballage (Primær)'!$M$98:$M$107,0),0)+IFERROR(MATCH(FD2,'Emballage (Primær)'!$N$98:$N$107,0),0)+IFERROR(MATCH(FD2,'Emballage (Primær)'!$O$98:$O$107,0),0)+IFERROR(MATCH(FD2,'Emballage (Primær)'!$P$98:$P$107,0),0)+IFERROR(MATCH(FD2,'Emballage (Primær)'!$Q$98:$Q$107,0),0)&gt;=1,1,0)</f>
        <v>0</v>
      </c>
      <c r="FE9" s="78">
        <f>IF(IFERROR(MATCH(FE2,Recept!$K$37:$K$235,0),0)+IFERROR(MATCH(FE2,Recept!$M$37:$M$235,0),0)+IFERROR(MATCH(FE2,Recept!$O$37:$O$235,0),0)+IFERROR(MATCH(FE2,Recept!$Q$37:$Q$235,0),0)+IFERROR(MATCH(FE2,Recept!$S$37:$S$235,0),0)+IFERROR(MATCH(FE2,'Emballage (Primær)'!$M$21:$M$25,0),0)+IFERROR(MATCH(FE2,'Emballage (Primær)'!$N$21:$N$25,0),0)+IFERROR(MATCH(FE2,'Emballage (Primær)'!$O$21:$O$25,0),0)+IFERROR(MATCH(FE2,'Emballage (Primær)'!$P$21:$P$25,0),0)+IFERROR(MATCH(FE2,'Emballage (Primær)'!$Q$21:$Q$25,0),0)+IFERROR(MATCH(FE2,'Emballage (Primær)'!$M$50:$M$59,0),0)+IFERROR(MATCH(FE2,'Emballage (Primær)'!$N$50:$N$59,0),0)+IFERROR(MATCH(FE2,'Emballage (Primær)'!$O$50:$O$59,0),0)+IFERROR(MATCH(FE2,'Emballage (Primær)'!$P$50:$P$59,0),0)+IFERROR(MATCH(FE2,'Emballage (Primær)'!$Q$50:$Q$59,0),0)+IFERROR(MATCH(FE2,'Emballage (Primær)'!$M$62:$M$71,0),0)+IFERROR(MATCH(FE2,'Emballage (Primær)'!$N$62:$N$71,0),0)+IFERROR(MATCH(FE2,'Emballage (Primær)'!$O$62:$O$71,0),0)+IFERROR(MATCH(FE2,'Emballage (Primær)'!$P$62:$P$71,0),0)+IFERROR(MATCH(FE2,'Emballage (Primær)'!$Q$62:$Q$71,0),0)+IFERROR(MATCH(FE2,'Emballage (Primær)'!$M$74:$M$83,0),0)+IFERROR(MATCH(FE2,'Emballage (Primær)'!$N$74:$N$83,0),0)+IFERROR(MATCH(FE2,'Emballage (Primær)'!$O$74:$O$83,0),0)+IFERROR(MATCH(FE2,'Emballage (Primær)'!$P$74:$P$83,0),0)+IFERROR(MATCH(FE2,'Emballage (Primær)'!$Q$74:$Q$83,0),0)+IFERROR(MATCH(FE2,'Emballage (Primær)'!$M$86:$M$95,0),0)+IFERROR(MATCH(FE2,'Emballage (Primær)'!$N$86:$N$95,0),0)+IFERROR(MATCH(FE2,'Emballage (Primær)'!$O$86:$O$95,0),0)+IFERROR(MATCH(FE2,'Emballage (Primær)'!$P$86:$P$95,0),0)+IFERROR(MATCH(FE2,'Emballage (Primær)'!$Q$86:$Q$95,0),0)+IFERROR(MATCH(FE2,'Emballage (Primær)'!$M$98:$M$107,0),0)+IFERROR(MATCH(FE2,'Emballage (Primær)'!$N$98:$N$107,0),0)+IFERROR(MATCH(FE2,'Emballage (Primær)'!$O$98:$O$107,0),0)+IFERROR(MATCH(FE2,'Emballage (Primær)'!$P$98:$P$107,0),0)+IFERROR(MATCH(FE2,'Emballage (Primær)'!$Q$98:$Q$107,0),0)&gt;=1,1,0)</f>
        <v>0</v>
      </c>
      <c r="FF9" s="78">
        <f>IF(IFERROR(MATCH(FF2,Recept!$K$37:$K$235,0),0)+IFERROR(MATCH(FF2,Recept!$M$37:$M$235,0),0)+IFERROR(MATCH(FF2,Recept!$O$37:$O$235,0),0)+IFERROR(MATCH(FF2,Recept!$Q$37:$Q$235,0),0)+IFERROR(MATCH(FF2,Recept!$S$37:$S$235,0),0)+IFERROR(MATCH(FF2,'Emballage (Primær)'!$M$21:$M$25,0),0)+IFERROR(MATCH(FF2,'Emballage (Primær)'!$N$21:$N$25,0),0)+IFERROR(MATCH(FF2,'Emballage (Primær)'!$O$21:$O$25,0),0)+IFERROR(MATCH(FF2,'Emballage (Primær)'!$P$21:$P$25,0),0)+IFERROR(MATCH(FF2,'Emballage (Primær)'!$Q$21:$Q$25,0),0)+IFERROR(MATCH(FF2,'Emballage (Primær)'!$M$50:$M$59,0),0)+IFERROR(MATCH(FF2,'Emballage (Primær)'!$N$50:$N$59,0),0)+IFERROR(MATCH(FF2,'Emballage (Primær)'!$O$50:$O$59,0),0)+IFERROR(MATCH(FF2,'Emballage (Primær)'!$P$50:$P$59,0),0)+IFERROR(MATCH(FF2,'Emballage (Primær)'!$Q$50:$Q$59,0),0)+IFERROR(MATCH(FF2,'Emballage (Primær)'!$M$62:$M$71,0),0)+IFERROR(MATCH(FF2,'Emballage (Primær)'!$N$62:$N$71,0),0)+IFERROR(MATCH(FF2,'Emballage (Primær)'!$O$62:$O$71,0),0)+IFERROR(MATCH(FF2,'Emballage (Primær)'!$P$62:$P$71,0),0)+IFERROR(MATCH(FF2,'Emballage (Primær)'!$Q$62:$Q$71,0),0)+IFERROR(MATCH(FF2,'Emballage (Primær)'!$M$74:$M$83,0),0)+IFERROR(MATCH(FF2,'Emballage (Primær)'!$N$74:$N$83,0),0)+IFERROR(MATCH(FF2,'Emballage (Primær)'!$O$74:$O$83,0),0)+IFERROR(MATCH(FF2,'Emballage (Primær)'!$P$74:$P$83,0),0)+IFERROR(MATCH(FF2,'Emballage (Primær)'!$Q$74:$Q$83,0),0)+IFERROR(MATCH(FF2,'Emballage (Primær)'!$M$86:$M$95,0),0)+IFERROR(MATCH(FF2,'Emballage (Primær)'!$N$86:$N$95,0),0)+IFERROR(MATCH(FF2,'Emballage (Primær)'!$O$86:$O$95,0),0)+IFERROR(MATCH(FF2,'Emballage (Primær)'!$P$86:$P$95,0),0)+IFERROR(MATCH(FF2,'Emballage (Primær)'!$Q$86:$Q$95,0),0)+IFERROR(MATCH(FF2,'Emballage (Primær)'!$M$98:$M$107,0),0)+IFERROR(MATCH(FF2,'Emballage (Primær)'!$N$98:$N$107,0),0)+IFERROR(MATCH(FF2,'Emballage (Primær)'!$O$98:$O$107,0),0)+IFERROR(MATCH(FF2,'Emballage (Primær)'!$P$98:$P$107,0),0)+IFERROR(MATCH(FF2,'Emballage (Primær)'!$Q$98:$Q$107,0),0)&gt;=1,1,0)</f>
        <v>0</v>
      </c>
      <c r="FG9" s="78">
        <f>IF(IFERROR(MATCH(FG2,Recept!$K$37:$K$235,0),0)+IFERROR(MATCH(FG2,Recept!$M$37:$M$235,0),0)+IFERROR(MATCH(FG2,Recept!$O$37:$O$235,0),0)+IFERROR(MATCH(FG2,Recept!$Q$37:$Q$235,0),0)+IFERROR(MATCH(FG2,Recept!$S$37:$S$235,0),0)+IFERROR(MATCH(FG2,'Emballage (Primær)'!$M$21:$M$25,0),0)+IFERROR(MATCH(FG2,'Emballage (Primær)'!$N$21:$N$25,0),0)+IFERROR(MATCH(FG2,'Emballage (Primær)'!$O$21:$O$25,0),0)+IFERROR(MATCH(FG2,'Emballage (Primær)'!$P$21:$P$25,0),0)+IFERROR(MATCH(FG2,'Emballage (Primær)'!$Q$21:$Q$25,0),0)+IFERROR(MATCH(FG2,'Emballage (Primær)'!$M$50:$M$59,0),0)+IFERROR(MATCH(FG2,'Emballage (Primær)'!$N$50:$N$59,0),0)+IFERROR(MATCH(FG2,'Emballage (Primær)'!$O$50:$O$59,0),0)+IFERROR(MATCH(FG2,'Emballage (Primær)'!$P$50:$P$59,0),0)+IFERROR(MATCH(FG2,'Emballage (Primær)'!$Q$50:$Q$59,0),0)+IFERROR(MATCH(FG2,'Emballage (Primær)'!$M$62:$M$71,0),0)+IFERROR(MATCH(FG2,'Emballage (Primær)'!$N$62:$N$71,0),0)+IFERROR(MATCH(FG2,'Emballage (Primær)'!$O$62:$O$71,0),0)+IFERROR(MATCH(FG2,'Emballage (Primær)'!$P$62:$P$71,0),0)+IFERROR(MATCH(FG2,'Emballage (Primær)'!$Q$62:$Q$71,0),0)+IFERROR(MATCH(FG2,'Emballage (Primær)'!$M$74:$M$83,0),0)+IFERROR(MATCH(FG2,'Emballage (Primær)'!$N$74:$N$83,0),0)+IFERROR(MATCH(FG2,'Emballage (Primær)'!$O$74:$O$83,0),0)+IFERROR(MATCH(FG2,'Emballage (Primær)'!$P$74:$P$83,0),0)+IFERROR(MATCH(FG2,'Emballage (Primær)'!$Q$74:$Q$83,0),0)+IFERROR(MATCH(FG2,'Emballage (Primær)'!$M$86:$M$95,0),0)+IFERROR(MATCH(FG2,'Emballage (Primær)'!$N$86:$N$95,0),0)+IFERROR(MATCH(FG2,'Emballage (Primær)'!$O$86:$O$95,0),0)+IFERROR(MATCH(FG2,'Emballage (Primær)'!$P$86:$P$95,0),0)+IFERROR(MATCH(FG2,'Emballage (Primær)'!$Q$86:$Q$95,0),0)+IFERROR(MATCH(FG2,'Emballage (Primær)'!$M$98:$M$107,0),0)+IFERROR(MATCH(FG2,'Emballage (Primær)'!$N$98:$N$107,0),0)+IFERROR(MATCH(FG2,'Emballage (Primær)'!$O$98:$O$107,0),0)+IFERROR(MATCH(FG2,'Emballage (Primær)'!$P$98:$P$107,0),0)+IFERROR(MATCH(FG2,'Emballage (Primær)'!$Q$98:$Q$107,0),0)&gt;=1,1,0)</f>
        <v>0</v>
      </c>
      <c r="FH9" s="78">
        <f>IF(IFERROR(MATCH(FH2,Recept!$K$37:$K$235,0),0)+IFERROR(MATCH(FH2,Recept!$M$37:$M$235,0),0)+IFERROR(MATCH(FH2,Recept!$O$37:$O$235,0),0)+IFERROR(MATCH(FH2,Recept!$Q$37:$Q$235,0),0)+IFERROR(MATCH(FH2,Recept!$S$37:$S$235,0),0)+IFERROR(MATCH(FH2,'Emballage (Primær)'!$M$21:$M$25,0),0)+IFERROR(MATCH(FH2,'Emballage (Primær)'!$N$21:$N$25,0),0)+IFERROR(MATCH(FH2,'Emballage (Primær)'!$O$21:$O$25,0),0)+IFERROR(MATCH(FH2,'Emballage (Primær)'!$P$21:$P$25,0),0)+IFERROR(MATCH(FH2,'Emballage (Primær)'!$Q$21:$Q$25,0),0)+IFERROR(MATCH(FH2,'Emballage (Primær)'!$M$50:$M$59,0),0)+IFERROR(MATCH(FH2,'Emballage (Primær)'!$N$50:$N$59,0),0)+IFERROR(MATCH(FH2,'Emballage (Primær)'!$O$50:$O$59,0),0)+IFERROR(MATCH(FH2,'Emballage (Primær)'!$P$50:$P$59,0),0)+IFERROR(MATCH(FH2,'Emballage (Primær)'!$Q$50:$Q$59,0),0)+IFERROR(MATCH(FH2,'Emballage (Primær)'!$M$62:$M$71,0),0)+IFERROR(MATCH(FH2,'Emballage (Primær)'!$N$62:$N$71,0),0)+IFERROR(MATCH(FH2,'Emballage (Primær)'!$O$62:$O$71,0),0)+IFERROR(MATCH(FH2,'Emballage (Primær)'!$P$62:$P$71,0),0)+IFERROR(MATCH(FH2,'Emballage (Primær)'!$Q$62:$Q$71,0),0)+IFERROR(MATCH(FH2,'Emballage (Primær)'!$M$74:$M$83,0),0)+IFERROR(MATCH(FH2,'Emballage (Primær)'!$N$74:$N$83,0),0)+IFERROR(MATCH(FH2,'Emballage (Primær)'!$O$74:$O$83,0),0)+IFERROR(MATCH(FH2,'Emballage (Primær)'!$P$74:$P$83,0),0)+IFERROR(MATCH(FH2,'Emballage (Primær)'!$Q$74:$Q$83,0),0)+IFERROR(MATCH(FH2,'Emballage (Primær)'!$M$86:$M$95,0),0)+IFERROR(MATCH(FH2,'Emballage (Primær)'!$N$86:$N$95,0),0)+IFERROR(MATCH(FH2,'Emballage (Primær)'!$O$86:$O$95,0),0)+IFERROR(MATCH(FH2,'Emballage (Primær)'!$P$86:$P$95,0),0)+IFERROR(MATCH(FH2,'Emballage (Primær)'!$Q$86:$Q$95,0),0)+IFERROR(MATCH(FH2,'Emballage (Primær)'!$M$98:$M$107,0),0)+IFERROR(MATCH(FH2,'Emballage (Primær)'!$N$98:$N$107,0),0)+IFERROR(MATCH(FH2,'Emballage (Primær)'!$O$98:$O$107,0),0)+IFERROR(MATCH(FH2,'Emballage (Primær)'!$P$98:$P$107,0),0)+IFERROR(MATCH(FH2,'Emballage (Primær)'!$Q$98:$Q$107,0),0)&gt;=1,1,0)</f>
        <v>0</v>
      </c>
      <c r="FI9" s="78">
        <f>IF(IFERROR(MATCH(FI2,Recept!$K$37:$K$235,0),0)+IFERROR(MATCH(FI2,Recept!$M$37:$M$235,0),0)+IFERROR(MATCH(FI2,Recept!$O$37:$O$235,0),0)+IFERROR(MATCH(FI2,Recept!$Q$37:$Q$235,0),0)+IFERROR(MATCH(FI2,Recept!$S$37:$S$235,0),0)+IFERROR(MATCH(FI2,'Emballage (Primær)'!$M$21:$M$25,0),0)+IFERROR(MATCH(FI2,'Emballage (Primær)'!$N$21:$N$25,0),0)+IFERROR(MATCH(FI2,'Emballage (Primær)'!$O$21:$O$25,0),0)+IFERROR(MATCH(FI2,'Emballage (Primær)'!$P$21:$P$25,0),0)+IFERROR(MATCH(FI2,'Emballage (Primær)'!$Q$21:$Q$25,0),0)+IFERROR(MATCH(FI2,'Emballage (Primær)'!$M$50:$M$59,0),0)+IFERROR(MATCH(FI2,'Emballage (Primær)'!$N$50:$N$59,0),0)+IFERROR(MATCH(FI2,'Emballage (Primær)'!$O$50:$O$59,0),0)+IFERROR(MATCH(FI2,'Emballage (Primær)'!$P$50:$P$59,0),0)+IFERROR(MATCH(FI2,'Emballage (Primær)'!$Q$50:$Q$59,0),0)+IFERROR(MATCH(FI2,'Emballage (Primær)'!$M$62:$M$71,0),0)+IFERROR(MATCH(FI2,'Emballage (Primær)'!$N$62:$N$71,0),0)+IFERROR(MATCH(FI2,'Emballage (Primær)'!$O$62:$O$71,0),0)+IFERROR(MATCH(FI2,'Emballage (Primær)'!$P$62:$P$71,0),0)+IFERROR(MATCH(FI2,'Emballage (Primær)'!$Q$62:$Q$71,0),0)+IFERROR(MATCH(FI2,'Emballage (Primær)'!$M$74:$M$83,0),0)+IFERROR(MATCH(FI2,'Emballage (Primær)'!$N$74:$N$83,0),0)+IFERROR(MATCH(FI2,'Emballage (Primær)'!$O$74:$O$83,0),0)+IFERROR(MATCH(FI2,'Emballage (Primær)'!$P$74:$P$83,0),0)+IFERROR(MATCH(FI2,'Emballage (Primær)'!$Q$74:$Q$83,0),0)+IFERROR(MATCH(FI2,'Emballage (Primær)'!$M$86:$M$95,0),0)+IFERROR(MATCH(FI2,'Emballage (Primær)'!$N$86:$N$95,0),0)+IFERROR(MATCH(FI2,'Emballage (Primær)'!$O$86:$O$95,0),0)+IFERROR(MATCH(FI2,'Emballage (Primær)'!$P$86:$P$95,0),0)+IFERROR(MATCH(FI2,'Emballage (Primær)'!$Q$86:$Q$95,0),0)+IFERROR(MATCH(FI2,'Emballage (Primær)'!$M$98:$M$107,0),0)+IFERROR(MATCH(FI2,'Emballage (Primær)'!$N$98:$N$107,0),0)+IFERROR(MATCH(FI2,'Emballage (Primær)'!$O$98:$O$107,0),0)+IFERROR(MATCH(FI2,'Emballage (Primær)'!$P$98:$P$107,0),0)+IFERROR(MATCH(FI2,'Emballage (Primær)'!$Q$98:$Q$107,0),0)&gt;=1,1,0)</f>
        <v>0</v>
      </c>
      <c r="FJ9" s="78">
        <f>IF(IFERROR(MATCH(FJ2,Recept!$K$37:$K$235,0),0)+IFERROR(MATCH(FJ2,Recept!$M$37:$M$235,0),0)+IFERROR(MATCH(FJ2,Recept!$O$37:$O$235,0),0)+IFERROR(MATCH(FJ2,Recept!$Q$37:$Q$235,0),0)+IFERROR(MATCH(FJ2,Recept!$S$37:$S$235,0),0)+IFERROR(MATCH(FJ2,'Emballage (Primær)'!$M$21:$M$25,0),0)+IFERROR(MATCH(FJ2,'Emballage (Primær)'!$N$21:$N$25,0),0)+IFERROR(MATCH(FJ2,'Emballage (Primær)'!$O$21:$O$25,0),0)+IFERROR(MATCH(FJ2,'Emballage (Primær)'!$P$21:$P$25,0),0)+IFERROR(MATCH(FJ2,'Emballage (Primær)'!$Q$21:$Q$25,0),0)+IFERROR(MATCH(FJ2,'Emballage (Primær)'!$M$50:$M$59,0),0)+IFERROR(MATCH(FJ2,'Emballage (Primær)'!$N$50:$N$59,0),0)+IFERROR(MATCH(FJ2,'Emballage (Primær)'!$O$50:$O$59,0),0)+IFERROR(MATCH(FJ2,'Emballage (Primær)'!$P$50:$P$59,0),0)+IFERROR(MATCH(FJ2,'Emballage (Primær)'!$Q$50:$Q$59,0),0)+IFERROR(MATCH(FJ2,'Emballage (Primær)'!$M$62:$M$71,0),0)+IFERROR(MATCH(FJ2,'Emballage (Primær)'!$N$62:$N$71,0),0)+IFERROR(MATCH(FJ2,'Emballage (Primær)'!$O$62:$O$71,0),0)+IFERROR(MATCH(FJ2,'Emballage (Primær)'!$P$62:$P$71,0),0)+IFERROR(MATCH(FJ2,'Emballage (Primær)'!$Q$62:$Q$71,0),0)+IFERROR(MATCH(FJ2,'Emballage (Primær)'!$M$74:$M$83,0),0)+IFERROR(MATCH(FJ2,'Emballage (Primær)'!$N$74:$N$83,0),0)+IFERROR(MATCH(FJ2,'Emballage (Primær)'!$O$74:$O$83,0),0)+IFERROR(MATCH(FJ2,'Emballage (Primær)'!$P$74:$P$83,0),0)+IFERROR(MATCH(FJ2,'Emballage (Primær)'!$Q$74:$Q$83,0),0)+IFERROR(MATCH(FJ2,'Emballage (Primær)'!$M$86:$M$95,0),0)+IFERROR(MATCH(FJ2,'Emballage (Primær)'!$N$86:$N$95,0),0)+IFERROR(MATCH(FJ2,'Emballage (Primær)'!$O$86:$O$95,0),0)+IFERROR(MATCH(FJ2,'Emballage (Primær)'!$P$86:$P$95,0),0)+IFERROR(MATCH(FJ2,'Emballage (Primær)'!$Q$86:$Q$95,0),0)+IFERROR(MATCH(FJ2,'Emballage (Primær)'!$M$98:$M$107,0),0)+IFERROR(MATCH(FJ2,'Emballage (Primær)'!$N$98:$N$107,0),0)+IFERROR(MATCH(FJ2,'Emballage (Primær)'!$O$98:$O$107,0),0)+IFERROR(MATCH(FJ2,'Emballage (Primær)'!$P$98:$P$107,0),0)+IFERROR(MATCH(FJ2,'Emballage (Primær)'!$Q$98:$Q$107,0),0)&gt;=1,1,0)</f>
        <v>0</v>
      </c>
      <c r="FK9" s="78">
        <f>IF(IFERROR(MATCH(FK2,Recept!$K$37:$K$235,0),0)+IFERROR(MATCH(FK2,Recept!$M$37:$M$235,0),0)+IFERROR(MATCH(FK2,Recept!$O$37:$O$235,0),0)+IFERROR(MATCH(FK2,Recept!$Q$37:$Q$235,0),0)+IFERROR(MATCH(FK2,Recept!$S$37:$S$235,0),0)+IFERROR(MATCH(FK2,'Emballage (Primær)'!$M$21:$M$25,0),0)+IFERROR(MATCH(FK2,'Emballage (Primær)'!$N$21:$N$25,0),0)+IFERROR(MATCH(FK2,'Emballage (Primær)'!$O$21:$O$25,0),0)+IFERROR(MATCH(FK2,'Emballage (Primær)'!$P$21:$P$25,0),0)+IFERROR(MATCH(FK2,'Emballage (Primær)'!$Q$21:$Q$25,0),0)+IFERROR(MATCH(FK2,'Emballage (Primær)'!$M$50:$M$59,0),0)+IFERROR(MATCH(FK2,'Emballage (Primær)'!$N$50:$N$59,0),0)+IFERROR(MATCH(FK2,'Emballage (Primær)'!$O$50:$O$59,0),0)+IFERROR(MATCH(FK2,'Emballage (Primær)'!$P$50:$P$59,0),0)+IFERROR(MATCH(FK2,'Emballage (Primær)'!$Q$50:$Q$59,0),0)+IFERROR(MATCH(FK2,'Emballage (Primær)'!$M$62:$M$71,0),0)+IFERROR(MATCH(FK2,'Emballage (Primær)'!$N$62:$N$71,0),0)+IFERROR(MATCH(FK2,'Emballage (Primær)'!$O$62:$O$71,0),0)+IFERROR(MATCH(FK2,'Emballage (Primær)'!$P$62:$P$71,0),0)+IFERROR(MATCH(FK2,'Emballage (Primær)'!$Q$62:$Q$71,0),0)+IFERROR(MATCH(FK2,'Emballage (Primær)'!$M$74:$M$83,0),0)+IFERROR(MATCH(FK2,'Emballage (Primær)'!$N$74:$N$83,0),0)+IFERROR(MATCH(FK2,'Emballage (Primær)'!$O$74:$O$83,0),0)+IFERROR(MATCH(FK2,'Emballage (Primær)'!$P$74:$P$83,0),0)+IFERROR(MATCH(FK2,'Emballage (Primær)'!$Q$74:$Q$83,0),0)+IFERROR(MATCH(FK2,'Emballage (Primær)'!$M$86:$M$95,0),0)+IFERROR(MATCH(FK2,'Emballage (Primær)'!$N$86:$N$95,0),0)+IFERROR(MATCH(FK2,'Emballage (Primær)'!$O$86:$O$95,0),0)+IFERROR(MATCH(FK2,'Emballage (Primær)'!$P$86:$P$95,0),0)+IFERROR(MATCH(FK2,'Emballage (Primær)'!$Q$86:$Q$95,0),0)+IFERROR(MATCH(FK2,'Emballage (Primær)'!$M$98:$M$107,0),0)+IFERROR(MATCH(FK2,'Emballage (Primær)'!$N$98:$N$107,0),0)+IFERROR(MATCH(FK2,'Emballage (Primær)'!$O$98:$O$107,0),0)+IFERROR(MATCH(FK2,'Emballage (Primær)'!$P$98:$P$107,0),0)+IFERROR(MATCH(FK2,'Emballage (Primær)'!$Q$98:$Q$107,0),0)&gt;=1,1,0)</f>
        <v>0</v>
      </c>
      <c r="FL9" s="78">
        <f>IF(IFERROR(MATCH(FL2,Recept!$K$37:$K$235,0),0)+IFERROR(MATCH(FL2,Recept!$M$37:$M$235,0),0)+IFERROR(MATCH(FL2,Recept!$O$37:$O$235,0),0)+IFERROR(MATCH(FL2,Recept!$Q$37:$Q$235,0),0)+IFERROR(MATCH(FL2,Recept!$S$37:$S$235,0),0)+IFERROR(MATCH(FL2,'Emballage (Primær)'!$M$21:$M$25,0),0)+IFERROR(MATCH(FL2,'Emballage (Primær)'!$N$21:$N$25,0),0)+IFERROR(MATCH(FL2,'Emballage (Primær)'!$O$21:$O$25,0),0)+IFERROR(MATCH(FL2,'Emballage (Primær)'!$P$21:$P$25,0),0)+IFERROR(MATCH(FL2,'Emballage (Primær)'!$Q$21:$Q$25,0),0)+IFERROR(MATCH(FL2,'Emballage (Primær)'!$M$50:$M$59,0),0)+IFERROR(MATCH(FL2,'Emballage (Primær)'!$N$50:$N$59,0),0)+IFERROR(MATCH(FL2,'Emballage (Primær)'!$O$50:$O$59,0),0)+IFERROR(MATCH(FL2,'Emballage (Primær)'!$P$50:$P$59,0),0)+IFERROR(MATCH(FL2,'Emballage (Primær)'!$Q$50:$Q$59,0),0)+IFERROR(MATCH(FL2,'Emballage (Primær)'!$M$62:$M$71,0),0)+IFERROR(MATCH(FL2,'Emballage (Primær)'!$N$62:$N$71,0),0)+IFERROR(MATCH(FL2,'Emballage (Primær)'!$O$62:$O$71,0),0)+IFERROR(MATCH(FL2,'Emballage (Primær)'!$P$62:$P$71,0),0)+IFERROR(MATCH(FL2,'Emballage (Primær)'!$Q$62:$Q$71,0),0)+IFERROR(MATCH(FL2,'Emballage (Primær)'!$M$74:$M$83,0),0)+IFERROR(MATCH(FL2,'Emballage (Primær)'!$N$74:$N$83,0),0)+IFERROR(MATCH(FL2,'Emballage (Primær)'!$O$74:$O$83,0),0)+IFERROR(MATCH(FL2,'Emballage (Primær)'!$P$74:$P$83,0),0)+IFERROR(MATCH(FL2,'Emballage (Primær)'!$Q$74:$Q$83,0),0)+IFERROR(MATCH(FL2,'Emballage (Primær)'!$M$86:$M$95,0),0)+IFERROR(MATCH(FL2,'Emballage (Primær)'!$N$86:$N$95,0),0)+IFERROR(MATCH(FL2,'Emballage (Primær)'!$O$86:$O$95,0),0)+IFERROR(MATCH(FL2,'Emballage (Primær)'!$P$86:$P$95,0),0)+IFERROR(MATCH(FL2,'Emballage (Primær)'!$Q$86:$Q$95,0),0)+IFERROR(MATCH(FL2,'Emballage (Primær)'!$M$98:$M$107,0),0)+IFERROR(MATCH(FL2,'Emballage (Primær)'!$N$98:$N$107,0),0)+IFERROR(MATCH(FL2,'Emballage (Primær)'!$O$98:$O$107,0),0)+IFERROR(MATCH(FL2,'Emballage (Primær)'!$P$98:$P$107,0),0)+IFERROR(MATCH(FL2,'Emballage (Primær)'!$Q$98:$Q$107,0),0)&gt;=1,1,0)</f>
        <v>0</v>
      </c>
      <c r="FM9" s="78">
        <f>IF(IFERROR(MATCH(FM2,Recept!$K$37:$K$235,0),0)+IFERROR(MATCH(FM2,Recept!$M$37:$M$235,0),0)+IFERROR(MATCH(FM2,Recept!$O$37:$O$235,0),0)+IFERROR(MATCH(FM2,Recept!$Q$37:$Q$235,0),0)+IFERROR(MATCH(FM2,Recept!$S$37:$S$235,0),0)+IFERROR(MATCH(FM2,'Emballage (Primær)'!$M$21:$M$25,0),0)+IFERROR(MATCH(FM2,'Emballage (Primær)'!$N$21:$N$25,0),0)+IFERROR(MATCH(FM2,'Emballage (Primær)'!$O$21:$O$25,0),0)+IFERROR(MATCH(FM2,'Emballage (Primær)'!$P$21:$P$25,0),0)+IFERROR(MATCH(FM2,'Emballage (Primær)'!$Q$21:$Q$25,0),0)+IFERROR(MATCH(FM2,'Emballage (Primær)'!$M$50:$M$59,0),0)+IFERROR(MATCH(FM2,'Emballage (Primær)'!$N$50:$N$59,0),0)+IFERROR(MATCH(FM2,'Emballage (Primær)'!$O$50:$O$59,0),0)+IFERROR(MATCH(FM2,'Emballage (Primær)'!$P$50:$P$59,0),0)+IFERROR(MATCH(FM2,'Emballage (Primær)'!$Q$50:$Q$59,0),0)+IFERROR(MATCH(FM2,'Emballage (Primær)'!$M$62:$M$71,0),0)+IFERROR(MATCH(FM2,'Emballage (Primær)'!$N$62:$N$71,0),0)+IFERROR(MATCH(FM2,'Emballage (Primær)'!$O$62:$O$71,0),0)+IFERROR(MATCH(FM2,'Emballage (Primær)'!$P$62:$P$71,0),0)+IFERROR(MATCH(FM2,'Emballage (Primær)'!$Q$62:$Q$71,0),0)+IFERROR(MATCH(FM2,'Emballage (Primær)'!$M$74:$M$83,0),0)+IFERROR(MATCH(FM2,'Emballage (Primær)'!$N$74:$N$83,0),0)+IFERROR(MATCH(FM2,'Emballage (Primær)'!$O$74:$O$83,0),0)+IFERROR(MATCH(FM2,'Emballage (Primær)'!$P$74:$P$83,0),0)+IFERROR(MATCH(FM2,'Emballage (Primær)'!$Q$74:$Q$83,0),0)+IFERROR(MATCH(FM2,'Emballage (Primær)'!$M$86:$M$95,0),0)+IFERROR(MATCH(FM2,'Emballage (Primær)'!$N$86:$N$95,0),0)+IFERROR(MATCH(FM2,'Emballage (Primær)'!$O$86:$O$95,0),0)+IFERROR(MATCH(FM2,'Emballage (Primær)'!$P$86:$P$95,0),0)+IFERROR(MATCH(FM2,'Emballage (Primær)'!$Q$86:$Q$95,0),0)+IFERROR(MATCH(FM2,'Emballage (Primær)'!$M$98:$M$107,0),0)+IFERROR(MATCH(FM2,'Emballage (Primær)'!$N$98:$N$107,0),0)+IFERROR(MATCH(FM2,'Emballage (Primær)'!$O$98:$O$107,0),0)+IFERROR(MATCH(FM2,'Emballage (Primær)'!$P$98:$P$107,0),0)+IFERROR(MATCH(FM2,'Emballage (Primær)'!$Q$98:$Q$107,0),0)&gt;=1,1,0)</f>
        <v>0</v>
      </c>
      <c r="FN9" s="78">
        <f>IF(IFERROR(MATCH(FN2,Recept!$K$37:$K$235,0),0)+IFERROR(MATCH(FN2,Recept!$M$37:$M$235,0),0)+IFERROR(MATCH(FN2,Recept!$O$37:$O$235,0),0)+IFERROR(MATCH(FN2,Recept!$Q$37:$Q$235,0),0)+IFERROR(MATCH(FN2,Recept!$S$37:$S$235,0),0)+IFERROR(MATCH(FN2,'Emballage (Primær)'!$M$21:$M$25,0),0)+IFERROR(MATCH(FN2,'Emballage (Primær)'!$N$21:$N$25,0),0)+IFERROR(MATCH(FN2,'Emballage (Primær)'!$O$21:$O$25,0),0)+IFERROR(MATCH(FN2,'Emballage (Primær)'!$P$21:$P$25,0),0)+IFERROR(MATCH(FN2,'Emballage (Primær)'!$Q$21:$Q$25,0),0)+IFERROR(MATCH(FN2,'Emballage (Primær)'!$M$50:$M$59,0),0)+IFERROR(MATCH(FN2,'Emballage (Primær)'!$N$50:$N$59,0),0)+IFERROR(MATCH(FN2,'Emballage (Primær)'!$O$50:$O$59,0),0)+IFERROR(MATCH(FN2,'Emballage (Primær)'!$P$50:$P$59,0),0)+IFERROR(MATCH(FN2,'Emballage (Primær)'!$Q$50:$Q$59,0),0)+IFERROR(MATCH(FN2,'Emballage (Primær)'!$M$62:$M$71,0),0)+IFERROR(MATCH(FN2,'Emballage (Primær)'!$N$62:$N$71,0),0)+IFERROR(MATCH(FN2,'Emballage (Primær)'!$O$62:$O$71,0),0)+IFERROR(MATCH(FN2,'Emballage (Primær)'!$P$62:$P$71,0),0)+IFERROR(MATCH(FN2,'Emballage (Primær)'!$Q$62:$Q$71,0),0)+IFERROR(MATCH(FN2,'Emballage (Primær)'!$M$74:$M$83,0),0)+IFERROR(MATCH(FN2,'Emballage (Primær)'!$N$74:$N$83,0),0)+IFERROR(MATCH(FN2,'Emballage (Primær)'!$O$74:$O$83,0),0)+IFERROR(MATCH(FN2,'Emballage (Primær)'!$P$74:$P$83,0),0)+IFERROR(MATCH(FN2,'Emballage (Primær)'!$Q$74:$Q$83,0),0)+IFERROR(MATCH(FN2,'Emballage (Primær)'!$M$86:$M$95,0),0)+IFERROR(MATCH(FN2,'Emballage (Primær)'!$N$86:$N$95,0),0)+IFERROR(MATCH(FN2,'Emballage (Primær)'!$O$86:$O$95,0),0)+IFERROR(MATCH(FN2,'Emballage (Primær)'!$P$86:$P$95,0),0)+IFERROR(MATCH(FN2,'Emballage (Primær)'!$Q$86:$Q$95,0),0)+IFERROR(MATCH(FN2,'Emballage (Primær)'!$M$98:$M$107,0),0)+IFERROR(MATCH(FN2,'Emballage (Primær)'!$N$98:$N$107,0),0)+IFERROR(MATCH(FN2,'Emballage (Primær)'!$O$98:$O$107,0),0)+IFERROR(MATCH(FN2,'Emballage (Primær)'!$P$98:$P$107,0),0)+IFERROR(MATCH(FN2,'Emballage (Primær)'!$Q$98:$Q$107,0),0)&gt;=1,1,0)</f>
        <v>0</v>
      </c>
      <c r="FO9" s="78">
        <f>IF(IFERROR(MATCH(FO2,Recept!$K$37:$K$235,0),0)+IFERROR(MATCH(FO2,Recept!$M$37:$M$235,0),0)+IFERROR(MATCH(FO2,Recept!$O$37:$O$235,0),0)+IFERROR(MATCH(FO2,Recept!$Q$37:$Q$235,0),0)+IFERROR(MATCH(FO2,Recept!$S$37:$S$235,0),0)+IFERROR(MATCH(FO2,'Emballage (Primær)'!$M$21:$M$25,0),0)+IFERROR(MATCH(FO2,'Emballage (Primær)'!$N$21:$N$25,0),0)+IFERROR(MATCH(FO2,'Emballage (Primær)'!$O$21:$O$25,0),0)+IFERROR(MATCH(FO2,'Emballage (Primær)'!$P$21:$P$25,0),0)+IFERROR(MATCH(FO2,'Emballage (Primær)'!$Q$21:$Q$25,0),0)+IFERROR(MATCH(FO2,'Emballage (Primær)'!$M$50:$M$59,0),0)+IFERROR(MATCH(FO2,'Emballage (Primær)'!$N$50:$N$59,0),0)+IFERROR(MATCH(FO2,'Emballage (Primær)'!$O$50:$O$59,0),0)+IFERROR(MATCH(FO2,'Emballage (Primær)'!$P$50:$P$59,0),0)+IFERROR(MATCH(FO2,'Emballage (Primær)'!$Q$50:$Q$59,0),0)+IFERROR(MATCH(FO2,'Emballage (Primær)'!$M$62:$M$71,0),0)+IFERROR(MATCH(FO2,'Emballage (Primær)'!$N$62:$N$71,0),0)+IFERROR(MATCH(FO2,'Emballage (Primær)'!$O$62:$O$71,0),0)+IFERROR(MATCH(FO2,'Emballage (Primær)'!$P$62:$P$71,0),0)+IFERROR(MATCH(FO2,'Emballage (Primær)'!$Q$62:$Q$71,0),0)+IFERROR(MATCH(FO2,'Emballage (Primær)'!$M$74:$M$83,0),0)+IFERROR(MATCH(FO2,'Emballage (Primær)'!$N$74:$N$83,0),0)+IFERROR(MATCH(FO2,'Emballage (Primær)'!$O$74:$O$83,0),0)+IFERROR(MATCH(FO2,'Emballage (Primær)'!$P$74:$P$83,0),0)+IFERROR(MATCH(FO2,'Emballage (Primær)'!$Q$74:$Q$83,0),0)+IFERROR(MATCH(FO2,'Emballage (Primær)'!$M$86:$M$95,0),0)+IFERROR(MATCH(FO2,'Emballage (Primær)'!$N$86:$N$95,0),0)+IFERROR(MATCH(FO2,'Emballage (Primær)'!$O$86:$O$95,0),0)+IFERROR(MATCH(FO2,'Emballage (Primær)'!$P$86:$P$95,0),0)+IFERROR(MATCH(FO2,'Emballage (Primær)'!$Q$86:$Q$95,0),0)+IFERROR(MATCH(FO2,'Emballage (Primær)'!$M$98:$M$107,0),0)+IFERROR(MATCH(FO2,'Emballage (Primær)'!$N$98:$N$107,0),0)+IFERROR(MATCH(FO2,'Emballage (Primær)'!$O$98:$O$107,0),0)+IFERROR(MATCH(FO2,'Emballage (Primær)'!$P$98:$P$107,0),0)+IFERROR(MATCH(FO2,'Emballage (Primær)'!$Q$98:$Q$107,0),0)&gt;=1,1,0)</f>
        <v>0</v>
      </c>
      <c r="FP9" s="78">
        <f>IF(IFERROR(MATCH(FP2,Recept!$K$37:$K$235,0),0)+IFERROR(MATCH(FP2,Recept!$M$37:$M$235,0),0)+IFERROR(MATCH(FP2,Recept!$O$37:$O$235,0),0)+IFERROR(MATCH(FP2,Recept!$Q$37:$Q$235,0),0)+IFERROR(MATCH(FP2,Recept!$S$37:$S$235,0),0)+IFERROR(MATCH(FP2,'Emballage (Primær)'!$M$21:$M$25,0),0)+IFERROR(MATCH(FP2,'Emballage (Primær)'!$N$21:$N$25,0),0)+IFERROR(MATCH(FP2,'Emballage (Primær)'!$O$21:$O$25,0),0)+IFERROR(MATCH(FP2,'Emballage (Primær)'!$P$21:$P$25,0),0)+IFERROR(MATCH(FP2,'Emballage (Primær)'!$Q$21:$Q$25,0),0)+IFERROR(MATCH(FP2,'Emballage (Primær)'!$M$50:$M$59,0),0)+IFERROR(MATCH(FP2,'Emballage (Primær)'!$N$50:$N$59,0),0)+IFERROR(MATCH(FP2,'Emballage (Primær)'!$O$50:$O$59,0),0)+IFERROR(MATCH(FP2,'Emballage (Primær)'!$P$50:$P$59,0),0)+IFERROR(MATCH(FP2,'Emballage (Primær)'!$Q$50:$Q$59,0),0)+IFERROR(MATCH(FP2,'Emballage (Primær)'!$M$62:$M$71,0),0)+IFERROR(MATCH(FP2,'Emballage (Primær)'!$N$62:$N$71,0),0)+IFERROR(MATCH(FP2,'Emballage (Primær)'!$O$62:$O$71,0),0)+IFERROR(MATCH(FP2,'Emballage (Primær)'!$P$62:$P$71,0),0)+IFERROR(MATCH(FP2,'Emballage (Primær)'!$Q$62:$Q$71,0),0)+IFERROR(MATCH(FP2,'Emballage (Primær)'!$M$74:$M$83,0),0)+IFERROR(MATCH(FP2,'Emballage (Primær)'!$N$74:$N$83,0),0)+IFERROR(MATCH(FP2,'Emballage (Primær)'!$O$74:$O$83,0),0)+IFERROR(MATCH(FP2,'Emballage (Primær)'!$P$74:$P$83,0),0)+IFERROR(MATCH(FP2,'Emballage (Primær)'!$Q$74:$Q$83,0),0)+IFERROR(MATCH(FP2,'Emballage (Primær)'!$M$86:$M$95,0),0)+IFERROR(MATCH(FP2,'Emballage (Primær)'!$N$86:$N$95,0),0)+IFERROR(MATCH(FP2,'Emballage (Primær)'!$O$86:$O$95,0),0)+IFERROR(MATCH(FP2,'Emballage (Primær)'!$P$86:$P$95,0),0)+IFERROR(MATCH(FP2,'Emballage (Primær)'!$Q$86:$Q$95,0),0)+IFERROR(MATCH(FP2,'Emballage (Primær)'!$M$98:$M$107,0),0)+IFERROR(MATCH(FP2,'Emballage (Primær)'!$N$98:$N$107,0),0)+IFERROR(MATCH(FP2,'Emballage (Primær)'!$O$98:$O$107,0),0)+IFERROR(MATCH(FP2,'Emballage (Primær)'!$P$98:$P$107,0),0)+IFERROR(MATCH(FP2,'Emballage (Primær)'!$Q$98:$Q$107,0),0)&gt;=1,1,0)</f>
        <v>0</v>
      </c>
      <c r="FQ9" s="78">
        <f>IF(IFERROR(MATCH(FQ2,Recept!$K$37:$K$235,0),0)+IFERROR(MATCH(FQ2,Recept!$M$37:$M$235,0),0)+IFERROR(MATCH(FQ2,Recept!$O$37:$O$235,0),0)+IFERROR(MATCH(FQ2,Recept!$Q$37:$Q$235,0),0)+IFERROR(MATCH(FQ2,Recept!$S$37:$S$235,0),0)+IFERROR(MATCH(FQ2,'Emballage (Primær)'!$M$21:$M$25,0),0)+IFERROR(MATCH(FQ2,'Emballage (Primær)'!$N$21:$N$25,0),0)+IFERROR(MATCH(FQ2,'Emballage (Primær)'!$O$21:$O$25,0),0)+IFERROR(MATCH(FQ2,'Emballage (Primær)'!$P$21:$P$25,0),0)+IFERROR(MATCH(FQ2,'Emballage (Primær)'!$Q$21:$Q$25,0),0)+IFERROR(MATCH(FQ2,'Emballage (Primær)'!$M$50:$M$59,0),0)+IFERROR(MATCH(FQ2,'Emballage (Primær)'!$N$50:$N$59,0),0)+IFERROR(MATCH(FQ2,'Emballage (Primær)'!$O$50:$O$59,0),0)+IFERROR(MATCH(FQ2,'Emballage (Primær)'!$P$50:$P$59,0),0)+IFERROR(MATCH(FQ2,'Emballage (Primær)'!$Q$50:$Q$59,0),0)+IFERROR(MATCH(FQ2,'Emballage (Primær)'!$M$62:$M$71,0),0)+IFERROR(MATCH(FQ2,'Emballage (Primær)'!$N$62:$N$71,0),0)+IFERROR(MATCH(FQ2,'Emballage (Primær)'!$O$62:$O$71,0),0)+IFERROR(MATCH(FQ2,'Emballage (Primær)'!$P$62:$P$71,0),0)+IFERROR(MATCH(FQ2,'Emballage (Primær)'!$Q$62:$Q$71,0),0)+IFERROR(MATCH(FQ2,'Emballage (Primær)'!$M$74:$M$83,0),0)+IFERROR(MATCH(FQ2,'Emballage (Primær)'!$N$74:$N$83,0),0)+IFERROR(MATCH(FQ2,'Emballage (Primær)'!$O$74:$O$83,0),0)+IFERROR(MATCH(FQ2,'Emballage (Primær)'!$P$74:$P$83,0),0)+IFERROR(MATCH(FQ2,'Emballage (Primær)'!$Q$74:$Q$83,0),0)+IFERROR(MATCH(FQ2,'Emballage (Primær)'!$M$86:$M$95,0),0)+IFERROR(MATCH(FQ2,'Emballage (Primær)'!$N$86:$N$95,0),0)+IFERROR(MATCH(FQ2,'Emballage (Primær)'!$O$86:$O$95,0),0)+IFERROR(MATCH(FQ2,'Emballage (Primær)'!$P$86:$P$95,0),0)+IFERROR(MATCH(FQ2,'Emballage (Primær)'!$Q$86:$Q$95,0),0)+IFERROR(MATCH(FQ2,'Emballage (Primær)'!$M$98:$M$107,0),0)+IFERROR(MATCH(FQ2,'Emballage (Primær)'!$N$98:$N$107,0),0)+IFERROR(MATCH(FQ2,'Emballage (Primær)'!$O$98:$O$107,0),0)+IFERROR(MATCH(FQ2,'Emballage (Primær)'!$P$98:$P$107,0),0)+IFERROR(MATCH(FQ2,'Emballage (Primær)'!$Q$98:$Q$107,0),0)&gt;=1,1,0)</f>
        <v>0</v>
      </c>
      <c r="FR9" s="78">
        <f>IF(IFERROR(MATCH(FR2,Recept!$K$37:$K$235,0),0)+IFERROR(MATCH(FR2,Recept!$M$37:$M$235,0),0)+IFERROR(MATCH(FR2,Recept!$O$37:$O$235,0),0)+IFERROR(MATCH(FR2,Recept!$Q$37:$Q$235,0),0)+IFERROR(MATCH(FR2,Recept!$S$37:$S$235,0),0)+IFERROR(MATCH(FR2,'Emballage (Primær)'!$M$21:$M$25,0),0)+IFERROR(MATCH(FR2,'Emballage (Primær)'!$N$21:$N$25,0),0)+IFERROR(MATCH(FR2,'Emballage (Primær)'!$O$21:$O$25,0),0)+IFERROR(MATCH(FR2,'Emballage (Primær)'!$P$21:$P$25,0),0)+IFERROR(MATCH(FR2,'Emballage (Primær)'!$Q$21:$Q$25,0),0)+IFERROR(MATCH(FR2,'Emballage (Primær)'!$M$50:$M$59,0),0)+IFERROR(MATCH(FR2,'Emballage (Primær)'!$N$50:$N$59,0),0)+IFERROR(MATCH(FR2,'Emballage (Primær)'!$O$50:$O$59,0),0)+IFERROR(MATCH(FR2,'Emballage (Primær)'!$P$50:$P$59,0),0)+IFERROR(MATCH(FR2,'Emballage (Primær)'!$Q$50:$Q$59,0),0)+IFERROR(MATCH(FR2,'Emballage (Primær)'!$M$62:$M$71,0),0)+IFERROR(MATCH(FR2,'Emballage (Primær)'!$N$62:$N$71,0),0)+IFERROR(MATCH(FR2,'Emballage (Primær)'!$O$62:$O$71,0),0)+IFERROR(MATCH(FR2,'Emballage (Primær)'!$P$62:$P$71,0),0)+IFERROR(MATCH(FR2,'Emballage (Primær)'!$Q$62:$Q$71,0),0)+IFERROR(MATCH(FR2,'Emballage (Primær)'!$M$74:$M$83,0),0)+IFERROR(MATCH(FR2,'Emballage (Primær)'!$N$74:$N$83,0),0)+IFERROR(MATCH(FR2,'Emballage (Primær)'!$O$74:$O$83,0),0)+IFERROR(MATCH(FR2,'Emballage (Primær)'!$P$74:$P$83,0),0)+IFERROR(MATCH(FR2,'Emballage (Primær)'!$Q$74:$Q$83,0),0)+IFERROR(MATCH(FR2,'Emballage (Primær)'!$M$86:$M$95,0),0)+IFERROR(MATCH(FR2,'Emballage (Primær)'!$N$86:$N$95,0),0)+IFERROR(MATCH(FR2,'Emballage (Primær)'!$O$86:$O$95,0),0)+IFERROR(MATCH(FR2,'Emballage (Primær)'!$P$86:$P$95,0),0)+IFERROR(MATCH(FR2,'Emballage (Primær)'!$Q$86:$Q$95,0),0)+IFERROR(MATCH(FR2,'Emballage (Primær)'!$M$98:$M$107,0),0)+IFERROR(MATCH(FR2,'Emballage (Primær)'!$N$98:$N$107,0),0)+IFERROR(MATCH(FR2,'Emballage (Primær)'!$O$98:$O$107,0),0)+IFERROR(MATCH(FR2,'Emballage (Primær)'!$P$98:$P$107,0),0)+IFERROR(MATCH(FR2,'Emballage (Primær)'!$Q$98:$Q$107,0),0)&gt;=1,1,0)</f>
        <v>0</v>
      </c>
      <c r="FS9" s="78">
        <f>IF(IFERROR(MATCH(FS2,Recept!$K$37:$K$235,0),0)+IFERROR(MATCH(FS2,Recept!$M$37:$M$235,0),0)+IFERROR(MATCH(FS2,Recept!$O$37:$O$235,0),0)+IFERROR(MATCH(FS2,Recept!$Q$37:$Q$235,0),0)+IFERROR(MATCH(FS2,Recept!$S$37:$S$235,0),0)+IFERROR(MATCH(FS2,'Emballage (Primær)'!$M$21:$M$25,0),0)+IFERROR(MATCH(FS2,'Emballage (Primær)'!$N$21:$N$25,0),0)+IFERROR(MATCH(FS2,'Emballage (Primær)'!$O$21:$O$25,0),0)+IFERROR(MATCH(FS2,'Emballage (Primær)'!$P$21:$P$25,0),0)+IFERROR(MATCH(FS2,'Emballage (Primær)'!$Q$21:$Q$25,0),0)+IFERROR(MATCH(FS2,'Emballage (Primær)'!$M$50:$M$59,0),0)+IFERROR(MATCH(FS2,'Emballage (Primær)'!$N$50:$N$59,0),0)+IFERROR(MATCH(FS2,'Emballage (Primær)'!$O$50:$O$59,0),0)+IFERROR(MATCH(FS2,'Emballage (Primær)'!$P$50:$P$59,0),0)+IFERROR(MATCH(FS2,'Emballage (Primær)'!$Q$50:$Q$59,0),0)+IFERROR(MATCH(FS2,'Emballage (Primær)'!$M$62:$M$71,0),0)+IFERROR(MATCH(FS2,'Emballage (Primær)'!$N$62:$N$71,0),0)+IFERROR(MATCH(FS2,'Emballage (Primær)'!$O$62:$O$71,0),0)+IFERROR(MATCH(FS2,'Emballage (Primær)'!$P$62:$P$71,0),0)+IFERROR(MATCH(FS2,'Emballage (Primær)'!$Q$62:$Q$71,0),0)+IFERROR(MATCH(FS2,'Emballage (Primær)'!$M$74:$M$83,0),0)+IFERROR(MATCH(FS2,'Emballage (Primær)'!$N$74:$N$83,0),0)+IFERROR(MATCH(FS2,'Emballage (Primær)'!$O$74:$O$83,0),0)+IFERROR(MATCH(FS2,'Emballage (Primær)'!$P$74:$P$83,0),0)+IFERROR(MATCH(FS2,'Emballage (Primær)'!$Q$74:$Q$83,0),0)+IFERROR(MATCH(FS2,'Emballage (Primær)'!$M$86:$M$95,0),0)+IFERROR(MATCH(FS2,'Emballage (Primær)'!$N$86:$N$95,0),0)+IFERROR(MATCH(FS2,'Emballage (Primær)'!$O$86:$O$95,0),0)+IFERROR(MATCH(FS2,'Emballage (Primær)'!$P$86:$P$95,0),0)+IFERROR(MATCH(FS2,'Emballage (Primær)'!$Q$86:$Q$95,0),0)+IFERROR(MATCH(FS2,'Emballage (Primær)'!$M$98:$M$107,0),0)+IFERROR(MATCH(FS2,'Emballage (Primær)'!$N$98:$N$107,0),0)+IFERROR(MATCH(FS2,'Emballage (Primær)'!$O$98:$O$107,0),0)+IFERROR(MATCH(FS2,'Emballage (Primær)'!$P$98:$P$107,0),0)+IFERROR(MATCH(FS2,'Emballage (Primær)'!$Q$98:$Q$107,0),0)&gt;=1,1,0)</f>
        <v>0</v>
      </c>
      <c r="FT9" s="78">
        <f>IF(IFERROR(MATCH(FT2,Recept!$K$37:$K$235,0),0)+IFERROR(MATCH(FT2,Recept!$M$37:$M$235,0),0)+IFERROR(MATCH(FT2,Recept!$O$37:$O$235,0),0)+IFERROR(MATCH(FT2,Recept!$Q$37:$Q$235,0),0)+IFERROR(MATCH(FT2,Recept!$S$37:$S$235,0),0)+IFERROR(MATCH(FT2,'Emballage (Primær)'!$M$21:$M$25,0),0)+IFERROR(MATCH(FT2,'Emballage (Primær)'!$N$21:$N$25,0),0)+IFERROR(MATCH(FT2,'Emballage (Primær)'!$O$21:$O$25,0),0)+IFERROR(MATCH(FT2,'Emballage (Primær)'!$P$21:$P$25,0),0)+IFERROR(MATCH(FT2,'Emballage (Primær)'!$Q$21:$Q$25,0),0)+IFERROR(MATCH(FT2,'Emballage (Primær)'!$M$50:$M$59,0),0)+IFERROR(MATCH(FT2,'Emballage (Primær)'!$N$50:$N$59,0),0)+IFERROR(MATCH(FT2,'Emballage (Primær)'!$O$50:$O$59,0),0)+IFERROR(MATCH(FT2,'Emballage (Primær)'!$P$50:$P$59,0),0)+IFERROR(MATCH(FT2,'Emballage (Primær)'!$Q$50:$Q$59,0),0)+IFERROR(MATCH(FT2,'Emballage (Primær)'!$M$62:$M$71,0),0)+IFERROR(MATCH(FT2,'Emballage (Primær)'!$N$62:$N$71,0),0)+IFERROR(MATCH(FT2,'Emballage (Primær)'!$O$62:$O$71,0),0)+IFERROR(MATCH(FT2,'Emballage (Primær)'!$P$62:$P$71,0),0)+IFERROR(MATCH(FT2,'Emballage (Primær)'!$Q$62:$Q$71,0),0)+IFERROR(MATCH(FT2,'Emballage (Primær)'!$M$74:$M$83,0),0)+IFERROR(MATCH(FT2,'Emballage (Primær)'!$N$74:$N$83,0),0)+IFERROR(MATCH(FT2,'Emballage (Primær)'!$O$74:$O$83,0),0)+IFERROR(MATCH(FT2,'Emballage (Primær)'!$P$74:$P$83,0),0)+IFERROR(MATCH(FT2,'Emballage (Primær)'!$Q$74:$Q$83,0),0)+IFERROR(MATCH(FT2,'Emballage (Primær)'!$M$86:$M$95,0),0)+IFERROR(MATCH(FT2,'Emballage (Primær)'!$N$86:$N$95,0),0)+IFERROR(MATCH(FT2,'Emballage (Primær)'!$O$86:$O$95,0),0)+IFERROR(MATCH(FT2,'Emballage (Primær)'!$P$86:$P$95,0),0)+IFERROR(MATCH(FT2,'Emballage (Primær)'!$Q$86:$Q$95,0),0)+IFERROR(MATCH(FT2,'Emballage (Primær)'!$M$98:$M$107,0),0)+IFERROR(MATCH(FT2,'Emballage (Primær)'!$N$98:$N$107,0),0)+IFERROR(MATCH(FT2,'Emballage (Primær)'!$O$98:$O$107,0),0)+IFERROR(MATCH(FT2,'Emballage (Primær)'!$P$98:$P$107,0),0)+IFERROR(MATCH(FT2,'Emballage (Primær)'!$Q$98:$Q$107,0),0)&gt;=1,1,0)</f>
        <v>0</v>
      </c>
      <c r="FU9" s="78">
        <f>IF(IFERROR(MATCH(FU2,Recept!$K$37:$K$235,0),0)+IFERROR(MATCH(FU2,Recept!$M$37:$M$235,0),0)+IFERROR(MATCH(FU2,Recept!$O$37:$O$235,0),0)+IFERROR(MATCH(FU2,Recept!$Q$37:$Q$235,0),0)+IFERROR(MATCH(FU2,Recept!$S$37:$S$235,0),0)+IFERROR(MATCH(FU2,'Emballage (Primær)'!$M$21:$M$25,0),0)+IFERROR(MATCH(FU2,'Emballage (Primær)'!$N$21:$N$25,0),0)+IFERROR(MATCH(FU2,'Emballage (Primær)'!$O$21:$O$25,0),0)+IFERROR(MATCH(FU2,'Emballage (Primær)'!$P$21:$P$25,0),0)+IFERROR(MATCH(FU2,'Emballage (Primær)'!$Q$21:$Q$25,0),0)+IFERROR(MATCH(FU2,'Emballage (Primær)'!$M$50:$M$59,0),0)+IFERROR(MATCH(FU2,'Emballage (Primær)'!$N$50:$N$59,0),0)+IFERROR(MATCH(FU2,'Emballage (Primær)'!$O$50:$O$59,0),0)+IFERROR(MATCH(FU2,'Emballage (Primær)'!$P$50:$P$59,0),0)+IFERROR(MATCH(FU2,'Emballage (Primær)'!$Q$50:$Q$59,0),0)+IFERROR(MATCH(FU2,'Emballage (Primær)'!$M$62:$M$71,0),0)+IFERROR(MATCH(FU2,'Emballage (Primær)'!$N$62:$N$71,0),0)+IFERROR(MATCH(FU2,'Emballage (Primær)'!$O$62:$O$71,0),0)+IFERROR(MATCH(FU2,'Emballage (Primær)'!$P$62:$P$71,0),0)+IFERROR(MATCH(FU2,'Emballage (Primær)'!$Q$62:$Q$71,0),0)+IFERROR(MATCH(FU2,'Emballage (Primær)'!$M$74:$M$83,0),0)+IFERROR(MATCH(FU2,'Emballage (Primær)'!$N$74:$N$83,0),0)+IFERROR(MATCH(FU2,'Emballage (Primær)'!$O$74:$O$83,0),0)+IFERROR(MATCH(FU2,'Emballage (Primær)'!$P$74:$P$83,0),0)+IFERROR(MATCH(FU2,'Emballage (Primær)'!$Q$74:$Q$83,0),0)+IFERROR(MATCH(FU2,'Emballage (Primær)'!$M$86:$M$95,0),0)+IFERROR(MATCH(FU2,'Emballage (Primær)'!$N$86:$N$95,0),0)+IFERROR(MATCH(FU2,'Emballage (Primær)'!$O$86:$O$95,0),0)+IFERROR(MATCH(FU2,'Emballage (Primær)'!$P$86:$P$95,0),0)+IFERROR(MATCH(FU2,'Emballage (Primær)'!$Q$86:$Q$95,0),0)+IFERROR(MATCH(FU2,'Emballage (Primær)'!$M$98:$M$107,0),0)+IFERROR(MATCH(FU2,'Emballage (Primær)'!$N$98:$N$107,0),0)+IFERROR(MATCH(FU2,'Emballage (Primær)'!$O$98:$O$107,0),0)+IFERROR(MATCH(FU2,'Emballage (Primær)'!$P$98:$P$107,0),0)+IFERROR(MATCH(FU2,'Emballage (Primær)'!$Q$98:$Q$107,0),0)&gt;=1,1,0)</f>
        <v>0</v>
      </c>
      <c r="FV9" s="78">
        <f>IF(IFERROR(MATCH(FV2,Recept!$K$37:$K$235,0),0)+IFERROR(MATCH(FV2,Recept!$M$37:$M$235,0),0)+IFERROR(MATCH(FV2,Recept!$O$37:$O$235,0),0)+IFERROR(MATCH(FV2,Recept!$Q$37:$Q$235,0),0)+IFERROR(MATCH(FV2,Recept!$S$37:$S$235,0),0)+IFERROR(MATCH(FV2,'Emballage (Primær)'!$M$21:$M$25,0),0)+IFERROR(MATCH(FV2,'Emballage (Primær)'!$N$21:$N$25,0),0)+IFERROR(MATCH(FV2,'Emballage (Primær)'!$O$21:$O$25,0),0)+IFERROR(MATCH(FV2,'Emballage (Primær)'!$P$21:$P$25,0),0)+IFERROR(MATCH(FV2,'Emballage (Primær)'!$Q$21:$Q$25,0),0)+IFERROR(MATCH(FV2,'Emballage (Primær)'!$M$50:$M$59,0),0)+IFERROR(MATCH(FV2,'Emballage (Primær)'!$N$50:$N$59,0),0)+IFERROR(MATCH(FV2,'Emballage (Primær)'!$O$50:$O$59,0),0)+IFERROR(MATCH(FV2,'Emballage (Primær)'!$P$50:$P$59,0),0)+IFERROR(MATCH(FV2,'Emballage (Primær)'!$Q$50:$Q$59,0),0)+IFERROR(MATCH(FV2,'Emballage (Primær)'!$M$62:$M$71,0),0)+IFERROR(MATCH(FV2,'Emballage (Primær)'!$N$62:$N$71,0),0)+IFERROR(MATCH(FV2,'Emballage (Primær)'!$O$62:$O$71,0),0)+IFERROR(MATCH(FV2,'Emballage (Primær)'!$P$62:$P$71,0),0)+IFERROR(MATCH(FV2,'Emballage (Primær)'!$Q$62:$Q$71,0),0)+IFERROR(MATCH(FV2,'Emballage (Primær)'!$M$74:$M$83,0),0)+IFERROR(MATCH(FV2,'Emballage (Primær)'!$N$74:$N$83,0),0)+IFERROR(MATCH(FV2,'Emballage (Primær)'!$O$74:$O$83,0),0)+IFERROR(MATCH(FV2,'Emballage (Primær)'!$P$74:$P$83,0),0)+IFERROR(MATCH(FV2,'Emballage (Primær)'!$Q$74:$Q$83,0),0)+IFERROR(MATCH(FV2,'Emballage (Primær)'!$M$86:$M$95,0),0)+IFERROR(MATCH(FV2,'Emballage (Primær)'!$N$86:$N$95,0),0)+IFERROR(MATCH(FV2,'Emballage (Primær)'!$O$86:$O$95,0),0)+IFERROR(MATCH(FV2,'Emballage (Primær)'!$P$86:$P$95,0),0)+IFERROR(MATCH(FV2,'Emballage (Primær)'!$Q$86:$Q$95,0),0)+IFERROR(MATCH(FV2,'Emballage (Primær)'!$M$98:$M$107,0),0)+IFERROR(MATCH(FV2,'Emballage (Primær)'!$N$98:$N$107,0),0)+IFERROR(MATCH(FV2,'Emballage (Primær)'!$O$98:$O$107,0),0)+IFERROR(MATCH(FV2,'Emballage (Primær)'!$P$98:$P$107,0),0)+IFERROR(MATCH(FV2,'Emballage (Primær)'!$Q$98:$Q$107,0),0)&gt;=1,1,0)</f>
        <v>0</v>
      </c>
      <c r="FW9" s="78">
        <f>IF(IFERROR(MATCH(FW2,Recept!$K$37:$K$235,0),0)+IFERROR(MATCH(FW2,Recept!$M$37:$M$235,0),0)+IFERROR(MATCH(FW2,Recept!$O$37:$O$235,0),0)+IFERROR(MATCH(FW2,Recept!$Q$37:$Q$235,0),0)+IFERROR(MATCH(FW2,Recept!$S$37:$S$235,0),0)+IFERROR(MATCH(FW2,'Emballage (Primær)'!$M$21:$M$25,0),0)+IFERROR(MATCH(FW2,'Emballage (Primær)'!$N$21:$N$25,0),0)+IFERROR(MATCH(FW2,'Emballage (Primær)'!$O$21:$O$25,0),0)+IFERROR(MATCH(FW2,'Emballage (Primær)'!$P$21:$P$25,0),0)+IFERROR(MATCH(FW2,'Emballage (Primær)'!$Q$21:$Q$25,0),0)+IFERROR(MATCH(FW2,'Emballage (Primær)'!$M$50:$M$59,0),0)+IFERROR(MATCH(FW2,'Emballage (Primær)'!$N$50:$N$59,0),0)+IFERROR(MATCH(FW2,'Emballage (Primær)'!$O$50:$O$59,0),0)+IFERROR(MATCH(FW2,'Emballage (Primær)'!$P$50:$P$59,0),0)+IFERROR(MATCH(FW2,'Emballage (Primær)'!$Q$50:$Q$59,0),0)+IFERROR(MATCH(FW2,'Emballage (Primær)'!$M$62:$M$71,0),0)+IFERROR(MATCH(FW2,'Emballage (Primær)'!$N$62:$N$71,0),0)+IFERROR(MATCH(FW2,'Emballage (Primær)'!$O$62:$O$71,0),0)+IFERROR(MATCH(FW2,'Emballage (Primær)'!$P$62:$P$71,0),0)+IFERROR(MATCH(FW2,'Emballage (Primær)'!$Q$62:$Q$71,0),0)+IFERROR(MATCH(FW2,'Emballage (Primær)'!$M$74:$M$83,0),0)+IFERROR(MATCH(FW2,'Emballage (Primær)'!$N$74:$N$83,0),0)+IFERROR(MATCH(FW2,'Emballage (Primær)'!$O$74:$O$83,0),0)+IFERROR(MATCH(FW2,'Emballage (Primær)'!$P$74:$P$83,0),0)+IFERROR(MATCH(FW2,'Emballage (Primær)'!$Q$74:$Q$83,0),0)+IFERROR(MATCH(FW2,'Emballage (Primær)'!$M$86:$M$95,0),0)+IFERROR(MATCH(FW2,'Emballage (Primær)'!$N$86:$N$95,0),0)+IFERROR(MATCH(FW2,'Emballage (Primær)'!$O$86:$O$95,0),0)+IFERROR(MATCH(FW2,'Emballage (Primær)'!$P$86:$P$95,0),0)+IFERROR(MATCH(FW2,'Emballage (Primær)'!$Q$86:$Q$95,0),0)+IFERROR(MATCH(FW2,'Emballage (Primær)'!$M$98:$M$107,0),0)+IFERROR(MATCH(FW2,'Emballage (Primær)'!$N$98:$N$107,0),0)+IFERROR(MATCH(FW2,'Emballage (Primær)'!$O$98:$O$107,0),0)+IFERROR(MATCH(FW2,'Emballage (Primær)'!$P$98:$P$107,0),0)+IFERROR(MATCH(FW2,'Emballage (Primær)'!$Q$98:$Q$107,0),0)&gt;=1,1,0)</f>
        <v>0</v>
      </c>
      <c r="FX9" s="78">
        <f>IF(IFERROR(MATCH(FX2,Recept!$K$37:$K$235,0),0)+IFERROR(MATCH(FX2,Recept!$M$37:$M$235,0),0)+IFERROR(MATCH(FX2,Recept!$O$37:$O$235,0),0)+IFERROR(MATCH(FX2,Recept!$Q$37:$Q$235,0),0)+IFERROR(MATCH(FX2,Recept!$S$37:$S$235,0),0)+IFERROR(MATCH(FX2,'Emballage (Primær)'!$M$21:$M$25,0),0)+IFERROR(MATCH(FX2,'Emballage (Primær)'!$N$21:$N$25,0),0)+IFERROR(MATCH(FX2,'Emballage (Primær)'!$O$21:$O$25,0),0)+IFERROR(MATCH(FX2,'Emballage (Primær)'!$P$21:$P$25,0),0)+IFERROR(MATCH(FX2,'Emballage (Primær)'!$Q$21:$Q$25,0),0)+IFERROR(MATCH(FX2,'Emballage (Primær)'!$M$50:$M$59,0),0)+IFERROR(MATCH(FX2,'Emballage (Primær)'!$N$50:$N$59,0),0)+IFERROR(MATCH(FX2,'Emballage (Primær)'!$O$50:$O$59,0),0)+IFERROR(MATCH(FX2,'Emballage (Primær)'!$P$50:$P$59,0),0)+IFERROR(MATCH(FX2,'Emballage (Primær)'!$Q$50:$Q$59,0),0)+IFERROR(MATCH(FX2,'Emballage (Primær)'!$M$62:$M$71,0),0)+IFERROR(MATCH(FX2,'Emballage (Primær)'!$N$62:$N$71,0),0)+IFERROR(MATCH(FX2,'Emballage (Primær)'!$O$62:$O$71,0),0)+IFERROR(MATCH(FX2,'Emballage (Primær)'!$P$62:$P$71,0),0)+IFERROR(MATCH(FX2,'Emballage (Primær)'!$Q$62:$Q$71,0),0)+IFERROR(MATCH(FX2,'Emballage (Primær)'!$M$74:$M$83,0),0)+IFERROR(MATCH(FX2,'Emballage (Primær)'!$N$74:$N$83,0),0)+IFERROR(MATCH(FX2,'Emballage (Primær)'!$O$74:$O$83,0),0)+IFERROR(MATCH(FX2,'Emballage (Primær)'!$P$74:$P$83,0),0)+IFERROR(MATCH(FX2,'Emballage (Primær)'!$Q$74:$Q$83,0),0)+IFERROR(MATCH(FX2,'Emballage (Primær)'!$M$86:$M$95,0),0)+IFERROR(MATCH(FX2,'Emballage (Primær)'!$N$86:$N$95,0),0)+IFERROR(MATCH(FX2,'Emballage (Primær)'!$O$86:$O$95,0),0)+IFERROR(MATCH(FX2,'Emballage (Primær)'!$P$86:$P$95,0),0)+IFERROR(MATCH(FX2,'Emballage (Primær)'!$Q$86:$Q$95,0),0)+IFERROR(MATCH(FX2,'Emballage (Primær)'!$M$98:$M$107,0),0)+IFERROR(MATCH(FX2,'Emballage (Primær)'!$N$98:$N$107,0),0)+IFERROR(MATCH(FX2,'Emballage (Primær)'!$O$98:$O$107,0),0)+IFERROR(MATCH(FX2,'Emballage (Primær)'!$P$98:$P$107,0),0)+IFERROR(MATCH(FX2,'Emballage (Primær)'!$Q$98:$Q$107,0),0)&gt;=1,1,0)</f>
        <v>0</v>
      </c>
      <c r="FY9" s="78">
        <f>IF(IFERROR(MATCH(FY2,Recept!$K$37:$K$235,0),0)+IFERROR(MATCH(FY2,Recept!$M$37:$M$235,0),0)+IFERROR(MATCH(FY2,Recept!$O$37:$O$235,0),0)+IFERROR(MATCH(FY2,Recept!$Q$37:$Q$235,0),0)+IFERROR(MATCH(FY2,Recept!$S$37:$S$235,0),0)+IFERROR(MATCH(FY2,'Emballage (Primær)'!$M$21:$M$25,0),0)+IFERROR(MATCH(FY2,'Emballage (Primær)'!$N$21:$N$25,0),0)+IFERROR(MATCH(FY2,'Emballage (Primær)'!$O$21:$O$25,0),0)+IFERROR(MATCH(FY2,'Emballage (Primær)'!$P$21:$P$25,0),0)+IFERROR(MATCH(FY2,'Emballage (Primær)'!$Q$21:$Q$25,0),0)+IFERROR(MATCH(FY2,'Emballage (Primær)'!$M$50:$M$59,0),0)+IFERROR(MATCH(FY2,'Emballage (Primær)'!$N$50:$N$59,0),0)+IFERROR(MATCH(FY2,'Emballage (Primær)'!$O$50:$O$59,0),0)+IFERROR(MATCH(FY2,'Emballage (Primær)'!$P$50:$P$59,0),0)+IFERROR(MATCH(FY2,'Emballage (Primær)'!$Q$50:$Q$59,0),0)+IFERROR(MATCH(FY2,'Emballage (Primær)'!$M$62:$M$71,0),0)+IFERROR(MATCH(FY2,'Emballage (Primær)'!$N$62:$N$71,0),0)+IFERROR(MATCH(FY2,'Emballage (Primær)'!$O$62:$O$71,0),0)+IFERROR(MATCH(FY2,'Emballage (Primær)'!$P$62:$P$71,0),0)+IFERROR(MATCH(FY2,'Emballage (Primær)'!$Q$62:$Q$71,0),0)+IFERROR(MATCH(FY2,'Emballage (Primær)'!$M$74:$M$83,0),0)+IFERROR(MATCH(FY2,'Emballage (Primær)'!$N$74:$N$83,0),0)+IFERROR(MATCH(FY2,'Emballage (Primær)'!$O$74:$O$83,0),0)+IFERROR(MATCH(FY2,'Emballage (Primær)'!$P$74:$P$83,0),0)+IFERROR(MATCH(FY2,'Emballage (Primær)'!$Q$74:$Q$83,0),0)+IFERROR(MATCH(FY2,'Emballage (Primær)'!$M$86:$M$95,0),0)+IFERROR(MATCH(FY2,'Emballage (Primær)'!$N$86:$N$95,0),0)+IFERROR(MATCH(FY2,'Emballage (Primær)'!$O$86:$O$95,0),0)+IFERROR(MATCH(FY2,'Emballage (Primær)'!$P$86:$P$95,0),0)+IFERROR(MATCH(FY2,'Emballage (Primær)'!$Q$86:$Q$95,0),0)+IFERROR(MATCH(FY2,'Emballage (Primær)'!$M$98:$M$107,0),0)+IFERROR(MATCH(FY2,'Emballage (Primær)'!$N$98:$N$107,0),0)+IFERROR(MATCH(FY2,'Emballage (Primær)'!$O$98:$O$107,0),0)+IFERROR(MATCH(FY2,'Emballage (Primær)'!$P$98:$P$107,0),0)+IFERROR(MATCH(FY2,'Emballage (Primær)'!$Q$98:$Q$107,0),0)&gt;=1,1,0)</f>
        <v>0</v>
      </c>
      <c r="FZ9" s="78">
        <f>IF(IFERROR(MATCH(FZ2,Recept!$K$37:$K$235,0),0)+IFERROR(MATCH(FZ2,Recept!$M$37:$M$235,0),0)+IFERROR(MATCH(FZ2,Recept!$O$37:$O$235,0),0)+IFERROR(MATCH(FZ2,Recept!$Q$37:$Q$235,0),0)+IFERROR(MATCH(FZ2,Recept!$S$37:$S$235,0),0)+IFERROR(MATCH(FZ2,'Emballage (Primær)'!$M$21:$M$25,0),0)+IFERROR(MATCH(FZ2,'Emballage (Primær)'!$N$21:$N$25,0),0)+IFERROR(MATCH(FZ2,'Emballage (Primær)'!$O$21:$O$25,0),0)+IFERROR(MATCH(FZ2,'Emballage (Primær)'!$P$21:$P$25,0),0)+IFERROR(MATCH(FZ2,'Emballage (Primær)'!$Q$21:$Q$25,0),0)+IFERROR(MATCH(FZ2,'Emballage (Primær)'!$M$50:$M$59,0),0)+IFERROR(MATCH(FZ2,'Emballage (Primær)'!$N$50:$N$59,0),0)+IFERROR(MATCH(FZ2,'Emballage (Primær)'!$O$50:$O$59,0),0)+IFERROR(MATCH(FZ2,'Emballage (Primær)'!$P$50:$P$59,0),0)+IFERROR(MATCH(FZ2,'Emballage (Primær)'!$Q$50:$Q$59,0),0)+IFERROR(MATCH(FZ2,'Emballage (Primær)'!$M$62:$M$71,0),0)+IFERROR(MATCH(FZ2,'Emballage (Primær)'!$N$62:$N$71,0),0)+IFERROR(MATCH(FZ2,'Emballage (Primær)'!$O$62:$O$71,0),0)+IFERROR(MATCH(FZ2,'Emballage (Primær)'!$P$62:$P$71,0),0)+IFERROR(MATCH(FZ2,'Emballage (Primær)'!$Q$62:$Q$71,0),0)+IFERROR(MATCH(FZ2,'Emballage (Primær)'!$M$74:$M$83,0),0)+IFERROR(MATCH(FZ2,'Emballage (Primær)'!$N$74:$N$83,0),0)+IFERROR(MATCH(FZ2,'Emballage (Primær)'!$O$74:$O$83,0),0)+IFERROR(MATCH(FZ2,'Emballage (Primær)'!$P$74:$P$83,0),0)+IFERROR(MATCH(FZ2,'Emballage (Primær)'!$Q$74:$Q$83,0),0)+IFERROR(MATCH(FZ2,'Emballage (Primær)'!$M$86:$M$95,0),0)+IFERROR(MATCH(FZ2,'Emballage (Primær)'!$N$86:$N$95,0),0)+IFERROR(MATCH(FZ2,'Emballage (Primær)'!$O$86:$O$95,0),0)+IFERROR(MATCH(FZ2,'Emballage (Primær)'!$P$86:$P$95,0),0)+IFERROR(MATCH(FZ2,'Emballage (Primær)'!$Q$86:$Q$95,0),0)+IFERROR(MATCH(FZ2,'Emballage (Primær)'!$M$98:$M$107,0),0)+IFERROR(MATCH(FZ2,'Emballage (Primær)'!$N$98:$N$107,0),0)+IFERROR(MATCH(FZ2,'Emballage (Primær)'!$O$98:$O$107,0),0)+IFERROR(MATCH(FZ2,'Emballage (Primær)'!$P$98:$P$107,0),0)+IFERROR(MATCH(FZ2,'Emballage (Primær)'!$Q$98:$Q$107,0),0)&gt;=1,1,0)</f>
        <v>0</v>
      </c>
      <c r="GA9" s="78">
        <f>IF(IFERROR(MATCH(GA2,Recept!$K$37:$K$235,0),0)+IFERROR(MATCH(GA2,Recept!$M$37:$M$235,0),0)+IFERROR(MATCH(GA2,Recept!$O$37:$O$235,0),0)+IFERROR(MATCH(GA2,Recept!$Q$37:$Q$235,0),0)+IFERROR(MATCH(GA2,Recept!$S$37:$S$235,0),0)+IFERROR(MATCH(GA2,'Emballage (Primær)'!$M$21:$M$25,0),0)+IFERROR(MATCH(GA2,'Emballage (Primær)'!$N$21:$N$25,0),0)+IFERROR(MATCH(GA2,'Emballage (Primær)'!$O$21:$O$25,0),0)+IFERROR(MATCH(GA2,'Emballage (Primær)'!$P$21:$P$25,0),0)+IFERROR(MATCH(GA2,'Emballage (Primær)'!$Q$21:$Q$25,0),0)+IFERROR(MATCH(GA2,'Emballage (Primær)'!$M$50:$M$59,0),0)+IFERROR(MATCH(GA2,'Emballage (Primær)'!$N$50:$N$59,0),0)+IFERROR(MATCH(GA2,'Emballage (Primær)'!$O$50:$O$59,0),0)+IFERROR(MATCH(GA2,'Emballage (Primær)'!$P$50:$P$59,0),0)+IFERROR(MATCH(GA2,'Emballage (Primær)'!$Q$50:$Q$59,0),0)+IFERROR(MATCH(GA2,'Emballage (Primær)'!$M$62:$M$71,0),0)+IFERROR(MATCH(GA2,'Emballage (Primær)'!$N$62:$N$71,0),0)+IFERROR(MATCH(GA2,'Emballage (Primær)'!$O$62:$O$71,0),0)+IFERROR(MATCH(GA2,'Emballage (Primær)'!$P$62:$P$71,0),0)+IFERROR(MATCH(GA2,'Emballage (Primær)'!$Q$62:$Q$71,0),0)+IFERROR(MATCH(GA2,'Emballage (Primær)'!$M$74:$M$83,0),0)+IFERROR(MATCH(GA2,'Emballage (Primær)'!$N$74:$N$83,0),0)+IFERROR(MATCH(GA2,'Emballage (Primær)'!$O$74:$O$83,0),0)+IFERROR(MATCH(GA2,'Emballage (Primær)'!$P$74:$P$83,0),0)+IFERROR(MATCH(GA2,'Emballage (Primær)'!$Q$74:$Q$83,0),0)+IFERROR(MATCH(GA2,'Emballage (Primær)'!$M$86:$M$95,0),0)+IFERROR(MATCH(GA2,'Emballage (Primær)'!$N$86:$N$95,0),0)+IFERROR(MATCH(GA2,'Emballage (Primær)'!$O$86:$O$95,0),0)+IFERROR(MATCH(GA2,'Emballage (Primær)'!$P$86:$P$95,0),0)+IFERROR(MATCH(GA2,'Emballage (Primær)'!$Q$86:$Q$95,0),0)+IFERROR(MATCH(GA2,'Emballage (Primær)'!$M$98:$M$107,0),0)+IFERROR(MATCH(GA2,'Emballage (Primær)'!$N$98:$N$107,0),0)+IFERROR(MATCH(GA2,'Emballage (Primær)'!$O$98:$O$107,0),0)+IFERROR(MATCH(GA2,'Emballage (Primær)'!$P$98:$P$107,0),0)+IFERROR(MATCH(GA2,'Emballage (Primær)'!$Q$98:$Q$107,0),0)&gt;=1,1,0)</f>
        <v>0</v>
      </c>
      <c r="GB9" s="78">
        <f>IF(IFERROR(MATCH(GB2,Recept!$K$37:$K$235,0),0)+IFERROR(MATCH(GB2,Recept!$M$37:$M$235,0),0)+IFERROR(MATCH(GB2,Recept!$O$37:$O$235,0),0)+IFERROR(MATCH(GB2,Recept!$Q$37:$Q$235,0),0)+IFERROR(MATCH(GB2,Recept!$S$37:$S$235,0),0)+IFERROR(MATCH(GB2,'Emballage (Primær)'!$M$21:$M$25,0),0)+IFERROR(MATCH(GB2,'Emballage (Primær)'!$N$21:$N$25,0),0)+IFERROR(MATCH(GB2,'Emballage (Primær)'!$O$21:$O$25,0),0)+IFERROR(MATCH(GB2,'Emballage (Primær)'!$P$21:$P$25,0),0)+IFERROR(MATCH(GB2,'Emballage (Primær)'!$Q$21:$Q$25,0),0)+IFERROR(MATCH(GB2,'Emballage (Primær)'!$M$50:$M$59,0),0)+IFERROR(MATCH(GB2,'Emballage (Primær)'!$N$50:$N$59,0),0)+IFERROR(MATCH(GB2,'Emballage (Primær)'!$O$50:$O$59,0),0)+IFERROR(MATCH(GB2,'Emballage (Primær)'!$P$50:$P$59,0),0)+IFERROR(MATCH(GB2,'Emballage (Primær)'!$Q$50:$Q$59,0),0)+IFERROR(MATCH(GB2,'Emballage (Primær)'!$M$62:$M$71,0),0)+IFERROR(MATCH(GB2,'Emballage (Primær)'!$N$62:$N$71,0),0)+IFERROR(MATCH(GB2,'Emballage (Primær)'!$O$62:$O$71,0),0)+IFERROR(MATCH(GB2,'Emballage (Primær)'!$P$62:$P$71,0),0)+IFERROR(MATCH(GB2,'Emballage (Primær)'!$Q$62:$Q$71,0),0)+IFERROR(MATCH(GB2,'Emballage (Primær)'!$M$74:$M$83,0),0)+IFERROR(MATCH(GB2,'Emballage (Primær)'!$N$74:$N$83,0),0)+IFERROR(MATCH(GB2,'Emballage (Primær)'!$O$74:$O$83,0),0)+IFERROR(MATCH(GB2,'Emballage (Primær)'!$P$74:$P$83,0),0)+IFERROR(MATCH(GB2,'Emballage (Primær)'!$Q$74:$Q$83,0),0)+IFERROR(MATCH(GB2,'Emballage (Primær)'!$M$86:$M$95,0),0)+IFERROR(MATCH(GB2,'Emballage (Primær)'!$N$86:$N$95,0),0)+IFERROR(MATCH(GB2,'Emballage (Primær)'!$O$86:$O$95,0),0)+IFERROR(MATCH(GB2,'Emballage (Primær)'!$P$86:$P$95,0),0)+IFERROR(MATCH(GB2,'Emballage (Primær)'!$Q$86:$Q$95,0),0)+IFERROR(MATCH(GB2,'Emballage (Primær)'!$M$98:$M$107,0),0)+IFERROR(MATCH(GB2,'Emballage (Primær)'!$N$98:$N$107,0),0)+IFERROR(MATCH(GB2,'Emballage (Primær)'!$O$98:$O$107,0),0)+IFERROR(MATCH(GB2,'Emballage (Primær)'!$P$98:$P$107,0),0)+IFERROR(MATCH(GB2,'Emballage (Primær)'!$Q$98:$Q$107,0),0)&gt;=1,1,0)</f>
        <v>0</v>
      </c>
      <c r="GC9" s="78">
        <f>IF(IFERROR(MATCH(GC2,Recept!$K$37:$K$235,0),0)+IFERROR(MATCH(GC2,Recept!$M$37:$M$235,0),0)+IFERROR(MATCH(GC2,Recept!$O$37:$O$235,0),0)+IFERROR(MATCH(GC2,Recept!$Q$37:$Q$235,0),0)+IFERROR(MATCH(GC2,Recept!$S$37:$S$235,0),0)+IFERROR(MATCH(GC2,'Emballage (Primær)'!$M$21:$M$25,0),0)+IFERROR(MATCH(GC2,'Emballage (Primær)'!$N$21:$N$25,0),0)+IFERROR(MATCH(GC2,'Emballage (Primær)'!$O$21:$O$25,0),0)+IFERROR(MATCH(GC2,'Emballage (Primær)'!$P$21:$P$25,0),0)+IFERROR(MATCH(GC2,'Emballage (Primær)'!$Q$21:$Q$25,0),0)+IFERROR(MATCH(GC2,'Emballage (Primær)'!$M$50:$M$59,0),0)+IFERROR(MATCH(GC2,'Emballage (Primær)'!$N$50:$N$59,0),0)+IFERROR(MATCH(GC2,'Emballage (Primær)'!$O$50:$O$59,0),0)+IFERROR(MATCH(GC2,'Emballage (Primær)'!$P$50:$P$59,0),0)+IFERROR(MATCH(GC2,'Emballage (Primær)'!$Q$50:$Q$59,0),0)+IFERROR(MATCH(GC2,'Emballage (Primær)'!$M$62:$M$71,0),0)+IFERROR(MATCH(GC2,'Emballage (Primær)'!$N$62:$N$71,0),0)+IFERROR(MATCH(GC2,'Emballage (Primær)'!$O$62:$O$71,0),0)+IFERROR(MATCH(GC2,'Emballage (Primær)'!$P$62:$P$71,0),0)+IFERROR(MATCH(GC2,'Emballage (Primær)'!$Q$62:$Q$71,0),0)+IFERROR(MATCH(GC2,'Emballage (Primær)'!$M$74:$M$83,0),0)+IFERROR(MATCH(GC2,'Emballage (Primær)'!$N$74:$N$83,0),0)+IFERROR(MATCH(GC2,'Emballage (Primær)'!$O$74:$O$83,0),0)+IFERROR(MATCH(GC2,'Emballage (Primær)'!$P$74:$P$83,0),0)+IFERROR(MATCH(GC2,'Emballage (Primær)'!$Q$74:$Q$83,0),0)+IFERROR(MATCH(GC2,'Emballage (Primær)'!$M$86:$M$95,0),0)+IFERROR(MATCH(GC2,'Emballage (Primær)'!$N$86:$N$95,0),0)+IFERROR(MATCH(GC2,'Emballage (Primær)'!$O$86:$O$95,0),0)+IFERROR(MATCH(GC2,'Emballage (Primær)'!$P$86:$P$95,0),0)+IFERROR(MATCH(GC2,'Emballage (Primær)'!$Q$86:$Q$95,0),0)+IFERROR(MATCH(GC2,'Emballage (Primær)'!$M$98:$M$107,0),0)+IFERROR(MATCH(GC2,'Emballage (Primær)'!$N$98:$N$107,0),0)+IFERROR(MATCH(GC2,'Emballage (Primær)'!$O$98:$O$107,0),0)+IFERROR(MATCH(GC2,'Emballage (Primær)'!$P$98:$P$107,0),0)+IFERROR(MATCH(GC2,'Emballage (Primær)'!$Q$98:$Q$107,0),0)&gt;=1,1,0)</f>
        <v>0</v>
      </c>
      <c r="GD9" s="78">
        <f>IF(IFERROR(MATCH(GD2,Recept!$K$37:$K$235,0),0)+IFERROR(MATCH(GD2,Recept!$M$37:$M$235,0),0)+IFERROR(MATCH(GD2,Recept!$O$37:$O$235,0),0)+IFERROR(MATCH(GD2,Recept!$Q$37:$Q$235,0),0)+IFERROR(MATCH(GD2,Recept!$S$37:$S$235,0),0)+IFERROR(MATCH(GD2,'Emballage (Primær)'!$M$21:$M$25,0),0)+IFERROR(MATCH(GD2,'Emballage (Primær)'!$N$21:$N$25,0),0)+IFERROR(MATCH(GD2,'Emballage (Primær)'!$O$21:$O$25,0),0)+IFERROR(MATCH(GD2,'Emballage (Primær)'!$P$21:$P$25,0),0)+IFERROR(MATCH(GD2,'Emballage (Primær)'!$Q$21:$Q$25,0),0)+IFERROR(MATCH(GD2,'Emballage (Primær)'!$M$50:$M$59,0),0)+IFERROR(MATCH(GD2,'Emballage (Primær)'!$N$50:$N$59,0),0)+IFERROR(MATCH(GD2,'Emballage (Primær)'!$O$50:$O$59,0),0)+IFERROR(MATCH(GD2,'Emballage (Primær)'!$P$50:$P$59,0),0)+IFERROR(MATCH(GD2,'Emballage (Primær)'!$Q$50:$Q$59,0),0)+IFERROR(MATCH(GD2,'Emballage (Primær)'!$M$62:$M$71,0),0)+IFERROR(MATCH(GD2,'Emballage (Primær)'!$N$62:$N$71,0),0)+IFERROR(MATCH(GD2,'Emballage (Primær)'!$O$62:$O$71,0),0)+IFERROR(MATCH(GD2,'Emballage (Primær)'!$P$62:$P$71,0),0)+IFERROR(MATCH(GD2,'Emballage (Primær)'!$Q$62:$Q$71,0),0)+IFERROR(MATCH(GD2,'Emballage (Primær)'!$M$74:$M$83,0),0)+IFERROR(MATCH(GD2,'Emballage (Primær)'!$N$74:$N$83,0),0)+IFERROR(MATCH(GD2,'Emballage (Primær)'!$O$74:$O$83,0),0)+IFERROR(MATCH(GD2,'Emballage (Primær)'!$P$74:$P$83,0),0)+IFERROR(MATCH(GD2,'Emballage (Primær)'!$Q$74:$Q$83,0),0)+IFERROR(MATCH(GD2,'Emballage (Primær)'!$M$86:$M$95,0),0)+IFERROR(MATCH(GD2,'Emballage (Primær)'!$N$86:$N$95,0),0)+IFERROR(MATCH(GD2,'Emballage (Primær)'!$O$86:$O$95,0),0)+IFERROR(MATCH(GD2,'Emballage (Primær)'!$P$86:$P$95,0),0)+IFERROR(MATCH(GD2,'Emballage (Primær)'!$Q$86:$Q$95,0),0)+IFERROR(MATCH(GD2,'Emballage (Primær)'!$M$98:$M$107,0),0)+IFERROR(MATCH(GD2,'Emballage (Primær)'!$N$98:$N$107,0),0)+IFERROR(MATCH(GD2,'Emballage (Primær)'!$O$98:$O$107,0),0)+IFERROR(MATCH(GD2,'Emballage (Primær)'!$P$98:$P$107,0),0)+IFERROR(MATCH(GD2,'Emballage (Primær)'!$Q$98:$Q$107,0),0)&gt;=1,1,0)</f>
        <v>0</v>
      </c>
      <c r="GE9" s="78">
        <f>IF(IFERROR(MATCH(GE2,Recept!$K$37:$K$235,0),0)+IFERROR(MATCH(GE2,Recept!$M$37:$M$235,0),0)+IFERROR(MATCH(GE2,Recept!$O$37:$O$235,0),0)+IFERROR(MATCH(GE2,Recept!$Q$37:$Q$235,0),0)+IFERROR(MATCH(GE2,Recept!$S$37:$S$235,0),0)+IFERROR(MATCH(GE2,'Emballage (Primær)'!$M$21:$M$25,0),0)+IFERROR(MATCH(GE2,'Emballage (Primær)'!$N$21:$N$25,0),0)+IFERROR(MATCH(GE2,'Emballage (Primær)'!$O$21:$O$25,0),0)+IFERROR(MATCH(GE2,'Emballage (Primær)'!$P$21:$P$25,0),0)+IFERROR(MATCH(GE2,'Emballage (Primær)'!$Q$21:$Q$25,0),0)+IFERROR(MATCH(GE2,'Emballage (Primær)'!$M$50:$M$59,0),0)+IFERROR(MATCH(GE2,'Emballage (Primær)'!$N$50:$N$59,0),0)+IFERROR(MATCH(GE2,'Emballage (Primær)'!$O$50:$O$59,0),0)+IFERROR(MATCH(GE2,'Emballage (Primær)'!$P$50:$P$59,0),0)+IFERROR(MATCH(GE2,'Emballage (Primær)'!$Q$50:$Q$59,0),0)+IFERROR(MATCH(GE2,'Emballage (Primær)'!$M$62:$M$71,0),0)+IFERROR(MATCH(GE2,'Emballage (Primær)'!$N$62:$N$71,0),0)+IFERROR(MATCH(GE2,'Emballage (Primær)'!$O$62:$O$71,0),0)+IFERROR(MATCH(GE2,'Emballage (Primær)'!$P$62:$P$71,0),0)+IFERROR(MATCH(GE2,'Emballage (Primær)'!$Q$62:$Q$71,0),0)+IFERROR(MATCH(GE2,'Emballage (Primær)'!$M$74:$M$83,0),0)+IFERROR(MATCH(GE2,'Emballage (Primær)'!$N$74:$N$83,0),0)+IFERROR(MATCH(GE2,'Emballage (Primær)'!$O$74:$O$83,0),0)+IFERROR(MATCH(GE2,'Emballage (Primær)'!$P$74:$P$83,0),0)+IFERROR(MATCH(GE2,'Emballage (Primær)'!$Q$74:$Q$83,0),0)+IFERROR(MATCH(GE2,'Emballage (Primær)'!$M$86:$M$95,0),0)+IFERROR(MATCH(GE2,'Emballage (Primær)'!$N$86:$N$95,0),0)+IFERROR(MATCH(GE2,'Emballage (Primær)'!$O$86:$O$95,0),0)+IFERROR(MATCH(GE2,'Emballage (Primær)'!$P$86:$P$95,0),0)+IFERROR(MATCH(GE2,'Emballage (Primær)'!$Q$86:$Q$95,0),0)+IFERROR(MATCH(GE2,'Emballage (Primær)'!$M$98:$M$107,0),0)+IFERROR(MATCH(GE2,'Emballage (Primær)'!$N$98:$N$107,0),0)+IFERROR(MATCH(GE2,'Emballage (Primær)'!$O$98:$O$107,0),0)+IFERROR(MATCH(GE2,'Emballage (Primær)'!$P$98:$P$107,0),0)+IFERROR(MATCH(GE2,'Emballage (Primær)'!$Q$98:$Q$107,0),0)&gt;=1,1,0)</f>
        <v>0</v>
      </c>
      <c r="GF9" s="78">
        <f>IF(IFERROR(MATCH(GF2,Recept!$K$37:$K$235,0),0)+IFERROR(MATCH(GF2,Recept!$M$37:$M$235,0),0)+IFERROR(MATCH(GF2,Recept!$O$37:$O$235,0),0)+IFERROR(MATCH(GF2,Recept!$Q$37:$Q$235,0),0)+IFERROR(MATCH(GF2,Recept!$S$37:$S$235,0),0)+IFERROR(MATCH(GF2,'Emballage (Primær)'!$M$21:$M$25,0),0)+IFERROR(MATCH(GF2,'Emballage (Primær)'!$N$21:$N$25,0),0)+IFERROR(MATCH(GF2,'Emballage (Primær)'!$O$21:$O$25,0),0)+IFERROR(MATCH(GF2,'Emballage (Primær)'!$P$21:$P$25,0),0)+IFERROR(MATCH(GF2,'Emballage (Primær)'!$Q$21:$Q$25,0),0)+IFERROR(MATCH(GF2,'Emballage (Primær)'!$M$50:$M$59,0),0)+IFERROR(MATCH(GF2,'Emballage (Primær)'!$N$50:$N$59,0),0)+IFERROR(MATCH(GF2,'Emballage (Primær)'!$O$50:$O$59,0),0)+IFERROR(MATCH(GF2,'Emballage (Primær)'!$P$50:$P$59,0),0)+IFERROR(MATCH(GF2,'Emballage (Primær)'!$Q$50:$Q$59,0),0)+IFERROR(MATCH(GF2,'Emballage (Primær)'!$M$62:$M$71,0),0)+IFERROR(MATCH(GF2,'Emballage (Primær)'!$N$62:$N$71,0),0)+IFERROR(MATCH(GF2,'Emballage (Primær)'!$O$62:$O$71,0),0)+IFERROR(MATCH(GF2,'Emballage (Primær)'!$P$62:$P$71,0),0)+IFERROR(MATCH(GF2,'Emballage (Primær)'!$Q$62:$Q$71,0),0)+IFERROR(MATCH(GF2,'Emballage (Primær)'!$M$74:$M$83,0),0)+IFERROR(MATCH(GF2,'Emballage (Primær)'!$N$74:$N$83,0),0)+IFERROR(MATCH(GF2,'Emballage (Primær)'!$O$74:$O$83,0),0)+IFERROR(MATCH(GF2,'Emballage (Primær)'!$P$74:$P$83,0),0)+IFERROR(MATCH(GF2,'Emballage (Primær)'!$Q$74:$Q$83,0),0)+IFERROR(MATCH(GF2,'Emballage (Primær)'!$M$86:$M$95,0),0)+IFERROR(MATCH(GF2,'Emballage (Primær)'!$N$86:$N$95,0),0)+IFERROR(MATCH(GF2,'Emballage (Primær)'!$O$86:$O$95,0),0)+IFERROR(MATCH(GF2,'Emballage (Primær)'!$P$86:$P$95,0),0)+IFERROR(MATCH(GF2,'Emballage (Primær)'!$Q$86:$Q$95,0),0)+IFERROR(MATCH(GF2,'Emballage (Primær)'!$M$98:$M$107,0),0)+IFERROR(MATCH(GF2,'Emballage (Primær)'!$N$98:$N$107,0),0)+IFERROR(MATCH(GF2,'Emballage (Primær)'!$O$98:$O$107,0),0)+IFERROR(MATCH(GF2,'Emballage (Primær)'!$P$98:$P$107,0),0)+IFERROR(MATCH(GF2,'Emballage (Primær)'!$Q$98:$Q$107,0),0)&gt;=1,1,0)</f>
        <v>0</v>
      </c>
      <c r="GG9" s="78">
        <f>IF(IFERROR(MATCH(GG2,Recept!$K$37:$K$235,0),0)+IFERROR(MATCH(GG2,Recept!$M$37:$M$235,0),0)+IFERROR(MATCH(GG2,Recept!$O$37:$O$235,0),0)+IFERROR(MATCH(GG2,Recept!$Q$37:$Q$235,0),0)+IFERROR(MATCH(GG2,Recept!$S$37:$S$235,0),0)+IFERROR(MATCH(GG2,'Emballage (Primær)'!$M$21:$M$25,0),0)+IFERROR(MATCH(GG2,'Emballage (Primær)'!$N$21:$N$25,0),0)+IFERROR(MATCH(GG2,'Emballage (Primær)'!$O$21:$O$25,0),0)+IFERROR(MATCH(GG2,'Emballage (Primær)'!$P$21:$P$25,0),0)+IFERROR(MATCH(GG2,'Emballage (Primær)'!$Q$21:$Q$25,0),0)+IFERROR(MATCH(GG2,'Emballage (Primær)'!$M$50:$M$59,0),0)+IFERROR(MATCH(GG2,'Emballage (Primær)'!$N$50:$N$59,0),0)+IFERROR(MATCH(GG2,'Emballage (Primær)'!$O$50:$O$59,0),0)+IFERROR(MATCH(GG2,'Emballage (Primær)'!$P$50:$P$59,0),0)+IFERROR(MATCH(GG2,'Emballage (Primær)'!$Q$50:$Q$59,0),0)+IFERROR(MATCH(GG2,'Emballage (Primær)'!$M$62:$M$71,0),0)+IFERROR(MATCH(GG2,'Emballage (Primær)'!$N$62:$N$71,0),0)+IFERROR(MATCH(GG2,'Emballage (Primær)'!$O$62:$O$71,0),0)+IFERROR(MATCH(GG2,'Emballage (Primær)'!$P$62:$P$71,0),0)+IFERROR(MATCH(GG2,'Emballage (Primær)'!$Q$62:$Q$71,0),0)+IFERROR(MATCH(GG2,'Emballage (Primær)'!$M$74:$M$83,0),0)+IFERROR(MATCH(GG2,'Emballage (Primær)'!$N$74:$N$83,0),0)+IFERROR(MATCH(GG2,'Emballage (Primær)'!$O$74:$O$83,0),0)+IFERROR(MATCH(GG2,'Emballage (Primær)'!$P$74:$P$83,0),0)+IFERROR(MATCH(GG2,'Emballage (Primær)'!$Q$74:$Q$83,0),0)+IFERROR(MATCH(GG2,'Emballage (Primær)'!$M$86:$M$95,0),0)+IFERROR(MATCH(GG2,'Emballage (Primær)'!$N$86:$N$95,0),0)+IFERROR(MATCH(GG2,'Emballage (Primær)'!$O$86:$O$95,0),0)+IFERROR(MATCH(GG2,'Emballage (Primær)'!$P$86:$P$95,0),0)+IFERROR(MATCH(GG2,'Emballage (Primær)'!$Q$86:$Q$95,0),0)+IFERROR(MATCH(GG2,'Emballage (Primær)'!$M$98:$M$107,0),0)+IFERROR(MATCH(GG2,'Emballage (Primær)'!$N$98:$N$107,0),0)+IFERROR(MATCH(GG2,'Emballage (Primær)'!$O$98:$O$107,0),0)+IFERROR(MATCH(GG2,'Emballage (Primær)'!$P$98:$P$107,0),0)+IFERROR(MATCH(GG2,'Emballage (Primær)'!$Q$98:$Q$107,0),0)&gt;=1,1,0)</f>
        <v>0</v>
      </c>
      <c r="GH9" s="78">
        <f>IF(IFERROR(MATCH(GH2,Recept!$K$37:$K$235,0),0)+IFERROR(MATCH(GH2,Recept!$M$37:$M$235,0),0)+IFERROR(MATCH(GH2,Recept!$O$37:$O$235,0),0)+IFERROR(MATCH(GH2,Recept!$Q$37:$Q$235,0),0)+IFERROR(MATCH(GH2,Recept!$S$37:$S$235,0),0)+IFERROR(MATCH(GH2,'Emballage (Primær)'!$M$21:$M$25,0),0)+IFERROR(MATCH(GH2,'Emballage (Primær)'!$N$21:$N$25,0),0)+IFERROR(MATCH(GH2,'Emballage (Primær)'!$O$21:$O$25,0),0)+IFERROR(MATCH(GH2,'Emballage (Primær)'!$P$21:$P$25,0),0)+IFERROR(MATCH(GH2,'Emballage (Primær)'!$Q$21:$Q$25,0),0)+IFERROR(MATCH(GH2,'Emballage (Primær)'!$M$50:$M$59,0),0)+IFERROR(MATCH(GH2,'Emballage (Primær)'!$N$50:$N$59,0),0)+IFERROR(MATCH(GH2,'Emballage (Primær)'!$O$50:$O$59,0),0)+IFERROR(MATCH(GH2,'Emballage (Primær)'!$P$50:$P$59,0),0)+IFERROR(MATCH(GH2,'Emballage (Primær)'!$Q$50:$Q$59,0),0)+IFERROR(MATCH(GH2,'Emballage (Primær)'!$M$62:$M$71,0),0)+IFERROR(MATCH(GH2,'Emballage (Primær)'!$N$62:$N$71,0),0)+IFERROR(MATCH(GH2,'Emballage (Primær)'!$O$62:$O$71,0),0)+IFERROR(MATCH(GH2,'Emballage (Primær)'!$P$62:$P$71,0),0)+IFERROR(MATCH(GH2,'Emballage (Primær)'!$Q$62:$Q$71,0),0)+IFERROR(MATCH(GH2,'Emballage (Primær)'!$M$74:$M$83,0),0)+IFERROR(MATCH(GH2,'Emballage (Primær)'!$N$74:$N$83,0),0)+IFERROR(MATCH(GH2,'Emballage (Primær)'!$O$74:$O$83,0),0)+IFERROR(MATCH(GH2,'Emballage (Primær)'!$P$74:$P$83,0),0)+IFERROR(MATCH(GH2,'Emballage (Primær)'!$Q$74:$Q$83,0),0)+IFERROR(MATCH(GH2,'Emballage (Primær)'!$M$86:$M$95,0),0)+IFERROR(MATCH(GH2,'Emballage (Primær)'!$N$86:$N$95,0),0)+IFERROR(MATCH(GH2,'Emballage (Primær)'!$O$86:$O$95,0),0)+IFERROR(MATCH(GH2,'Emballage (Primær)'!$P$86:$P$95,0),0)+IFERROR(MATCH(GH2,'Emballage (Primær)'!$Q$86:$Q$95,0),0)+IFERROR(MATCH(GH2,'Emballage (Primær)'!$M$98:$M$107,0),0)+IFERROR(MATCH(GH2,'Emballage (Primær)'!$N$98:$N$107,0),0)+IFERROR(MATCH(GH2,'Emballage (Primær)'!$O$98:$O$107,0),0)+IFERROR(MATCH(GH2,'Emballage (Primær)'!$P$98:$P$107,0),0)+IFERROR(MATCH(GH2,'Emballage (Primær)'!$Q$98:$Q$107,0),0)&gt;=1,1,0)</f>
        <v>0</v>
      </c>
      <c r="GI9" s="78">
        <f>IF(IFERROR(MATCH(GI2,Recept!$K$37:$K$235,0),0)+IFERROR(MATCH(GI2,Recept!$M$37:$M$235,0),0)+IFERROR(MATCH(GI2,Recept!$O$37:$O$235,0),0)+IFERROR(MATCH(GI2,Recept!$Q$37:$Q$235,0),0)+IFERROR(MATCH(GI2,Recept!$S$37:$S$235,0),0)+IFERROR(MATCH(GI2,'Emballage (Primær)'!$M$21:$M$25,0),0)+IFERROR(MATCH(GI2,'Emballage (Primær)'!$N$21:$N$25,0),0)+IFERROR(MATCH(GI2,'Emballage (Primær)'!$O$21:$O$25,0),0)+IFERROR(MATCH(GI2,'Emballage (Primær)'!$P$21:$P$25,0),0)+IFERROR(MATCH(GI2,'Emballage (Primær)'!$Q$21:$Q$25,0),0)+IFERROR(MATCH(GI2,'Emballage (Primær)'!$M$50:$M$59,0),0)+IFERROR(MATCH(GI2,'Emballage (Primær)'!$N$50:$N$59,0),0)+IFERROR(MATCH(GI2,'Emballage (Primær)'!$O$50:$O$59,0),0)+IFERROR(MATCH(GI2,'Emballage (Primær)'!$P$50:$P$59,0),0)+IFERROR(MATCH(GI2,'Emballage (Primær)'!$Q$50:$Q$59,0),0)+IFERROR(MATCH(GI2,'Emballage (Primær)'!$M$62:$M$71,0),0)+IFERROR(MATCH(GI2,'Emballage (Primær)'!$N$62:$N$71,0),0)+IFERROR(MATCH(GI2,'Emballage (Primær)'!$O$62:$O$71,0),0)+IFERROR(MATCH(GI2,'Emballage (Primær)'!$P$62:$P$71,0),0)+IFERROR(MATCH(GI2,'Emballage (Primær)'!$Q$62:$Q$71,0),0)+IFERROR(MATCH(GI2,'Emballage (Primær)'!$M$74:$M$83,0),0)+IFERROR(MATCH(GI2,'Emballage (Primær)'!$N$74:$N$83,0),0)+IFERROR(MATCH(GI2,'Emballage (Primær)'!$O$74:$O$83,0),0)+IFERROR(MATCH(GI2,'Emballage (Primær)'!$P$74:$P$83,0),0)+IFERROR(MATCH(GI2,'Emballage (Primær)'!$Q$74:$Q$83,0),0)+IFERROR(MATCH(GI2,'Emballage (Primær)'!$M$86:$M$95,0),0)+IFERROR(MATCH(GI2,'Emballage (Primær)'!$N$86:$N$95,0),0)+IFERROR(MATCH(GI2,'Emballage (Primær)'!$O$86:$O$95,0),0)+IFERROR(MATCH(GI2,'Emballage (Primær)'!$P$86:$P$95,0),0)+IFERROR(MATCH(GI2,'Emballage (Primær)'!$Q$86:$Q$95,0),0)+IFERROR(MATCH(GI2,'Emballage (Primær)'!$M$98:$M$107,0),0)+IFERROR(MATCH(GI2,'Emballage (Primær)'!$N$98:$N$107,0),0)+IFERROR(MATCH(GI2,'Emballage (Primær)'!$O$98:$O$107,0),0)+IFERROR(MATCH(GI2,'Emballage (Primær)'!$P$98:$P$107,0),0)+IFERROR(MATCH(GI2,'Emballage (Primær)'!$Q$98:$Q$107,0),0)&gt;=1,1,0)</f>
        <v>0</v>
      </c>
      <c r="GJ9" s="78">
        <f>IF(IFERROR(MATCH(GJ2,Recept!$K$37:$K$235,0),0)+IFERROR(MATCH(GJ2,Recept!$M$37:$M$235,0),0)+IFERROR(MATCH(GJ2,Recept!$O$37:$O$235,0),0)+IFERROR(MATCH(GJ2,Recept!$Q$37:$Q$235,0),0)+IFERROR(MATCH(GJ2,Recept!$S$37:$S$235,0),0)+IFERROR(MATCH(GJ2,'Emballage (Primær)'!$M$21:$M$25,0),0)+IFERROR(MATCH(GJ2,'Emballage (Primær)'!$N$21:$N$25,0),0)+IFERROR(MATCH(GJ2,'Emballage (Primær)'!$O$21:$O$25,0),0)+IFERROR(MATCH(GJ2,'Emballage (Primær)'!$P$21:$P$25,0),0)+IFERROR(MATCH(GJ2,'Emballage (Primær)'!$Q$21:$Q$25,0),0)+IFERROR(MATCH(GJ2,'Emballage (Primær)'!$M$50:$M$59,0),0)+IFERROR(MATCH(GJ2,'Emballage (Primær)'!$N$50:$N$59,0),0)+IFERROR(MATCH(GJ2,'Emballage (Primær)'!$O$50:$O$59,0),0)+IFERROR(MATCH(GJ2,'Emballage (Primær)'!$P$50:$P$59,0),0)+IFERROR(MATCH(GJ2,'Emballage (Primær)'!$Q$50:$Q$59,0),0)+IFERROR(MATCH(GJ2,'Emballage (Primær)'!$M$62:$M$71,0),0)+IFERROR(MATCH(GJ2,'Emballage (Primær)'!$N$62:$N$71,0),0)+IFERROR(MATCH(GJ2,'Emballage (Primær)'!$O$62:$O$71,0),0)+IFERROR(MATCH(GJ2,'Emballage (Primær)'!$P$62:$P$71,0),0)+IFERROR(MATCH(GJ2,'Emballage (Primær)'!$Q$62:$Q$71,0),0)+IFERROR(MATCH(GJ2,'Emballage (Primær)'!$M$74:$M$83,0),0)+IFERROR(MATCH(GJ2,'Emballage (Primær)'!$N$74:$N$83,0),0)+IFERROR(MATCH(GJ2,'Emballage (Primær)'!$O$74:$O$83,0),0)+IFERROR(MATCH(GJ2,'Emballage (Primær)'!$P$74:$P$83,0),0)+IFERROR(MATCH(GJ2,'Emballage (Primær)'!$Q$74:$Q$83,0),0)+IFERROR(MATCH(GJ2,'Emballage (Primær)'!$M$86:$M$95,0),0)+IFERROR(MATCH(GJ2,'Emballage (Primær)'!$N$86:$N$95,0),0)+IFERROR(MATCH(GJ2,'Emballage (Primær)'!$O$86:$O$95,0),0)+IFERROR(MATCH(GJ2,'Emballage (Primær)'!$P$86:$P$95,0),0)+IFERROR(MATCH(GJ2,'Emballage (Primær)'!$Q$86:$Q$95,0),0)+IFERROR(MATCH(GJ2,'Emballage (Primær)'!$M$98:$M$107,0),0)+IFERROR(MATCH(GJ2,'Emballage (Primær)'!$N$98:$N$107,0),0)+IFERROR(MATCH(GJ2,'Emballage (Primær)'!$O$98:$O$107,0),0)+IFERROR(MATCH(GJ2,'Emballage (Primær)'!$P$98:$P$107,0),0)+IFERROR(MATCH(GJ2,'Emballage (Primær)'!$Q$98:$Q$107,0),0)&gt;=1,1,0)</f>
        <v>0</v>
      </c>
      <c r="GK9" s="78">
        <f>IF(IFERROR(MATCH(GK2,Recept!$K$37:$K$235,0),0)+IFERROR(MATCH(GK2,Recept!$M$37:$M$235,0),0)+IFERROR(MATCH(GK2,Recept!$O$37:$O$235,0),0)+IFERROR(MATCH(GK2,Recept!$Q$37:$Q$235,0),0)+IFERROR(MATCH(GK2,Recept!$S$37:$S$235,0),0)+IFERROR(MATCH(GK2,'Emballage (Primær)'!$M$21:$M$25,0),0)+IFERROR(MATCH(GK2,'Emballage (Primær)'!$N$21:$N$25,0),0)+IFERROR(MATCH(GK2,'Emballage (Primær)'!$O$21:$O$25,0),0)+IFERROR(MATCH(GK2,'Emballage (Primær)'!$P$21:$P$25,0),0)+IFERROR(MATCH(GK2,'Emballage (Primær)'!$Q$21:$Q$25,0),0)+IFERROR(MATCH(GK2,'Emballage (Primær)'!$M$50:$M$59,0),0)+IFERROR(MATCH(GK2,'Emballage (Primær)'!$N$50:$N$59,0),0)+IFERROR(MATCH(GK2,'Emballage (Primær)'!$O$50:$O$59,0),0)+IFERROR(MATCH(GK2,'Emballage (Primær)'!$P$50:$P$59,0),0)+IFERROR(MATCH(GK2,'Emballage (Primær)'!$Q$50:$Q$59,0),0)+IFERROR(MATCH(GK2,'Emballage (Primær)'!$M$62:$M$71,0),0)+IFERROR(MATCH(GK2,'Emballage (Primær)'!$N$62:$N$71,0),0)+IFERROR(MATCH(GK2,'Emballage (Primær)'!$O$62:$O$71,0),0)+IFERROR(MATCH(GK2,'Emballage (Primær)'!$P$62:$P$71,0),0)+IFERROR(MATCH(GK2,'Emballage (Primær)'!$Q$62:$Q$71,0),0)+IFERROR(MATCH(GK2,'Emballage (Primær)'!$M$74:$M$83,0),0)+IFERROR(MATCH(GK2,'Emballage (Primær)'!$N$74:$N$83,0),0)+IFERROR(MATCH(GK2,'Emballage (Primær)'!$O$74:$O$83,0),0)+IFERROR(MATCH(GK2,'Emballage (Primær)'!$P$74:$P$83,0),0)+IFERROR(MATCH(GK2,'Emballage (Primær)'!$Q$74:$Q$83,0),0)+IFERROR(MATCH(GK2,'Emballage (Primær)'!$M$86:$M$95,0),0)+IFERROR(MATCH(GK2,'Emballage (Primær)'!$N$86:$N$95,0),0)+IFERROR(MATCH(GK2,'Emballage (Primær)'!$O$86:$O$95,0),0)+IFERROR(MATCH(GK2,'Emballage (Primær)'!$P$86:$P$95,0),0)+IFERROR(MATCH(GK2,'Emballage (Primær)'!$Q$86:$Q$95,0),0)+IFERROR(MATCH(GK2,'Emballage (Primær)'!$M$98:$M$107,0),0)+IFERROR(MATCH(GK2,'Emballage (Primær)'!$N$98:$N$107,0),0)+IFERROR(MATCH(GK2,'Emballage (Primær)'!$O$98:$O$107,0),0)+IFERROR(MATCH(GK2,'Emballage (Primær)'!$P$98:$P$107,0),0)+IFERROR(MATCH(GK2,'Emballage (Primær)'!$Q$98:$Q$107,0),0)&gt;=1,1,0)</f>
        <v>0</v>
      </c>
      <c r="GL9" s="78">
        <f>IF(IFERROR(MATCH(GL2,Recept!$K$37:$K$235,0),0)+IFERROR(MATCH(GL2,Recept!$M$37:$M$235,0),0)+IFERROR(MATCH(GL2,Recept!$O$37:$O$235,0),0)+IFERROR(MATCH(GL2,Recept!$Q$37:$Q$235,0),0)+IFERROR(MATCH(GL2,Recept!$S$37:$S$235,0),0)+IFERROR(MATCH(GL2,'Emballage (Primær)'!$M$21:$M$25,0),0)+IFERROR(MATCH(GL2,'Emballage (Primær)'!$N$21:$N$25,0),0)+IFERROR(MATCH(GL2,'Emballage (Primær)'!$O$21:$O$25,0),0)+IFERROR(MATCH(GL2,'Emballage (Primær)'!$P$21:$P$25,0),0)+IFERROR(MATCH(GL2,'Emballage (Primær)'!$Q$21:$Q$25,0),0)+IFERROR(MATCH(GL2,'Emballage (Primær)'!$M$50:$M$59,0),0)+IFERROR(MATCH(GL2,'Emballage (Primær)'!$N$50:$N$59,0),0)+IFERROR(MATCH(GL2,'Emballage (Primær)'!$O$50:$O$59,0),0)+IFERROR(MATCH(GL2,'Emballage (Primær)'!$P$50:$P$59,0),0)+IFERROR(MATCH(GL2,'Emballage (Primær)'!$Q$50:$Q$59,0),0)+IFERROR(MATCH(GL2,'Emballage (Primær)'!$M$62:$M$71,0),0)+IFERROR(MATCH(GL2,'Emballage (Primær)'!$N$62:$N$71,0),0)+IFERROR(MATCH(GL2,'Emballage (Primær)'!$O$62:$O$71,0),0)+IFERROR(MATCH(GL2,'Emballage (Primær)'!$P$62:$P$71,0),0)+IFERROR(MATCH(GL2,'Emballage (Primær)'!$Q$62:$Q$71,0),0)+IFERROR(MATCH(GL2,'Emballage (Primær)'!$M$74:$M$83,0),0)+IFERROR(MATCH(GL2,'Emballage (Primær)'!$N$74:$N$83,0),0)+IFERROR(MATCH(GL2,'Emballage (Primær)'!$O$74:$O$83,0),0)+IFERROR(MATCH(GL2,'Emballage (Primær)'!$P$74:$P$83,0),0)+IFERROR(MATCH(GL2,'Emballage (Primær)'!$Q$74:$Q$83,0),0)+IFERROR(MATCH(GL2,'Emballage (Primær)'!$M$86:$M$95,0),0)+IFERROR(MATCH(GL2,'Emballage (Primær)'!$N$86:$N$95,0),0)+IFERROR(MATCH(GL2,'Emballage (Primær)'!$O$86:$O$95,0),0)+IFERROR(MATCH(GL2,'Emballage (Primær)'!$P$86:$P$95,0),0)+IFERROR(MATCH(GL2,'Emballage (Primær)'!$Q$86:$Q$95,0),0)+IFERROR(MATCH(GL2,'Emballage (Primær)'!$M$98:$M$107,0),0)+IFERROR(MATCH(GL2,'Emballage (Primær)'!$N$98:$N$107,0),0)+IFERROR(MATCH(GL2,'Emballage (Primær)'!$O$98:$O$107,0),0)+IFERROR(MATCH(GL2,'Emballage (Primær)'!$P$98:$P$107,0),0)+IFERROR(MATCH(GL2,'Emballage (Primær)'!$Q$98:$Q$107,0),0)&gt;=1,1,0)</f>
        <v>0</v>
      </c>
      <c r="GM9" s="78">
        <f>IF(IFERROR(MATCH(GM2,Recept!$K$37:$K$235,0),0)+IFERROR(MATCH(GM2,Recept!$M$37:$M$235,0),0)+IFERROR(MATCH(GM2,Recept!$O$37:$O$235,0),0)+IFERROR(MATCH(GM2,Recept!$Q$37:$Q$235,0),0)+IFERROR(MATCH(GM2,Recept!$S$37:$S$235,0),0)+IFERROR(MATCH(GM2,'Emballage (Primær)'!$M$21:$M$25,0),0)+IFERROR(MATCH(GM2,'Emballage (Primær)'!$N$21:$N$25,0),0)+IFERROR(MATCH(GM2,'Emballage (Primær)'!$O$21:$O$25,0),0)+IFERROR(MATCH(GM2,'Emballage (Primær)'!$P$21:$P$25,0),0)+IFERROR(MATCH(GM2,'Emballage (Primær)'!$Q$21:$Q$25,0),0)+IFERROR(MATCH(GM2,'Emballage (Primær)'!$M$50:$M$59,0),0)+IFERROR(MATCH(GM2,'Emballage (Primær)'!$N$50:$N$59,0),0)+IFERROR(MATCH(GM2,'Emballage (Primær)'!$O$50:$O$59,0),0)+IFERROR(MATCH(GM2,'Emballage (Primær)'!$P$50:$P$59,0),0)+IFERROR(MATCH(GM2,'Emballage (Primær)'!$Q$50:$Q$59,0),0)+IFERROR(MATCH(GM2,'Emballage (Primær)'!$M$62:$M$71,0),0)+IFERROR(MATCH(GM2,'Emballage (Primær)'!$N$62:$N$71,0),0)+IFERROR(MATCH(GM2,'Emballage (Primær)'!$O$62:$O$71,0),0)+IFERROR(MATCH(GM2,'Emballage (Primær)'!$P$62:$P$71,0),0)+IFERROR(MATCH(GM2,'Emballage (Primær)'!$Q$62:$Q$71,0),0)+IFERROR(MATCH(GM2,'Emballage (Primær)'!$M$74:$M$83,0),0)+IFERROR(MATCH(GM2,'Emballage (Primær)'!$N$74:$N$83,0),0)+IFERROR(MATCH(GM2,'Emballage (Primær)'!$O$74:$O$83,0),0)+IFERROR(MATCH(GM2,'Emballage (Primær)'!$P$74:$P$83,0),0)+IFERROR(MATCH(GM2,'Emballage (Primær)'!$Q$74:$Q$83,0),0)+IFERROR(MATCH(GM2,'Emballage (Primær)'!$M$86:$M$95,0),0)+IFERROR(MATCH(GM2,'Emballage (Primær)'!$N$86:$N$95,0),0)+IFERROR(MATCH(GM2,'Emballage (Primær)'!$O$86:$O$95,0),0)+IFERROR(MATCH(GM2,'Emballage (Primær)'!$P$86:$P$95,0),0)+IFERROR(MATCH(GM2,'Emballage (Primær)'!$Q$86:$Q$95,0),0)+IFERROR(MATCH(GM2,'Emballage (Primær)'!$M$98:$M$107,0),0)+IFERROR(MATCH(GM2,'Emballage (Primær)'!$N$98:$N$107,0),0)+IFERROR(MATCH(GM2,'Emballage (Primær)'!$O$98:$O$107,0),0)+IFERROR(MATCH(GM2,'Emballage (Primær)'!$P$98:$P$107,0),0)+IFERROR(MATCH(GM2,'Emballage (Primær)'!$Q$98:$Q$107,0),0)&gt;=1,1,0)</f>
        <v>0</v>
      </c>
      <c r="GN9" s="78">
        <f>IF(IFERROR(MATCH(GN2,Recept!$K$37:$K$235,0),0)+IFERROR(MATCH(GN2,Recept!$M$37:$M$235,0),0)+IFERROR(MATCH(GN2,Recept!$O$37:$O$235,0),0)+IFERROR(MATCH(GN2,Recept!$Q$37:$Q$235,0),0)+IFERROR(MATCH(GN2,Recept!$S$37:$S$235,0),0)+IFERROR(MATCH(GN2,'Emballage (Primær)'!$M$21:$M$25,0),0)+IFERROR(MATCH(GN2,'Emballage (Primær)'!$N$21:$N$25,0),0)+IFERROR(MATCH(GN2,'Emballage (Primær)'!$O$21:$O$25,0),0)+IFERROR(MATCH(GN2,'Emballage (Primær)'!$P$21:$P$25,0),0)+IFERROR(MATCH(GN2,'Emballage (Primær)'!$Q$21:$Q$25,0),0)+IFERROR(MATCH(GN2,'Emballage (Primær)'!$M$50:$M$59,0),0)+IFERROR(MATCH(GN2,'Emballage (Primær)'!$N$50:$N$59,0),0)+IFERROR(MATCH(GN2,'Emballage (Primær)'!$O$50:$O$59,0),0)+IFERROR(MATCH(GN2,'Emballage (Primær)'!$P$50:$P$59,0),0)+IFERROR(MATCH(GN2,'Emballage (Primær)'!$Q$50:$Q$59,0),0)+IFERROR(MATCH(GN2,'Emballage (Primær)'!$M$62:$M$71,0),0)+IFERROR(MATCH(GN2,'Emballage (Primær)'!$N$62:$N$71,0),0)+IFERROR(MATCH(GN2,'Emballage (Primær)'!$O$62:$O$71,0),0)+IFERROR(MATCH(GN2,'Emballage (Primær)'!$P$62:$P$71,0),0)+IFERROR(MATCH(GN2,'Emballage (Primær)'!$Q$62:$Q$71,0),0)+IFERROR(MATCH(GN2,'Emballage (Primær)'!$M$74:$M$83,0),0)+IFERROR(MATCH(GN2,'Emballage (Primær)'!$N$74:$N$83,0),0)+IFERROR(MATCH(GN2,'Emballage (Primær)'!$O$74:$O$83,0),0)+IFERROR(MATCH(GN2,'Emballage (Primær)'!$P$74:$P$83,0),0)+IFERROR(MATCH(GN2,'Emballage (Primær)'!$Q$74:$Q$83,0),0)+IFERROR(MATCH(GN2,'Emballage (Primær)'!$M$86:$M$95,0),0)+IFERROR(MATCH(GN2,'Emballage (Primær)'!$N$86:$N$95,0),0)+IFERROR(MATCH(GN2,'Emballage (Primær)'!$O$86:$O$95,0),0)+IFERROR(MATCH(GN2,'Emballage (Primær)'!$P$86:$P$95,0),0)+IFERROR(MATCH(GN2,'Emballage (Primær)'!$Q$86:$Q$95,0),0)+IFERROR(MATCH(GN2,'Emballage (Primær)'!$M$98:$M$107,0),0)+IFERROR(MATCH(GN2,'Emballage (Primær)'!$N$98:$N$107,0),0)+IFERROR(MATCH(GN2,'Emballage (Primær)'!$O$98:$O$107,0),0)+IFERROR(MATCH(GN2,'Emballage (Primær)'!$P$98:$P$107,0),0)+IFERROR(MATCH(GN2,'Emballage (Primær)'!$Q$98:$Q$107,0),0)&gt;=1,1,0)</f>
        <v>0</v>
      </c>
      <c r="GO9" s="78">
        <f>IF(IFERROR(MATCH(GO2,Recept!$K$37:$K$235,0),0)+IFERROR(MATCH(GO2,Recept!$M$37:$M$235,0),0)+IFERROR(MATCH(GO2,Recept!$O$37:$O$235,0),0)+IFERROR(MATCH(GO2,Recept!$Q$37:$Q$235,0),0)+IFERROR(MATCH(GO2,Recept!$S$37:$S$235,0),0)+IFERROR(MATCH(GO2,'Emballage (Primær)'!$M$21:$M$25,0),0)+IFERROR(MATCH(GO2,'Emballage (Primær)'!$N$21:$N$25,0),0)+IFERROR(MATCH(GO2,'Emballage (Primær)'!$O$21:$O$25,0),0)+IFERROR(MATCH(GO2,'Emballage (Primær)'!$P$21:$P$25,0),0)+IFERROR(MATCH(GO2,'Emballage (Primær)'!$Q$21:$Q$25,0),0)+IFERROR(MATCH(GO2,'Emballage (Primær)'!$M$50:$M$59,0),0)+IFERROR(MATCH(GO2,'Emballage (Primær)'!$N$50:$N$59,0),0)+IFERROR(MATCH(GO2,'Emballage (Primær)'!$O$50:$O$59,0),0)+IFERROR(MATCH(GO2,'Emballage (Primær)'!$P$50:$P$59,0),0)+IFERROR(MATCH(GO2,'Emballage (Primær)'!$Q$50:$Q$59,0),0)+IFERROR(MATCH(GO2,'Emballage (Primær)'!$M$62:$M$71,0),0)+IFERROR(MATCH(GO2,'Emballage (Primær)'!$N$62:$N$71,0),0)+IFERROR(MATCH(GO2,'Emballage (Primær)'!$O$62:$O$71,0),0)+IFERROR(MATCH(GO2,'Emballage (Primær)'!$P$62:$P$71,0),0)+IFERROR(MATCH(GO2,'Emballage (Primær)'!$Q$62:$Q$71,0),0)+IFERROR(MATCH(GO2,'Emballage (Primær)'!$M$74:$M$83,0),0)+IFERROR(MATCH(GO2,'Emballage (Primær)'!$N$74:$N$83,0),0)+IFERROR(MATCH(GO2,'Emballage (Primær)'!$O$74:$O$83,0),0)+IFERROR(MATCH(GO2,'Emballage (Primær)'!$P$74:$P$83,0),0)+IFERROR(MATCH(GO2,'Emballage (Primær)'!$Q$74:$Q$83,0),0)+IFERROR(MATCH(GO2,'Emballage (Primær)'!$M$86:$M$95,0),0)+IFERROR(MATCH(GO2,'Emballage (Primær)'!$N$86:$N$95,0),0)+IFERROR(MATCH(GO2,'Emballage (Primær)'!$O$86:$O$95,0),0)+IFERROR(MATCH(GO2,'Emballage (Primær)'!$P$86:$P$95,0),0)+IFERROR(MATCH(GO2,'Emballage (Primær)'!$Q$86:$Q$95,0),0)+IFERROR(MATCH(GO2,'Emballage (Primær)'!$M$98:$M$107,0),0)+IFERROR(MATCH(GO2,'Emballage (Primær)'!$N$98:$N$107,0),0)+IFERROR(MATCH(GO2,'Emballage (Primær)'!$O$98:$O$107,0),0)+IFERROR(MATCH(GO2,'Emballage (Primær)'!$P$98:$P$107,0),0)+IFERROR(MATCH(GO2,'Emballage (Primær)'!$Q$98:$Q$107,0),0)&gt;=1,1,0)</f>
        <v>0</v>
      </c>
      <c r="GP9" s="78">
        <f>IF(IFERROR(MATCH(GP2,Recept!$K$37:$K$235,0),0)+IFERROR(MATCH(GP2,Recept!$M$37:$M$235,0),0)+IFERROR(MATCH(GP2,Recept!$O$37:$O$235,0),0)+IFERROR(MATCH(GP2,Recept!$Q$37:$Q$235,0),0)+IFERROR(MATCH(GP2,Recept!$S$37:$S$235,0),0)+IFERROR(MATCH(GP2,'Emballage (Primær)'!$M$21:$M$25,0),0)+IFERROR(MATCH(GP2,'Emballage (Primær)'!$N$21:$N$25,0),0)+IFERROR(MATCH(GP2,'Emballage (Primær)'!$O$21:$O$25,0),0)+IFERROR(MATCH(GP2,'Emballage (Primær)'!$P$21:$P$25,0),0)+IFERROR(MATCH(GP2,'Emballage (Primær)'!$Q$21:$Q$25,0),0)+IFERROR(MATCH(GP2,'Emballage (Primær)'!$M$50:$M$59,0),0)+IFERROR(MATCH(GP2,'Emballage (Primær)'!$N$50:$N$59,0),0)+IFERROR(MATCH(GP2,'Emballage (Primær)'!$O$50:$O$59,0),0)+IFERROR(MATCH(GP2,'Emballage (Primær)'!$P$50:$P$59,0),0)+IFERROR(MATCH(GP2,'Emballage (Primær)'!$Q$50:$Q$59,0),0)+IFERROR(MATCH(GP2,'Emballage (Primær)'!$M$62:$M$71,0),0)+IFERROR(MATCH(GP2,'Emballage (Primær)'!$N$62:$N$71,0),0)+IFERROR(MATCH(GP2,'Emballage (Primær)'!$O$62:$O$71,0),0)+IFERROR(MATCH(GP2,'Emballage (Primær)'!$P$62:$P$71,0),0)+IFERROR(MATCH(GP2,'Emballage (Primær)'!$Q$62:$Q$71,0),0)+IFERROR(MATCH(GP2,'Emballage (Primær)'!$M$74:$M$83,0),0)+IFERROR(MATCH(GP2,'Emballage (Primær)'!$N$74:$N$83,0),0)+IFERROR(MATCH(GP2,'Emballage (Primær)'!$O$74:$O$83,0),0)+IFERROR(MATCH(GP2,'Emballage (Primær)'!$P$74:$P$83,0),0)+IFERROR(MATCH(GP2,'Emballage (Primær)'!$Q$74:$Q$83,0),0)+IFERROR(MATCH(GP2,'Emballage (Primær)'!$M$86:$M$95,0),0)+IFERROR(MATCH(GP2,'Emballage (Primær)'!$N$86:$N$95,0),0)+IFERROR(MATCH(GP2,'Emballage (Primær)'!$O$86:$O$95,0),0)+IFERROR(MATCH(GP2,'Emballage (Primær)'!$P$86:$P$95,0),0)+IFERROR(MATCH(GP2,'Emballage (Primær)'!$Q$86:$Q$95,0),0)+IFERROR(MATCH(GP2,'Emballage (Primær)'!$M$98:$M$107,0),0)+IFERROR(MATCH(GP2,'Emballage (Primær)'!$N$98:$N$107,0),0)+IFERROR(MATCH(GP2,'Emballage (Primær)'!$O$98:$O$107,0),0)+IFERROR(MATCH(GP2,'Emballage (Primær)'!$P$98:$P$107,0),0)+IFERROR(MATCH(GP2,'Emballage (Primær)'!$Q$98:$Q$107,0),0)&gt;=1,1,0)</f>
        <v>0</v>
      </c>
      <c r="GQ9" s="78">
        <f>IF(IFERROR(MATCH(GQ2,Recept!$K$37:$K$235,0),0)+IFERROR(MATCH(GQ2,Recept!$M$37:$M$235,0),0)+IFERROR(MATCH(GQ2,Recept!$O$37:$O$235,0),0)+IFERROR(MATCH(GQ2,Recept!$Q$37:$Q$235,0),0)+IFERROR(MATCH(GQ2,Recept!$S$37:$S$235,0),0)+IFERROR(MATCH(GQ2,'Emballage (Primær)'!$M$21:$M$25,0),0)+IFERROR(MATCH(GQ2,'Emballage (Primær)'!$N$21:$N$25,0),0)+IFERROR(MATCH(GQ2,'Emballage (Primær)'!$O$21:$O$25,0),0)+IFERROR(MATCH(GQ2,'Emballage (Primær)'!$P$21:$P$25,0),0)+IFERROR(MATCH(GQ2,'Emballage (Primær)'!$Q$21:$Q$25,0),0)+IFERROR(MATCH(GQ2,'Emballage (Primær)'!$M$50:$M$59,0),0)+IFERROR(MATCH(GQ2,'Emballage (Primær)'!$N$50:$N$59,0),0)+IFERROR(MATCH(GQ2,'Emballage (Primær)'!$O$50:$O$59,0),0)+IFERROR(MATCH(GQ2,'Emballage (Primær)'!$P$50:$P$59,0),0)+IFERROR(MATCH(GQ2,'Emballage (Primær)'!$Q$50:$Q$59,0),0)+IFERROR(MATCH(GQ2,'Emballage (Primær)'!$M$62:$M$71,0),0)+IFERROR(MATCH(GQ2,'Emballage (Primær)'!$N$62:$N$71,0),0)+IFERROR(MATCH(GQ2,'Emballage (Primær)'!$O$62:$O$71,0),0)+IFERROR(MATCH(GQ2,'Emballage (Primær)'!$P$62:$P$71,0),0)+IFERROR(MATCH(GQ2,'Emballage (Primær)'!$Q$62:$Q$71,0),0)+IFERROR(MATCH(GQ2,'Emballage (Primær)'!$M$74:$M$83,0),0)+IFERROR(MATCH(GQ2,'Emballage (Primær)'!$N$74:$N$83,0),0)+IFERROR(MATCH(GQ2,'Emballage (Primær)'!$O$74:$O$83,0),0)+IFERROR(MATCH(GQ2,'Emballage (Primær)'!$P$74:$P$83,0),0)+IFERROR(MATCH(GQ2,'Emballage (Primær)'!$Q$74:$Q$83,0),0)+IFERROR(MATCH(GQ2,'Emballage (Primær)'!$M$86:$M$95,0),0)+IFERROR(MATCH(GQ2,'Emballage (Primær)'!$N$86:$N$95,0),0)+IFERROR(MATCH(GQ2,'Emballage (Primær)'!$O$86:$O$95,0),0)+IFERROR(MATCH(GQ2,'Emballage (Primær)'!$P$86:$P$95,0),0)+IFERROR(MATCH(GQ2,'Emballage (Primær)'!$Q$86:$Q$95,0),0)+IFERROR(MATCH(GQ2,'Emballage (Primær)'!$M$98:$M$107,0),0)+IFERROR(MATCH(GQ2,'Emballage (Primær)'!$N$98:$N$107,0),0)+IFERROR(MATCH(GQ2,'Emballage (Primær)'!$O$98:$O$107,0),0)+IFERROR(MATCH(GQ2,'Emballage (Primær)'!$P$98:$P$107,0),0)+IFERROR(MATCH(GQ2,'Emballage (Primær)'!$Q$98:$Q$107,0),0)&gt;=1,1,0)</f>
        <v>0</v>
      </c>
      <c r="GR9" s="78">
        <f>IF(IFERROR(MATCH(GR2,Recept!$K$37:$K$235,0),0)+IFERROR(MATCH(GR2,Recept!$M$37:$M$235,0),0)+IFERROR(MATCH(GR2,Recept!$O$37:$O$235,0),0)+IFERROR(MATCH(GR2,Recept!$Q$37:$Q$235,0),0)+IFERROR(MATCH(GR2,Recept!$S$37:$S$235,0),0)+IFERROR(MATCH(GR2,'Emballage (Primær)'!$M$21:$M$25,0),0)+IFERROR(MATCH(GR2,'Emballage (Primær)'!$N$21:$N$25,0),0)+IFERROR(MATCH(GR2,'Emballage (Primær)'!$O$21:$O$25,0),0)+IFERROR(MATCH(GR2,'Emballage (Primær)'!$P$21:$P$25,0),0)+IFERROR(MATCH(GR2,'Emballage (Primær)'!$Q$21:$Q$25,0),0)+IFERROR(MATCH(GR2,'Emballage (Primær)'!$M$50:$M$59,0),0)+IFERROR(MATCH(GR2,'Emballage (Primær)'!$N$50:$N$59,0),0)+IFERROR(MATCH(GR2,'Emballage (Primær)'!$O$50:$O$59,0),0)+IFERROR(MATCH(GR2,'Emballage (Primær)'!$P$50:$P$59,0),0)+IFERROR(MATCH(GR2,'Emballage (Primær)'!$Q$50:$Q$59,0),0)+IFERROR(MATCH(GR2,'Emballage (Primær)'!$M$62:$M$71,0),0)+IFERROR(MATCH(GR2,'Emballage (Primær)'!$N$62:$N$71,0),0)+IFERROR(MATCH(GR2,'Emballage (Primær)'!$O$62:$O$71,0),0)+IFERROR(MATCH(GR2,'Emballage (Primær)'!$P$62:$P$71,0),0)+IFERROR(MATCH(GR2,'Emballage (Primær)'!$Q$62:$Q$71,0),0)+IFERROR(MATCH(GR2,'Emballage (Primær)'!$M$74:$M$83,0),0)+IFERROR(MATCH(GR2,'Emballage (Primær)'!$N$74:$N$83,0),0)+IFERROR(MATCH(GR2,'Emballage (Primær)'!$O$74:$O$83,0),0)+IFERROR(MATCH(GR2,'Emballage (Primær)'!$P$74:$P$83,0),0)+IFERROR(MATCH(GR2,'Emballage (Primær)'!$Q$74:$Q$83,0),0)+IFERROR(MATCH(GR2,'Emballage (Primær)'!$M$86:$M$95,0),0)+IFERROR(MATCH(GR2,'Emballage (Primær)'!$N$86:$N$95,0),0)+IFERROR(MATCH(GR2,'Emballage (Primær)'!$O$86:$O$95,0),0)+IFERROR(MATCH(GR2,'Emballage (Primær)'!$P$86:$P$95,0),0)+IFERROR(MATCH(GR2,'Emballage (Primær)'!$Q$86:$Q$95,0),0)+IFERROR(MATCH(GR2,'Emballage (Primær)'!$M$98:$M$107,0),0)+IFERROR(MATCH(GR2,'Emballage (Primær)'!$N$98:$N$107,0),0)+IFERROR(MATCH(GR2,'Emballage (Primær)'!$O$98:$O$107,0),0)+IFERROR(MATCH(GR2,'Emballage (Primær)'!$P$98:$P$107,0),0)+IFERROR(MATCH(GR2,'Emballage (Primær)'!$Q$98:$Q$107,0),0)&gt;=1,1,0)</f>
        <v>0</v>
      </c>
      <c r="GS9" s="78">
        <f>IF(IFERROR(MATCH(GS2,Recept!$K$37:$K$235,0),0)+IFERROR(MATCH(GS2,Recept!$M$37:$M$235,0),0)+IFERROR(MATCH(GS2,Recept!$O$37:$O$235,0),0)+IFERROR(MATCH(GS2,Recept!$Q$37:$Q$235,0),0)+IFERROR(MATCH(GS2,Recept!$S$37:$S$235,0),0)+IFERROR(MATCH(GS2,'Emballage (Primær)'!$M$21:$M$25,0),0)+IFERROR(MATCH(GS2,'Emballage (Primær)'!$N$21:$N$25,0),0)+IFERROR(MATCH(GS2,'Emballage (Primær)'!$O$21:$O$25,0),0)+IFERROR(MATCH(GS2,'Emballage (Primær)'!$P$21:$P$25,0),0)+IFERROR(MATCH(GS2,'Emballage (Primær)'!$Q$21:$Q$25,0),0)+IFERROR(MATCH(GS2,'Emballage (Primær)'!$M$50:$M$59,0),0)+IFERROR(MATCH(GS2,'Emballage (Primær)'!$N$50:$N$59,0),0)+IFERROR(MATCH(GS2,'Emballage (Primær)'!$O$50:$O$59,0),0)+IFERROR(MATCH(GS2,'Emballage (Primær)'!$P$50:$P$59,0),0)+IFERROR(MATCH(GS2,'Emballage (Primær)'!$Q$50:$Q$59,0),0)+IFERROR(MATCH(GS2,'Emballage (Primær)'!$M$62:$M$71,0),0)+IFERROR(MATCH(GS2,'Emballage (Primær)'!$N$62:$N$71,0),0)+IFERROR(MATCH(GS2,'Emballage (Primær)'!$O$62:$O$71,0),0)+IFERROR(MATCH(GS2,'Emballage (Primær)'!$P$62:$P$71,0),0)+IFERROR(MATCH(GS2,'Emballage (Primær)'!$Q$62:$Q$71,0),0)+IFERROR(MATCH(GS2,'Emballage (Primær)'!$M$74:$M$83,0),0)+IFERROR(MATCH(GS2,'Emballage (Primær)'!$N$74:$N$83,0),0)+IFERROR(MATCH(GS2,'Emballage (Primær)'!$O$74:$O$83,0),0)+IFERROR(MATCH(GS2,'Emballage (Primær)'!$P$74:$P$83,0),0)+IFERROR(MATCH(GS2,'Emballage (Primær)'!$Q$74:$Q$83,0),0)+IFERROR(MATCH(GS2,'Emballage (Primær)'!$M$86:$M$95,0),0)+IFERROR(MATCH(GS2,'Emballage (Primær)'!$N$86:$N$95,0),0)+IFERROR(MATCH(GS2,'Emballage (Primær)'!$O$86:$O$95,0),0)+IFERROR(MATCH(GS2,'Emballage (Primær)'!$P$86:$P$95,0),0)+IFERROR(MATCH(GS2,'Emballage (Primær)'!$Q$86:$Q$95,0),0)+IFERROR(MATCH(GS2,'Emballage (Primær)'!$M$98:$M$107,0),0)+IFERROR(MATCH(GS2,'Emballage (Primær)'!$N$98:$N$107,0),0)+IFERROR(MATCH(GS2,'Emballage (Primær)'!$O$98:$O$107,0),0)+IFERROR(MATCH(GS2,'Emballage (Primær)'!$P$98:$P$107,0),0)+IFERROR(MATCH(GS2,'Emballage (Primær)'!$Q$98:$Q$107,0),0)&gt;=1,1,0)</f>
        <v>0</v>
      </c>
      <c r="GT9" s="78">
        <f>IF(IFERROR(MATCH(GT2,Recept!$K$37:$K$235,0),0)+IFERROR(MATCH(GT2,Recept!$M$37:$M$235,0),0)+IFERROR(MATCH(GT2,Recept!$O$37:$O$235,0),0)+IFERROR(MATCH(GT2,Recept!$Q$37:$Q$235,0),0)+IFERROR(MATCH(GT2,Recept!$S$37:$S$235,0),0)+IFERROR(MATCH(GT2,'Emballage (Primær)'!$M$21:$M$25,0),0)+IFERROR(MATCH(GT2,'Emballage (Primær)'!$N$21:$N$25,0),0)+IFERROR(MATCH(GT2,'Emballage (Primær)'!$O$21:$O$25,0),0)+IFERROR(MATCH(GT2,'Emballage (Primær)'!$P$21:$P$25,0),0)+IFERROR(MATCH(GT2,'Emballage (Primær)'!$Q$21:$Q$25,0),0)+IFERROR(MATCH(GT2,'Emballage (Primær)'!$M$50:$M$59,0),0)+IFERROR(MATCH(GT2,'Emballage (Primær)'!$N$50:$N$59,0),0)+IFERROR(MATCH(GT2,'Emballage (Primær)'!$O$50:$O$59,0),0)+IFERROR(MATCH(GT2,'Emballage (Primær)'!$P$50:$P$59,0),0)+IFERROR(MATCH(GT2,'Emballage (Primær)'!$Q$50:$Q$59,0),0)+IFERROR(MATCH(GT2,'Emballage (Primær)'!$M$62:$M$71,0),0)+IFERROR(MATCH(GT2,'Emballage (Primær)'!$N$62:$N$71,0),0)+IFERROR(MATCH(GT2,'Emballage (Primær)'!$O$62:$O$71,0),0)+IFERROR(MATCH(GT2,'Emballage (Primær)'!$P$62:$P$71,0),0)+IFERROR(MATCH(GT2,'Emballage (Primær)'!$Q$62:$Q$71,0),0)+IFERROR(MATCH(GT2,'Emballage (Primær)'!$M$74:$M$83,0),0)+IFERROR(MATCH(GT2,'Emballage (Primær)'!$N$74:$N$83,0),0)+IFERROR(MATCH(GT2,'Emballage (Primær)'!$O$74:$O$83,0),0)+IFERROR(MATCH(GT2,'Emballage (Primær)'!$P$74:$P$83,0),0)+IFERROR(MATCH(GT2,'Emballage (Primær)'!$Q$74:$Q$83,0),0)+IFERROR(MATCH(GT2,'Emballage (Primær)'!$M$86:$M$95,0),0)+IFERROR(MATCH(GT2,'Emballage (Primær)'!$N$86:$N$95,0),0)+IFERROR(MATCH(GT2,'Emballage (Primær)'!$O$86:$O$95,0),0)+IFERROR(MATCH(GT2,'Emballage (Primær)'!$P$86:$P$95,0),0)+IFERROR(MATCH(GT2,'Emballage (Primær)'!$Q$86:$Q$95,0),0)+IFERROR(MATCH(GT2,'Emballage (Primær)'!$M$98:$M$107,0),0)+IFERROR(MATCH(GT2,'Emballage (Primær)'!$N$98:$N$107,0),0)+IFERROR(MATCH(GT2,'Emballage (Primær)'!$O$98:$O$107,0),0)+IFERROR(MATCH(GT2,'Emballage (Primær)'!$P$98:$P$107,0),0)+IFERROR(MATCH(GT2,'Emballage (Primær)'!$Q$98:$Q$107,0),0)&gt;=1,1,0)</f>
        <v>0</v>
      </c>
      <c r="GU9" s="78">
        <f>IF(IFERROR(MATCH(GU2,Recept!$K$37:$K$235,0),0)+IFERROR(MATCH(GU2,Recept!$M$37:$M$235,0),0)+IFERROR(MATCH(GU2,Recept!$O$37:$O$235,0),0)+IFERROR(MATCH(GU2,Recept!$Q$37:$Q$235,0),0)+IFERROR(MATCH(GU2,Recept!$S$37:$S$235,0),0)+IFERROR(MATCH(GU2,'Emballage (Primær)'!$M$21:$M$25,0),0)+IFERROR(MATCH(GU2,'Emballage (Primær)'!$N$21:$N$25,0),0)+IFERROR(MATCH(GU2,'Emballage (Primær)'!$O$21:$O$25,0),0)+IFERROR(MATCH(GU2,'Emballage (Primær)'!$P$21:$P$25,0),0)+IFERROR(MATCH(GU2,'Emballage (Primær)'!$Q$21:$Q$25,0),0)+IFERROR(MATCH(GU2,'Emballage (Primær)'!$M$50:$M$59,0),0)+IFERROR(MATCH(GU2,'Emballage (Primær)'!$N$50:$N$59,0),0)+IFERROR(MATCH(GU2,'Emballage (Primær)'!$O$50:$O$59,0),0)+IFERROR(MATCH(GU2,'Emballage (Primær)'!$P$50:$P$59,0),0)+IFERROR(MATCH(GU2,'Emballage (Primær)'!$Q$50:$Q$59,0),0)+IFERROR(MATCH(GU2,'Emballage (Primær)'!$M$62:$M$71,0),0)+IFERROR(MATCH(GU2,'Emballage (Primær)'!$N$62:$N$71,0),0)+IFERROR(MATCH(GU2,'Emballage (Primær)'!$O$62:$O$71,0),0)+IFERROR(MATCH(GU2,'Emballage (Primær)'!$P$62:$P$71,0),0)+IFERROR(MATCH(GU2,'Emballage (Primær)'!$Q$62:$Q$71,0),0)+IFERROR(MATCH(GU2,'Emballage (Primær)'!$M$74:$M$83,0),0)+IFERROR(MATCH(GU2,'Emballage (Primær)'!$N$74:$N$83,0),0)+IFERROR(MATCH(GU2,'Emballage (Primær)'!$O$74:$O$83,0),0)+IFERROR(MATCH(GU2,'Emballage (Primær)'!$P$74:$P$83,0),0)+IFERROR(MATCH(GU2,'Emballage (Primær)'!$Q$74:$Q$83,0),0)+IFERROR(MATCH(GU2,'Emballage (Primær)'!$M$86:$M$95,0),0)+IFERROR(MATCH(GU2,'Emballage (Primær)'!$N$86:$N$95,0),0)+IFERROR(MATCH(GU2,'Emballage (Primær)'!$O$86:$O$95,0),0)+IFERROR(MATCH(GU2,'Emballage (Primær)'!$P$86:$P$95,0),0)+IFERROR(MATCH(GU2,'Emballage (Primær)'!$Q$86:$Q$95,0),0)+IFERROR(MATCH(GU2,'Emballage (Primær)'!$M$98:$M$107,0),0)+IFERROR(MATCH(GU2,'Emballage (Primær)'!$N$98:$N$107,0),0)+IFERROR(MATCH(GU2,'Emballage (Primær)'!$O$98:$O$107,0),0)+IFERROR(MATCH(GU2,'Emballage (Primær)'!$P$98:$P$107,0),0)+IFERROR(MATCH(GU2,'Emballage (Primær)'!$Q$98:$Q$107,0),0)&gt;=1,1,0)</f>
        <v>0</v>
      </c>
      <c r="GV9" s="78">
        <f>IF(IFERROR(MATCH(GV2,Recept!$K$37:$K$235,0),0)+IFERROR(MATCH(GV2,Recept!$M$37:$M$235,0),0)+IFERROR(MATCH(GV2,Recept!$O$37:$O$235,0),0)+IFERROR(MATCH(GV2,Recept!$Q$37:$Q$235,0),0)+IFERROR(MATCH(GV2,Recept!$S$37:$S$235,0),0)+IFERROR(MATCH(GV2,'Emballage (Primær)'!$M$21:$M$25,0),0)+IFERROR(MATCH(GV2,'Emballage (Primær)'!$N$21:$N$25,0),0)+IFERROR(MATCH(GV2,'Emballage (Primær)'!$O$21:$O$25,0),0)+IFERROR(MATCH(GV2,'Emballage (Primær)'!$P$21:$P$25,0),0)+IFERROR(MATCH(GV2,'Emballage (Primær)'!$Q$21:$Q$25,0),0)+IFERROR(MATCH(GV2,'Emballage (Primær)'!$M$50:$M$59,0),0)+IFERROR(MATCH(GV2,'Emballage (Primær)'!$N$50:$N$59,0),0)+IFERROR(MATCH(GV2,'Emballage (Primær)'!$O$50:$O$59,0),0)+IFERROR(MATCH(GV2,'Emballage (Primær)'!$P$50:$P$59,0),0)+IFERROR(MATCH(GV2,'Emballage (Primær)'!$Q$50:$Q$59,0),0)+IFERROR(MATCH(GV2,'Emballage (Primær)'!$M$62:$M$71,0),0)+IFERROR(MATCH(GV2,'Emballage (Primær)'!$N$62:$N$71,0),0)+IFERROR(MATCH(GV2,'Emballage (Primær)'!$O$62:$O$71,0),0)+IFERROR(MATCH(GV2,'Emballage (Primær)'!$P$62:$P$71,0),0)+IFERROR(MATCH(GV2,'Emballage (Primær)'!$Q$62:$Q$71,0),0)+IFERROR(MATCH(GV2,'Emballage (Primær)'!$M$74:$M$83,0),0)+IFERROR(MATCH(GV2,'Emballage (Primær)'!$N$74:$N$83,0),0)+IFERROR(MATCH(GV2,'Emballage (Primær)'!$O$74:$O$83,0),0)+IFERROR(MATCH(GV2,'Emballage (Primær)'!$P$74:$P$83,0),0)+IFERROR(MATCH(GV2,'Emballage (Primær)'!$Q$74:$Q$83,0),0)+IFERROR(MATCH(GV2,'Emballage (Primær)'!$M$86:$M$95,0),0)+IFERROR(MATCH(GV2,'Emballage (Primær)'!$N$86:$N$95,0),0)+IFERROR(MATCH(GV2,'Emballage (Primær)'!$O$86:$O$95,0),0)+IFERROR(MATCH(GV2,'Emballage (Primær)'!$P$86:$P$95,0),0)+IFERROR(MATCH(GV2,'Emballage (Primær)'!$Q$86:$Q$95,0),0)+IFERROR(MATCH(GV2,'Emballage (Primær)'!$M$98:$M$107,0),0)+IFERROR(MATCH(GV2,'Emballage (Primær)'!$N$98:$N$107,0),0)+IFERROR(MATCH(GV2,'Emballage (Primær)'!$O$98:$O$107,0),0)+IFERROR(MATCH(GV2,'Emballage (Primær)'!$P$98:$P$107,0),0)+IFERROR(MATCH(GV2,'Emballage (Primær)'!$Q$98:$Q$107,0),0)&gt;=1,1,0)</f>
        <v>0</v>
      </c>
      <c r="GW9" s="78">
        <f>IF(IFERROR(MATCH(GW2,Recept!$K$37:$K$235,0),0)+IFERROR(MATCH(GW2,Recept!$M$37:$M$235,0),0)+IFERROR(MATCH(GW2,Recept!$O$37:$O$235,0),0)+IFERROR(MATCH(GW2,Recept!$Q$37:$Q$235,0),0)+IFERROR(MATCH(GW2,Recept!$S$37:$S$235,0),0)+IFERROR(MATCH(GW2,'Emballage (Primær)'!$M$21:$M$25,0),0)+IFERROR(MATCH(GW2,'Emballage (Primær)'!$N$21:$N$25,0),0)+IFERROR(MATCH(GW2,'Emballage (Primær)'!$O$21:$O$25,0),0)+IFERROR(MATCH(GW2,'Emballage (Primær)'!$P$21:$P$25,0),0)+IFERROR(MATCH(GW2,'Emballage (Primær)'!$Q$21:$Q$25,0),0)+IFERROR(MATCH(GW2,'Emballage (Primær)'!$M$50:$M$59,0),0)+IFERROR(MATCH(GW2,'Emballage (Primær)'!$N$50:$N$59,0),0)+IFERROR(MATCH(GW2,'Emballage (Primær)'!$O$50:$O$59,0),0)+IFERROR(MATCH(GW2,'Emballage (Primær)'!$P$50:$P$59,0),0)+IFERROR(MATCH(GW2,'Emballage (Primær)'!$Q$50:$Q$59,0),0)+IFERROR(MATCH(GW2,'Emballage (Primær)'!$M$62:$M$71,0),0)+IFERROR(MATCH(GW2,'Emballage (Primær)'!$N$62:$N$71,0),0)+IFERROR(MATCH(GW2,'Emballage (Primær)'!$O$62:$O$71,0),0)+IFERROR(MATCH(GW2,'Emballage (Primær)'!$P$62:$P$71,0),0)+IFERROR(MATCH(GW2,'Emballage (Primær)'!$Q$62:$Q$71,0),0)+IFERROR(MATCH(GW2,'Emballage (Primær)'!$M$74:$M$83,0),0)+IFERROR(MATCH(GW2,'Emballage (Primær)'!$N$74:$N$83,0),0)+IFERROR(MATCH(GW2,'Emballage (Primær)'!$O$74:$O$83,0),0)+IFERROR(MATCH(GW2,'Emballage (Primær)'!$P$74:$P$83,0),0)+IFERROR(MATCH(GW2,'Emballage (Primær)'!$Q$74:$Q$83,0),0)+IFERROR(MATCH(GW2,'Emballage (Primær)'!$M$86:$M$95,0),0)+IFERROR(MATCH(GW2,'Emballage (Primær)'!$N$86:$N$95,0),0)+IFERROR(MATCH(GW2,'Emballage (Primær)'!$O$86:$O$95,0),0)+IFERROR(MATCH(GW2,'Emballage (Primær)'!$P$86:$P$95,0),0)+IFERROR(MATCH(GW2,'Emballage (Primær)'!$Q$86:$Q$95,0),0)+IFERROR(MATCH(GW2,'Emballage (Primær)'!$M$98:$M$107,0),0)+IFERROR(MATCH(GW2,'Emballage (Primær)'!$N$98:$N$107,0),0)+IFERROR(MATCH(GW2,'Emballage (Primær)'!$O$98:$O$107,0),0)+IFERROR(MATCH(GW2,'Emballage (Primær)'!$P$98:$P$107,0),0)+IFERROR(MATCH(GW2,'Emballage (Primær)'!$Q$98:$Q$107,0),0)&gt;=1,1,0)</f>
        <v>0</v>
      </c>
      <c r="GX9" s="78">
        <f>IF(IFERROR(MATCH(GX2,Recept!$K$37:$K$235,0),0)+IFERROR(MATCH(GX2,Recept!$M$37:$M$235,0),0)+IFERROR(MATCH(GX2,Recept!$O$37:$O$235,0),0)+IFERROR(MATCH(GX2,Recept!$Q$37:$Q$235,0),0)+IFERROR(MATCH(GX2,Recept!$S$37:$S$235,0),0)+IFERROR(MATCH(GX2,'Emballage (Primær)'!$M$21:$M$25,0),0)+IFERROR(MATCH(GX2,'Emballage (Primær)'!$N$21:$N$25,0),0)+IFERROR(MATCH(GX2,'Emballage (Primær)'!$O$21:$O$25,0),0)+IFERROR(MATCH(GX2,'Emballage (Primær)'!$P$21:$P$25,0),0)+IFERROR(MATCH(GX2,'Emballage (Primær)'!$Q$21:$Q$25,0),0)+IFERROR(MATCH(GX2,'Emballage (Primær)'!$M$50:$M$59,0),0)+IFERROR(MATCH(GX2,'Emballage (Primær)'!$N$50:$N$59,0),0)+IFERROR(MATCH(GX2,'Emballage (Primær)'!$O$50:$O$59,0),0)+IFERROR(MATCH(GX2,'Emballage (Primær)'!$P$50:$P$59,0),0)+IFERROR(MATCH(GX2,'Emballage (Primær)'!$Q$50:$Q$59,0),0)+IFERROR(MATCH(GX2,'Emballage (Primær)'!$M$62:$M$71,0),0)+IFERROR(MATCH(GX2,'Emballage (Primær)'!$N$62:$N$71,0),0)+IFERROR(MATCH(GX2,'Emballage (Primær)'!$O$62:$O$71,0),0)+IFERROR(MATCH(GX2,'Emballage (Primær)'!$P$62:$P$71,0),0)+IFERROR(MATCH(GX2,'Emballage (Primær)'!$Q$62:$Q$71,0),0)+IFERROR(MATCH(GX2,'Emballage (Primær)'!$M$74:$M$83,0),0)+IFERROR(MATCH(GX2,'Emballage (Primær)'!$N$74:$N$83,0),0)+IFERROR(MATCH(GX2,'Emballage (Primær)'!$O$74:$O$83,0),0)+IFERROR(MATCH(GX2,'Emballage (Primær)'!$P$74:$P$83,0),0)+IFERROR(MATCH(GX2,'Emballage (Primær)'!$Q$74:$Q$83,0),0)+IFERROR(MATCH(GX2,'Emballage (Primær)'!$M$86:$M$95,0),0)+IFERROR(MATCH(GX2,'Emballage (Primær)'!$N$86:$N$95,0),0)+IFERROR(MATCH(GX2,'Emballage (Primær)'!$O$86:$O$95,0),0)+IFERROR(MATCH(GX2,'Emballage (Primær)'!$P$86:$P$95,0),0)+IFERROR(MATCH(GX2,'Emballage (Primær)'!$Q$86:$Q$95,0),0)+IFERROR(MATCH(GX2,'Emballage (Primær)'!$M$98:$M$107,0),0)+IFERROR(MATCH(GX2,'Emballage (Primær)'!$N$98:$N$107,0),0)+IFERROR(MATCH(GX2,'Emballage (Primær)'!$O$98:$O$107,0),0)+IFERROR(MATCH(GX2,'Emballage (Primær)'!$P$98:$P$107,0),0)+IFERROR(MATCH(GX2,'Emballage (Primær)'!$Q$98:$Q$107,0),0)&gt;=1,1,0)</f>
        <v>0</v>
      </c>
      <c r="GY9" s="78">
        <f>IF(IFERROR(MATCH(GY2,Recept!$K$37:$K$235,0),0)+IFERROR(MATCH(GY2,Recept!$M$37:$M$235,0),0)+IFERROR(MATCH(GY2,Recept!$O$37:$O$235,0),0)+IFERROR(MATCH(GY2,Recept!$Q$37:$Q$235,0),0)+IFERROR(MATCH(GY2,Recept!$S$37:$S$235,0),0)+IFERROR(MATCH(GY2,'Emballage (Primær)'!$M$21:$M$25,0),0)+IFERROR(MATCH(GY2,'Emballage (Primær)'!$N$21:$N$25,0),0)+IFERROR(MATCH(GY2,'Emballage (Primær)'!$O$21:$O$25,0),0)+IFERROR(MATCH(GY2,'Emballage (Primær)'!$P$21:$P$25,0),0)+IFERROR(MATCH(GY2,'Emballage (Primær)'!$Q$21:$Q$25,0),0)+IFERROR(MATCH(GY2,'Emballage (Primær)'!$M$50:$M$59,0),0)+IFERROR(MATCH(GY2,'Emballage (Primær)'!$N$50:$N$59,0),0)+IFERROR(MATCH(GY2,'Emballage (Primær)'!$O$50:$O$59,0),0)+IFERROR(MATCH(GY2,'Emballage (Primær)'!$P$50:$P$59,0),0)+IFERROR(MATCH(GY2,'Emballage (Primær)'!$Q$50:$Q$59,0),0)+IFERROR(MATCH(GY2,'Emballage (Primær)'!$M$62:$M$71,0),0)+IFERROR(MATCH(GY2,'Emballage (Primær)'!$N$62:$N$71,0),0)+IFERROR(MATCH(GY2,'Emballage (Primær)'!$O$62:$O$71,0),0)+IFERROR(MATCH(GY2,'Emballage (Primær)'!$P$62:$P$71,0),0)+IFERROR(MATCH(GY2,'Emballage (Primær)'!$Q$62:$Q$71,0),0)+IFERROR(MATCH(GY2,'Emballage (Primær)'!$M$74:$M$83,0),0)+IFERROR(MATCH(GY2,'Emballage (Primær)'!$N$74:$N$83,0),0)+IFERROR(MATCH(GY2,'Emballage (Primær)'!$O$74:$O$83,0),0)+IFERROR(MATCH(GY2,'Emballage (Primær)'!$P$74:$P$83,0),0)+IFERROR(MATCH(GY2,'Emballage (Primær)'!$Q$74:$Q$83,0),0)+IFERROR(MATCH(GY2,'Emballage (Primær)'!$M$86:$M$95,0),0)+IFERROR(MATCH(GY2,'Emballage (Primær)'!$N$86:$N$95,0),0)+IFERROR(MATCH(GY2,'Emballage (Primær)'!$O$86:$O$95,0),0)+IFERROR(MATCH(GY2,'Emballage (Primær)'!$P$86:$P$95,0),0)+IFERROR(MATCH(GY2,'Emballage (Primær)'!$Q$86:$Q$95,0),0)+IFERROR(MATCH(GY2,'Emballage (Primær)'!$M$98:$M$107,0),0)+IFERROR(MATCH(GY2,'Emballage (Primær)'!$N$98:$N$107,0),0)+IFERROR(MATCH(GY2,'Emballage (Primær)'!$O$98:$O$107,0),0)+IFERROR(MATCH(GY2,'Emballage (Primær)'!$P$98:$P$107,0),0)+IFERROR(MATCH(GY2,'Emballage (Primær)'!$Q$98:$Q$107,0),0)&gt;=1,1,0)</f>
        <v>0</v>
      </c>
      <c r="GZ9" s="78">
        <f>IF(IFERROR(MATCH(GZ2,Recept!$K$37:$K$235,0),0)+IFERROR(MATCH(GZ2,Recept!$M$37:$M$235,0),0)+IFERROR(MATCH(GZ2,Recept!$O$37:$O$235,0),0)+IFERROR(MATCH(GZ2,Recept!$Q$37:$Q$235,0),0)+IFERROR(MATCH(GZ2,Recept!$S$37:$S$235,0),0)+IFERROR(MATCH(GZ2,'Emballage (Primær)'!$M$21:$M$25,0),0)+IFERROR(MATCH(GZ2,'Emballage (Primær)'!$N$21:$N$25,0),0)+IFERROR(MATCH(GZ2,'Emballage (Primær)'!$O$21:$O$25,0),0)+IFERROR(MATCH(GZ2,'Emballage (Primær)'!$P$21:$P$25,0),0)+IFERROR(MATCH(GZ2,'Emballage (Primær)'!$Q$21:$Q$25,0),0)+IFERROR(MATCH(GZ2,'Emballage (Primær)'!$M$50:$M$59,0),0)+IFERROR(MATCH(GZ2,'Emballage (Primær)'!$N$50:$N$59,0),0)+IFERROR(MATCH(GZ2,'Emballage (Primær)'!$O$50:$O$59,0),0)+IFERROR(MATCH(GZ2,'Emballage (Primær)'!$P$50:$P$59,0),0)+IFERROR(MATCH(GZ2,'Emballage (Primær)'!$Q$50:$Q$59,0),0)+IFERROR(MATCH(GZ2,'Emballage (Primær)'!$M$62:$M$71,0),0)+IFERROR(MATCH(GZ2,'Emballage (Primær)'!$N$62:$N$71,0),0)+IFERROR(MATCH(GZ2,'Emballage (Primær)'!$O$62:$O$71,0),0)+IFERROR(MATCH(GZ2,'Emballage (Primær)'!$P$62:$P$71,0),0)+IFERROR(MATCH(GZ2,'Emballage (Primær)'!$Q$62:$Q$71,0),0)+IFERROR(MATCH(GZ2,'Emballage (Primær)'!$M$74:$M$83,0),0)+IFERROR(MATCH(GZ2,'Emballage (Primær)'!$N$74:$N$83,0),0)+IFERROR(MATCH(GZ2,'Emballage (Primær)'!$O$74:$O$83,0),0)+IFERROR(MATCH(GZ2,'Emballage (Primær)'!$P$74:$P$83,0),0)+IFERROR(MATCH(GZ2,'Emballage (Primær)'!$Q$74:$Q$83,0),0)+IFERROR(MATCH(GZ2,'Emballage (Primær)'!$M$86:$M$95,0),0)+IFERROR(MATCH(GZ2,'Emballage (Primær)'!$N$86:$N$95,0),0)+IFERROR(MATCH(GZ2,'Emballage (Primær)'!$O$86:$O$95,0),0)+IFERROR(MATCH(GZ2,'Emballage (Primær)'!$P$86:$P$95,0),0)+IFERROR(MATCH(GZ2,'Emballage (Primær)'!$Q$86:$Q$95,0),0)+IFERROR(MATCH(GZ2,'Emballage (Primær)'!$M$98:$M$107,0),0)+IFERROR(MATCH(GZ2,'Emballage (Primær)'!$N$98:$N$107,0),0)+IFERROR(MATCH(GZ2,'Emballage (Primær)'!$O$98:$O$107,0),0)+IFERROR(MATCH(GZ2,'Emballage (Primær)'!$P$98:$P$107,0),0)+IFERROR(MATCH(GZ2,'Emballage (Primær)'!$Q$98:$Q$107,0),0)&gt;=1,1,0)</f>
        <v>0</v>
      </c>
      <c r="HA9" s="78">
        <f>IF(IFERROR(MATCH(HA2,Recept!$K$37:$K$235,0),0)+IFERROR(MATCH(HA2,Recept!$M$37:$M$235,0),0)+IFERROR(MATCH(HA2,Recept!$O$37:$O$235,0),0)+IFERROR(MATCH(HA2,Recept!$Q$37:$Q$235,0),0)+IFERROR(MATCH(HA2,Recept!$S$37:$S$235,0),0)+IFERROR(MATCH(HA2,'Emballage (Primær)'!$M$21:$M$25,0),0)+IFERROR(MATCH(HA2,'Emballage (Primær)'!$N$21:$N$25,0),0)+IFERROR(MATCH(HA2,'Emballage (Primær)'!$O$21:$O$25,0),0)+IFERROR(MATCH(HA2,'Emballage (Primær)'!$P$21:$P$25,0),0)+IFERROR(MATCH(HA2,'Emballage (Primær)'!$Q$21:$Q$25,0),0)+IFERROR(MATCH(HA2,'Emballage (Primær)'!$M$50:$M$59,0),0)+IFERROR(MATCH(HA2,'Emballage (Primær)'!$N$50:$N$59,0),0)+IFERROR(MATCH(HA2,'Emballage (Primær)'!$O$50:$O$59,0),0)+IFERROR(MATCH(HA2,'Emballage (Primær)'!$P$50:$P$59,0),0)+IFERROR(MATCH(HA2,'Emballage (Primær)'!$Q$50:$Q$59,0),0)+IFERROR(MATCH(HA2,'Emballage (Primær)'!$M$62:$M$71,0),0)+IFERROR(MATCH(HA2,'Emballage (Primær)'!$N$62:$N$71,0),0)+IFERROR(MATCH(HA2,'Emballage (Primær)'!$O$62:$O$71,0),0)+IFERROR(MATCH(HA2,'Emballage (Primær)'!$P$62:$P$71,0),0)+IFERROR(MATCH(HA2,'Emballage (Primær)'!$Q$62:$Q$71,0),0)+IFERROR(MATCH(HA2,'Emballage (Primær)'!$M$74:$M$83,0),0)+IFERROR(MATCH(HA2,'Emballage (Primær)'!$N$74:$N$83,0),0)+IFERROR(MATCH(HA2,'Emballage (Primær)'!$O$74:$O$83,0),0)+IFERROR(MATCH(HA2,'Emballage (Primær)'!$P$74:$P$83,0),0)+IFERROR(MATCH(HA2,'Emballage (Primær)'!$Q$74:$Q$83,0),0)+IFERROR(MATCH(HA2,'Emballage (Primær)'!$M$86:$M$95,0),0)+IFERROR(MATCH(HA2,'Emballage (Primær)'!$N$86:$N$95,0),0)+IFERROR(MATCH(HA2,'Emballage (Primær)'!$O$86:$O$95,0),0)+IFERROR(MATCH(HA2,'Emballage (Primær)'!$P$86:$P$95,0),0)+IFERROR(MATCH(HA2,'Emballage (Primær)'!$Q$86:$Q$95,0),0)+IFERROR(MATCH(HA2,'Emballage (Primær)'!$M$98:$M$107,0),0)+IFERROR(MATCH(HA2,'Emballage (Primær)'!$N$98:$N$107,0),0)+IFERROR(MATCH(HA2,'Emballage (Primær)'!$O$98:$O$107,0),0)+IFERROR(MATCH(HA2,'Emballage (Primær)'!$P$98:$P$107,0),0)+IFERROR(MATCH(HA2,'Emballage (Primær)'!$Q$98:$Q$107,0),0)&gt;=1,1,0)</f>
        <v>0</v>
      </c>
      <c r="HB9" s="78">
        <f>IF(IFERROR(MATCH(HB2,Recept!$K$37:$K$235,0),0)+IFERROR(MATCH(HB2,Recept!$M$37:$M$235,0),0)+IFERROR(MATCH(HB2,Recept!$O$37:$O$235,0),0)+IFERROR(MATCH(HB2,Recept!$Q$37:$Q$235,0),0)+IFERROR(MATCH(HB2,Recept!$S$37:$S$235,0),0)+IFERROR(MATCH(HB2,'Emballage (Primær)'!$M$21:$M$25,0),0)+IFERROR(MATCH(HB2,'Emballage (Primær)'!$N$21:$N$25,0),0)+IFERROR(MATCH(HB2,'Emballage (Primær)'!$O$21:$O$25,0),0)+IFERROR(MATCH(HB2,'Emballage (Primær)'!$P$21:$P$25,0),0)+IFERROR(MATCH(HB2,'Emballage (Primær)'!$Q$21:$Q$25,0),0)+IFERROR(MATCH(HB2,'Emballage (Primær)'!$M$50:$M$59,0),0)+IFERROR(MATCH(HB2,'Emballage (Primær)'!$N$50:$N$59,0),0)+IFERROR(MATCH(HB2,'Emballage (Primær)'!$O$50:$O$59,0),0)+IFERROR(MATCH(HB2,'Emballage (Primær)'!$P$50:$P$59,0),0)+IFERROR(MATCH(HB2,'Emballage (Primær)'!$Q$50:$Q$59,0),0)+IFERROR(MATCH(HB2,'Emballage (Primær)'!$M$62:$M$71,0),0)+IFERROR(MATCH(HB2,'Emballage (Primær)'!$N$62:$N$71,0),0)+IFERROR(MATCH(HB2,'Emballage (Primær)'!$O$62:$O$71,0),0)+IFERROR(MATCH(HB2,'Emballage (Primær)'!$P$62:$P$71,0),0)+IFERROR(MATCH(HB2,'Emballage (Primær)'!$Q$62:$Q$71,0),0)+IFERROR(MATCH(HB2,'Emballage (Primær)'!$M$74:$M$83,0),0)+IFERROR(MATCH(HB2,'Emballage (Primær)'!$N$74:$N$83,0),0)+IFERROR(MATCH(HB2,'Emballage (Primær)'!$O$74:$O$83,0),0)+IFERROR(MATCH(HB2,'Emballage (Primær)'!$P$74:$P$83,0),0)+IFERROR(MATCH(HB2,'Emballage (Primær)'!$Q$74:$Q$83,0),0)+IFERROR(MATCH(HB2,'Emballage (Primær)'!$M$86:$M$95,0),0)+IFERROR(MATCH(HB2,'Emballage (Primær)'!$N$86:$N$95,0),0)+IFERROR(MATCH(HB2,'Emballage (Primær)'!$O$86:$O$95,0),0)+IFERROR(MATCH(HB2,'Emballage (Primær)'!$P$86:$P$95,0),0)+IFERROR(MATCH(HB2,'Emballage (Primær)'!$Q$86:$Q$95,0),0)+IFERROR(MATCH(HB2,'Emballage (Primær)'!$M$98:$M$107,0),0)+IFERROR(MATCH(HB2,'Emballage (Primær)'!$N$98:$N$107,0),0)+IFERROR(MATCH(HB2,'Emballage (Primær)'!$O$98:$O$107,0),0)+IFERROR(MATCH(HB2,'Emballage (Primær)'!$P$98:$P$107,0),0)+IFERROR(MATCH(HB2,'Emballage (Primær)'!$Q$98:$Q$107,0),0)&gt;=1,1,0)</f>
        <v>0</v>
      </c>
      <c r="HC9" s="78">
        <f>IF(IFERROR(MATCH(HC2,Recept!$K$37:$K$235,0),0)+IFERROR(MATCH(HC2,Recept!$M$37:$M$235,0),0)+IFERROR(MATCH(HC2,Recept!$O$37:$O$235,0),0)+IFERROR(MATCH(HC2,Recept!$Q$37:$Q$235,0),0)+IFERROR(MATCH(HC2,Recept!$S$37:$S$235,0),0)+IFERROR(MATCH(HC2,'Emballage (Primær)'!$M$21:$M$25,0),0)+IFERROR(MATCH(HC2,'Emballage (Primær)'!$N$21:$N$25,0),0)+IFERROR(MATCH(HC2,'Emballage (Primær)'!$O$21:$O$25,0),0)+IFERROR(MATCH(HC2,'Emballage (Primær)'!$P$21:$P$25,0),0)+IFERROR(MATCH(HC2,'Emballage (Primær)'!$Q$21:$Q$25,0),0)+IFERROR(MATCH(HC2,'Emballage (Primær)'!$M$50:$M$59,0),0)+IFERROR(MATCH(HC2,'Emballage (Primær)'!$N$50:$N$59,0),0)+IFERROR(MATCH(HC2,'Emballage (Primær)'!$O$50:$O$59,0),0)+IFERROR(MATCH(HC2,'Emballage (Primær)'!$P$50:$P$59,0),0)+IFERROR(MATCH(HC2,'Emballage (Primær)'!$Q$50:$Q$59,0),0)+IFERROR(MATCH(HC2,'Emballage (Primær)'!$M$62:$M$71,0),0)+IFERROR(MATCH(HC2,'Emballage (Primær)'!$N$62:$N$71,0),0)+IFERROR(MATCH(HC2,'Emballage (Primær)'!$O$62:$O$71,0),0)+IFERROR(MATCH(HC2,'Emballage (Primær)'!$P$62:$P$71,0),0)+IFERROR(MATCH(HC2,'Emballage (Primær)'!$Q$62:$Q$71,0),0)+IFERROR(MATCH(HC2,'Emballage (Primær)'!$M$74:$M$83,0),0)+IFERROR(MATCH(HC2,'Emballage (Primær)'!$N$74:$N$83,0),0)+IFERROR(MATCH(HC2,'Emballage (Primær)'!$O$74:$O$83,0),0)+IFERROR(MATCH(HC2,'Emballage (Primær)'!$P$74:$P$83,0),0)+IFERROR(MATCH(HC2,'Emballage (Primær)'!$Q$74:$Q$83,0),0)+IFERROR(MATCH(HC2,'Emballage (Primær)'!$M$86:$M$95,0),0)+IFERROR(MATCH(HC2,'Emballage (Primær)'!$N$86:$N$95,0),0)+IFERROR(MATCH(HC2,'Emballage (Primær)'!$O$86:$O$95,0),0)+IFERROR(MATCH(HC2,'Emballage (Primær)'!$P$86:$P$95,0),0)+IFERROR(MATCH(HC2,'Emballage (Primær)'!$Q$86:$Q$95,0),0)+IFERROR(MATCH(HC2,'Emballage (Primær)'!$M$98:$M$107,0),0)+IFERROR(MATCH(HC2,'Emballage (Primær)'!$N$98:$N$107,0),0)+IFERROR(MATCH(HC2,'Emballage (Primær)'!$O$98:$O$107,0),0)+IFERROR(MATCH(HC2,'Emballage (Primær)'!$P$98:$P$107,0),0)+IFERROR(MATCH(HC2,'Emballage (Primær)'!$Q$98:$Q$107,0),0)&gt;=1,1,0)</f>
        <v>0</v>
      </c>
      <c r="HD9" s="78">
        <f>IF(IFERROR(MATCH(HD2,Recept!$K$37:$K$235,0),0)+IFERROR(MATCH(HD2,Recept!$M$37:$M$235,0),0)+IFERROR(MATCH(HD2,Recept!$O$37:$O$235,0),0)+IFERROR(MATCH(HD2,Recept!$Q$37:$Q$235,0),0)+IFERROR(MATCH(HD2,Recept!$S$37:$S$235,0),0)+IFERROR(MATCH(HD2,'Emballage (Primær)'!$M$21:$M$25,0),0)+IFERROR(MATCH(HD2,'Emballage (Primær)'!$N$21:$N$25,0),0)+IFERROR(MATCH(HD2,'Emballage (Primær)'!$O$21:$O$25,0),0)+IFERROR(MATCH(HD2,'Emballage (Primær)'!$P$21:$P$25,0),0)+IFERROR(MATCH(HD2,'Emballage (Primær)'!$Q$21:$Q$25,0),0)+IFERROR(MATCH(HD2,'Emballage (Primær)'!$M$50:$M$59,0),0)+IFERROR(MATCH(HD2,'Emballage (Primær)'!$N$50:$N$59,0),0)+IFERROR(MATCH(HD2,'Emballage (Primær)'!$O$50:$O$59,0),0)+IFERROR(MATCH(HD2,'Emballage (Primær)'!$P$50:$P$59,0),0)+IFERROR(MATCH(HD2,'Emballage (Primær)'!$Q$50:$Q$59,0),0)+IFERROR(MATCH(HD2,'Emballage (Primær)'!$M$62:$M$71,0),0)+IFERROR(MATCH(HD2,'Emballage (Primær)'!$N$62:$N$71,0),0)+IFERROR(MATCH(HD2,'Emballage (Primær)'!$O$62:$O$71,0),0)+IFERROR(MATCH(HD2,'Emballage (Primær)'!$P$62:$P$71,0),0)+IFERROR(MATCH(HD2,'Emballage (Primær)'!$Q$62:$Q$71,0),0)+IFERROR(MATCH(HD2,'Emballage (Primær)'!$M$74:$M$83,0),0)+IFERROR(MATCH(HD2,'Emballage (Primær)'!$N$74:$N$83,0),0)+IFERROR(MATCH(HD2,'Emballage (Primær)'!$O$74:$O$83,0),0)+IFERROR(MATCH(HD2,'Emballage (Primær)'!$P$74:$P$83,0),0)+IFERROR(MATCH(HD2,'Emballage (Primær)'!$Q$74:$Q$83,0),0)+IFERROR(MATCH(HD2,'Emballage (Primær)'!$M$86:$M$95,0),0)+IFERROR(MATCH(HD2,'Emballage (Primær)'!$N$86:$N$95,0),0)+IFERROR(MATCH(HD2,'Emballage (Primær)'!$O$86:$O$95,0),0)+IFERROR(MATCH(HD2,'Emballage (Primær)'!$P$86:$P$95,0),0)+IFERROR(MATCH(HD2,'Emballage (Primær)'!$Q$86:$Q$95,0),0)+IFERROR(MATCH(HD2,'Emballage (Primær)'!$M$98:$M$107,0),0)+IFERROR(MATCH(HD2,'Emballage (Primær)'!$N$98:$N$107,0),0)+IFERROR(MATCH(HD2,'Emballage (Primær)'!$O$98:$O$107,0),0)+IFERROR(MATCH(HD2,'Emballage (Primær)'!$P$98:$P$107,0),0)+IFERROR(MATCH(HD2,'Emballage (Primær)'!$Q$98:$Q$107,0),0)&gt;=1,1,0)</f>
        <v>0</v>
      </c>
      <c r="HE9" s="78">
        <f>IF(IFERROR(MATCH(HE2,Recept!$K$37:$K$235,0),0)+IFERROR(MATCH(HE2,Recept!$M$37:$M$235,0),0)+IFERROR(MATCH(HE2,Recept!$O$37:$O$235,0),0)+IFERROR(MATCH(HE2,Recept!$Q$37:$Q$235,0),0)+IFERROR(MATCH(HE2,Recept!$S$37:$S$235,0),0)+IFERROR(MATCH(HE2,'Emballage (Primær)'!$M$21:$M$25,0),0)+IFERROR(MATCH(HE2,'Emballage (Primær)'!$N$21:$N$25,0),0)+IFERROR(MATCH(HE2,'Emballage (Primær)'!$O$21:$O$25,0),0)+IFERROR(MATCH(HE2,'Emballage (Primær)'!$P$21:$P$25,0),0)+IFERROR(MATCH(HE2,'Emballage (Primær)'!$Q$21:$Q$25,0),0)+IFERROR(MATCH(HE2,'Emballage (Primær)'!$M$50:$M$59,0),0)+IFERROR(MATCH(HE2,'Emballage (Primær)'!$N$50:$N$59,0),0)+IFERROR(MATCH(HE2,'Emballage (Primær)'!$O$50:$O$59,0),0)+IFERROR(MATCH(HE2,'Emballage (Primær)'!$P$50:$P$59,0),0)+IFERROR(MATCH(HE2,'Emballage (Primær)'!$Q$50:$Q$59,0),0)+IFERROR(MATCH(HE2,'Emballage (Primær)'!$M$62:$M$71,0),0)+IFERROR(MATCH(HE2,'Emballage (Primær)'!$N$62:$N$71,0),0)+IFERROR(MATCH(HE2,'Emballage (Primær)'!$O$62:$O$71,0),0)+IFERROR(MATCH(HE2,'Emballage (Primær)'!$P$62:$P$71,0),0)+IFERROR(MATCH(HE2,'Emballage (Primær)'!$Q$62:$Q$71,0),0)+IFERROR(MATCH(HE2,'Emballage (Primær)'!$M$74:$M$83,0),0)+IFERROR(MATCH(HE2,'Emballage (Primær)'!$N$74:$N$83,0),0)+IFERROR(MATCH(HE2,'Emballage (Primær)'!$O$74:$O$83,0),0)+IFERROR(MATCH(HE2,'Emballage (Primær)'!$P$74:$P$83,0),0)+IFERROR(MATCH(HE2,'Emballage (Primær)'!$Q$74:$Q$83,0),0)+IFERROR(MATCH(HE2,'Emballage (Primær)'!$M$86:$M$95,0),0)+IFERROR(MATCH(HE2,'Emballage (Primær)'!$N$86:$N$95,0),0)+IFERROR(MATCH(HE2,'Emballage (Primær)'!$O$86:$O$95,0),0)+IFERROR(MATCH(HE2,'Emballage (Primær)'!$P$86:$P$95,0),0)+IFERROR(MATCH(HE2,'Emballage (Primær)'!$Q$86:$Q$95,0),0)+IFERROR(MATCH(HE2,'Emballage (Primær)'!$M$98:$M$107,0),0)+IFERROR(MATCH(HE2,'Emballage (Primær)'!$N$98:$N$107,0),0)+IFERROR(MATCH(HE2,'Emballage (Primær)'!$O$98:$O$107,0),0)+IFERROR(MATCH(HE2,'Emballage (Primær)'!$P$98:$P$107,0),0)+IFERROR(MATCH(HE2,'Emballage (Primær)'!$Q$98:$Q$107,0),0)&gt;=1,1,0)</f>
        <v>0</v>
      </c>
      <c r="HF9" s="78">
        <f>IF(IFERROR(MATCH(HF2,Recept!$K$37:$K$235,0),0)+IFERROR(MATCH(HF2,Recept!$M$37:$M$235,0),0)+IFERROR(MATCH(HF2,Recept!$O$37:$O$235,0),0)+IFERROR(MATCH(HF2,Recept!$Q$37:$Q$235,0),0)+IFERROR(MATCH(HF2,Recept!$S$37:$S$235,0),0)+IFERROR(MATCH(HF2,'Emballage (Primær)'!$M$21:$M$25,0),0)+IFERROR(MATCH(HF2,'Emballage (Primær)'!$N$21:$N$25,0),0)+IFERROR(MATCH(HF2,'Emballage (Primær)'!$O$21:$O$25,0),0)+IFERROR(MATCH(HF2,'Emballage (Primær)'!$P$21:$P$25,0),0)+IFERROR(MATCH(HF2,'Emballage (Primær)'!$Q$21:$Q$25,0),0)+IFERROR(MATCH(HF2,'Emballage (Primær)'!$M$50:$M$59,0),0)+IFERROR(MATCH(HF2,'Emballage (Primær)'!$N$50:$N$59,0),0)+IFERROR(MATCH(HF2,'Emballage (Primær)'!$O$50:$O$59,0),0)+IFERROR(MATCH(HF2,'Emballage (Primær)'!$P$50:$P$59,0),0)+IFERROR(MATCH(HF2,'Emballage (Primær)'!$Q$50:$Q$59,0),0)+IFERROR(MATCH(HF2,'Emballage (Primær)'!$M$62:$M$71,0),0)+IFERROR(MATCH(HF2,'Emballage (Primær)'!$N$62:$N$71,0),0)+IFERROR(MATCH(HF2,'Emballage (Primær)'!$O$62:$O$71,0),0)+IFERROR(MATCH(HF2,'Emballage (Primær)'!$P$62:$P$71,0),0)+IFERROR(MATCH(HF2,'Emballage (Primær)'!$Q$62:$Q$71,0),0)+IFERROR(MATCH(HF2,'Emballage (Primær)'!$M$74:$M$83,0),0)+IFERROR(MATCH(HF2,'Emballage (Primær)'!$N$74:$N$83,0),0)+IFERROR(MATCH(HF2,'Emballage (Primær)'!$O$74:$O$83,0),0)+IFERROR(MATCH(HF2,'Emballage (Primær)'!$P$74:$P$83,0),0)+IFERROR(MATCH(HF2,'Emballage (Primær)'!$Q$74:$Q$83,0),0)+IFERROR(MATCH(HF2,'Emballage (Primær)'!$M$86:$M$95,0),0)+IFERROR(MATCH(HF2,'Emballage (Primær)'!$N$86:$N$95,0),0)+IFERROR(MATCH(HF2,'Emballage (Primær)'!$O$86:$O$95,0),0)+IFERROR(MATCH(HF2,'Emballage (Primær)'!$P$86:$P$95,0),0)+IFERROR(MATCH(HF2,'Emballage (Primær)'!$Q$86:$Q$95,0),0)+IFERROR(MATCH(HF2,'Emballage (Primær)'!$M$98:$M$107,0),0)+IFERROR(MATCH(HF2,'Emballage (Primær)'!$N$98:$N$107,0),0)+IFERROR(MATCH(HF2,'Emballage (Primær)'!$O$98:$O$107,0),0)+IFERROR(MATCH(HF2,'Emballage (Primær)'!$P$98:$P$107,0),0)+IFERROR(MATCH(HF2,'Emballage (Primær)'!$Q$98:$Q$107,0),0)&gt;=1,1,0)</f>
        <v>0</v>
      </c>
      <c r="HG9" s="78">
        <f>IF(IFERROR(MATCH(HG2,Recept!$K$37:$K$235,0),0)+IFERROR(MATCH(HG2,Recept!$M$37:$M$235,0),0)+IFERROR(MATCH(HG2,Recept!$O$37:$O$235,0),0)+IFERROR(MATCH(HG2,Recept!$Q$37:$Q$235,0),0)+IFERROR(MATCH(HG2,Recept!$S$37:$S$235,0),0)+IFERROR(MATCH(HG2,'Emballage (Primær)'!$M$21:$M$25,0),0)+IFERROR(MATCH(HG2,'Emballage (Primær)'!$N$21:$N$25,0),0)+IFERROR(MATCH(HG2,'Emballage (Primær)'!$O$21:$O$25,0),0)+IFERROR(MATCH(HG2,'Emballage (Primær)'!$P$21:$P$25,0),0)+IFERROR(MATCH(HG2,'Emballage (Primær)'!$Q$21:$Q$25,0),0)+IFERROR(MATCH(HG2,'Emballage (Primær)'!$M$50:$M$59,0),0)+IFERROR(MATCH(HG2,'Emballage (Primær)'!$N$50:$N$59,0),0)+IFERROR(MATCH(HG2,'Emballage (Primær)'!$O$50:$O$59,0),0)+IFERROR(MATCH(HG2,'Emballage (Primær)'!$P$50:$P$59,0),0)+IFERROR(MATCH(HG2,'Emballage (Primær)'!$Q$50:$Q$59,0),0)+IFERROR(MATCH(HG2,'Emballage (Primær)'!$M$62:$M$71,0),0)+IFERROR(MATCH(HG2,'Emballage (Primær)'!$N$62:$N$71,0),0)+IFERROR(MATCH(HG2,'Emballage (Primær)'!$O$62:$O$71,0),0)+IFERROR(MATCH(HG2,'Emballage (Primær)'!$P$62:$P$71,0),0)+IFERROR(MATCH(HG2,'Emballage (Primær)'!$Q$62:$Q$71,0),0)+IFERROR(MATCH(HG2,'Emballage (Primær)'!$M$74:$M$83,0),0)+IFERROR(MATCH(HG2,'Emballage (Primær)'!$N$74:$N$83,0),0)+IFERROR(MATCH(HG2,'Emballage (Primær)'!$O$74:$O$83,0),0)+IFERROR(MATCH(HG2,'Emballage (Primær)'!$P$74:$P$83,0),0)+IFERROR(MATCH(HG2,'Emballage (Primær)'!$Q$74:$Q$83,0),0)+IFERROR(MATCH(HG2,'Emballage (Primær)'!$M$86:$M$95,0),0)+IFERROR(MATCH(HG2,'Emballage (Primær)'!$N$86:$N$95,0),0)+IFERROR(MATCH(HG2,'Emballage (Primær)'!$O$86:$O$95,0),0)+IFERROR(MATCH(HG2,'Emballage (Primær)'!$P$86:$P$95,0),0)+IFERROR(MATCH(HG2,'Emballage (Primær)'!$Q$86:$Q$95,0),0)+IFERROR(MATCH(HG2,'Emballage (Primær)'!$M$98:$M$107,0),0)+IFERROR(MATCH(HG2,'Emballage (Primær)'!$N$98:$N$107,0),0)+IFERROR(MATCH(HG2,'Emballage (Primær)'!$O$98:$O$107,0),0)+IFERROR(MATCH(HG2,'Emballage (Primær)'!$P$98:$P$107,0),0)+IFERROR(MATCH(HG2,'Emballage (Primær)'!$Q$98:$Q$107,0),0)&gt;=1,1,0)</f>
        <v>0</v>
      </c>
      <c r="HH9" s="78">
        <f>IF(IFERROR(MATCH(HH2,Recept!$K$37:$K$235,0),0)+IFERROR(MATCH(HH2,Recept!$M$37:$M$235,0),0)+IFERROR(MATCH(HH2,Recept!$O$37:$O$235,0),0)+IFERROR(MATCH(HH2,Recept!$Q$37:$Q$235,0),0)+IFERROR(MATCH(HH2,Recept!$S$37:$S$235,0),0)+IFERROR(MATCH(HH2,'Emballage (Primær)'!$M$21:$M$25,0),0)+IFERROR(MATCH(HH2,'Emballage (Primær)'!$N$21:$N$25,0),0)+IFERROR(MATCH(HH2,'Emballage (Primær)'!$O$21:$O$25,0),0)+IFERROR(MATCH(HH2,'Emballage (Primær)'!$P$21:$P$25,0),0)+IFERROR(MATCH(HH2,'Emballage (Primær)'!$Q$21:$Q$25,0),0)+IFERROR(MATCH(HH2,'Emballage (Primær)'!$M$50:$M$59,0),0)+IFERROR(MATCH(HH2,'Emballage (Primær)'!$N$50:$N$59,0),0)+IFERROR(MATCH(HH2,'Emballage (Primær)'!$O$50:$O$59,0),0)+IFERROR(MATCH(HH2,'Emballage (Primær)'!$P$50:$P$59,0),0)+IFERROR(MATCH(HH2,'Emballage (Primær)'!$Q$50:$Q$59,0),0)+IFERROR(MATCH(HH2,'Emballage (Primær)'!$M$62:$M$71,0),0)+IFERROR(MATCH(HH2,'Emballage (Primær)'!$N$62:$N$71,0),0)+IFERROR(MATCH(HH2,'Emballage (Primær)'!$O$62:$O$71,0),0)+IFERROR(MATCH(HH2,'Emballage (Primær)'!$P$62:$P$71,0),0)+IFERROR(MATCH(HH2,'Emballage (Primær)'!$Q$62:$Q$71,0),0)+IFERROR(MATCH(HH2,'Emballage (Primær)'!$M$74:$M$83,0),0)+IFERROR(MATCH(HH2,'Emballage (Primær)'!$N$74:$N$83,0),0)+IFERROR(MATCH(HH2,'Emballage (Primær)'!$O$74:$O$83,0),0)+IFERROR(MATCH(HH2,'Emballage (Primær)'!$P$74:$P$83,0),0)+IFERROR(MATCH(HH2,'Emballage (Primær)'!$Q$74:$Q$83,0),0)+IFERROR(MATCH(HH2,'Emballage (Primær)'!$M$86:$M$95,0),0)+IFERROR(MATCH(HH2,'Emballage (Primær)'!$N$86:$N$95,0),0)+IFERROR(MATCH(HH2,'Emballage (Primær)'!$O$86:$O$95,0),0)+IFERROR(MATCH(HH2,'Emballage (Primær)'!$P$86:$P$95,0),0)+IFERROR(MATCH(HH2,'Emballage (Primær)'!$Q$86:$Q$95,0),0)+IFERROR(MATCH(HH2,'Emballage (Primær)'!$M$98:$M$107,0),0)+IFERROR(MATCH(HH2,'Emballage (Primær)'!$N$98:$N$107,0),0)+IFERROR(MATCH(HH2,'Emballage (Primær)'!$O$98:$O$107,0),0)+IFERROR(MATCH(HH2,'Emballage (Primær)'!$P$98:$P$107,0),0)+IFERROR(MATCH(HH2,'Emballage (Primær)'!$Q$98:$Q$107,0),0)&gt;=1,1,0)</f>
        <v>0</v>
      </c>
      <c r="HI9" s="78">
        <f>IF(IFERROR(MATCH(HI2,Recept!$K$37:$K$235,0),0)+IFERROR(MATCH(HI2,Recept!$M$37:$M$235,0),0)+IFERROR(MATCH(HI2,Recept!$O$37:$O$235,0),0)+IFERROR(MATCH(HI2,Recept!$Q$37:$Q$235,0),0)+IFERROR(MATCH(HI2,Recept!$S$37:$S$235,0),0)+IFERROR(MATCH(HI2,'Emballage (Primær)'!$M$21:$M$25,0),0)+IFERROR(MATCH(HI2,'Emballage (Primær)'!$N$21:$N$25,0),0)+IFERROR(MATCH(HI2,'Emballage (Primær)'!$O$21:$O$25,0),0)+IFERROR(MATCH(HI2,'Emballage (Primær)'!$P$21:$P$25,0),0)+IFERROR(MATCH(HI2,'Emballage (Primær)'!$Q$21:$Q$25,0),0)+IFERROR(MATCH(HI2,'Emballage (Primær)'!$M$50:$M$59,0),0)+IFERROR(MATCH(HI2,'Emballage (Primær)'!$N$50:$N$59,0),0)+IFERROR(MATCH(HI2,'Emballage (Primær)'!$O$50:$O$59,0),0)+IFERROR(MATCH(HI2,'Emballage (Primær)'!$P$50:$P$59,0),0)+IFERROR(MATCH(HI2,'Emballage (Primær)'!$Q$50:$Q$59,0),0)+IFERROR(MATCH(HI2,'Emballage (Primær)'!$M$62:$M$71,0),0)+IFERROR(MATCH(HI2,'Emballage (Primær)'!$N$62:$N$71,0),0)+IFERROR(MATCH(HI2,'Emballage (Primær)'!$O$62:$O$71,0),0)+IFERROR(MATCH(HI2,'Emballage (Primær)'!$P$62:$P$71,0),0)+IFERROR(MATCH(HI2,'Emballage (Primær)'!$Q$62:$Q$71,0),0)+IFERROR(MATCH(HI2,'Emballage (Primær)'!$M$74:$M$83,0),0)+IFERROR(MATCH(HI2,'Emballage (Primær)'!$N$74:$N$83,0),0)+IFERROR(MATCH(HI2,'Emballage (Primær)'!$O$74:$O$83,0),0)+IFERROR(MATCH(HI2,'Emballage (Primær)'!$P$74:$P$83,0),0)+IFERROR(MATCH(HI2,'Emballage (Primær)'!$Q$74:$Q$83,0),0)+IFERROR(MATCH(HI2,'Emballage (Primær)'!$M$86:$M$95,0),0)+IFERROR(MATCH(HI2,'Emballage (Primær)'!$N$86:$N$95,0),0)+IFERROR(MATCH(HI2,'Emballage (Primær)'!$O$86:$O$95,0),0)+IFERROR(MATCH(HI2,'Emballage (Primær)'!$P$86:$P$95,0),0)+IFERROR(MATCH(HI2,'Emballage (Primær)'!$Q$86:$Q$95,0),0)+IFERROR(MATCH(HI2,'Emballage (Primær)'!$M$98:$M$107,0),0)+IFERROR(MATCH(HI2,'Emballage (Primær)'!$N$98:$N$107,0),0)+IFERROR(MATCH(HI2,'Emballage (Primær)'!$O$98:$O$107,0),0)+IFERROR(MATCH(HI2,'Emballage (Primær)'!$P$98:$P$107,0),0)+IFERROR(MATCH(HI2,'Emballage (Primær)'!$Q$98:$Q$107,0),0)&gt;=1,1,0)</f>
        <v>0</v>
      </c>
      <c r="HJ9" s="78">
        <f>IF(IFERROR(MATCH(HJ2,Recept!$K$37:$K$235,0),0)+IFERROR(MATCH(HJ2,Recept!$M$37:$M$235,0),0)+IFERROR(MATCH(HJ2,Recept!$O$37:$O$235,0),0)+IFERROR(MATCH(HJ2,Recept!$Q$37:$Q$235,0),0)+IFERROR(MATCH(HJ2,Recept!$S$37:$S$235,0),0)+IFERROR(MATCH(HJ2,'Emballage (Primær)'!$M$21:$M$25,0),0)+IFERROR(MATCH(HJ2,'Emballage (Primær)'!$N$21:$N$25,0),0)+IFERROR(MATCH(HJ2,'Emballage (Primær)'!$O$21:$O$25,0),0)+IFERROR(MATCH(HJ2,'Emballage (Primær)'!$P$21:$P$25,0),0)+IFERROR(MATCH(HJ2,'Emballage (Primær)'!$Q$21:$Q$25,0),0)+IFERROR(MATCH(HJ2,'Emballage (Primær)'!$M$50:$M$59,0),0)+IFERROR(MATCH(HJ2,'Emballage (Primær)'!$N$50:$N$59,0),0)+IFERROR(MATCH(HJ2,'Emballage (Primær)'!$O$50:$O$59,0),0)+IFERROR(MATCH(HJ2,'Emballage (Primær)'!$P$50:$P$59,0),0)+IFERROR(MATCH(HJ2,'Emballage (Primær)'!$Q$50:$Q$59,0),0)+IFERROR(MATCH(HJ2,'Emballage (Primær)'!$M$62:$M$71,0),0)+IFERROR(MATCH(HJ2,'Emballage (Primær)'!$N$62:$N$71,0),0)+IFERROR(MATCH(HJ2,'Emballage (Primær)'!$O$62:$O$71,0),0)+IFERROR(MATCH(HJ2,'Emballage (Primær)'!$P$62:$P$71,0),0)+IFERROR(MATCH(HJ2,'Emballage (Primær)'!$Q$62:$Q$71,0),0)+IFERROR(MATCH(HJ2,'Emballage (Primær)'!$M$74:$M$83,0),0)+IFERROR(MATCH(HJ2,'Emballage (Primær)'!$N$74:$N$83,0),0)+IFERROR(MATCH(HJ2,'Emballage (Primær)'!$O$74:$O$83,0),0)+IFERROR(MATCH(HJ2,'Emballage (Primær)'!$P$74:$P$83,0),0)+IFERROR(MATCH(HJ2,'Emballage (Primær)'!$Q$74:$Q$83,0),0)+IFERROR(MATCH(HJ2,'Emballage (Primær)'!$M$86:$M$95,0),0)+IFERROR(MATCH(HJ2,'Emballage (Primær)'!$N$86:$N$95,0),0)+IFERROR(MATCH(HJ2,'Emballage (Primær)'!$O$86:$O$95,0),0)+IFERROR(MATCH(HJ2,'Emballage (Primær)'!$P$86:$P$95,0),0)+IFERROR(MATCH(HJ2,'Emballage (Primær)'!$Q$86:$Q$95,0),0)+IFERROR(MATCH(HJ2,'Emballage (Primær)'!$M$98:$M$107,0),0)+IFERROR(MATCH(HJ2,'Emballage (Primær)'!$N$98:$N$107,0),0)+IFERROR(MATCH(HJ2,'Emballage (Primær)'!$O$98:$O$107,0),0)+IFERROR(MATCH(HJ2,'Emballage (Primær)'!$P$98:$P$107,0),0)+IFERROR(MATCH(HJ2,'Emballage (Primær)'!$Q$98:$Q$107,0),0)&gt;=1,1,0)</f>
        <v>0</v>
      </c>
      <c r="HK9" s="78">
        <f>IF(IFERROR(MATCH(HK2,Recept!$K$37:$K$235,0),0)+IFERROR(MATCH(HK2,Recept!$M$37:$M$235,0),0)+IFERROR(MATCH(HK2,Recept!$O$37:$O$235,0),0)+IFERROR(MATCH(HK2,Recept!$Q$37:$Q$235,0),0)+IFERROR(MATCH(HK2,Recept!$S$37:$S$235,0),0)+IFERROR(MATCH(HK2,'Emballage (Primær)'!$M$21:$M$25,0),0)+IFERROR(MATCH(HK2,'Emballage (Primær)'!$N$21:$N$25,0),0)+IFERROR(MATCH(HK2,'Emballage (Primær)'!$O$21:$O$25,0),0)+IFERROR(MATCH(HK2,'Emballage (Primær)'!$P$21:$P$25,0),0)+IFERROR(MATCH(HK2,'Emballage (Primær)'!$Q$21:$Q$25,0),0)+IFERROR(MATCH(HK2,'Emballage (Primær)'!$M$50:$M$59,0),0)+IFERROR(MATCH(HK2,'Emballage (Primær)'!$N$50:$N$59,0),0)+IFERROR(MATCH(HK2,'Emballage (Primær)'!$O$50:$O$59,0),0)+IFERROR(MATCH(HK2,'Emballage (Primær)'!$P$50:$P$59,0),0)+IFERROR(MATCH(HK2,'Emballage (Primær)'!$Q$50:$Q$59,0),0)+IFERROR(MATCH(HK2,'Emballage (Primær)'!$M$62:$M$71,0),0)+IFERROR(MATCH(HK2,'Emballage (Primær)'!$N$62:$N$71,0),0)+IFERROR(MATCH(HK2,'Emballage (Primær)'!$O$62:$O$71,0),0)+IFERROR(MATCH(HK2,'Emballage (Primær)'!$P$62:$P$71,0),0)+IFERROR(MATCH(HK2,'Emballage (Primær)'!$Q$62:$Q$71,0),0)+IFERROR(MATCH(HK2,'Emballage (Primær)'!$M$74:$M$83,0),0)+IFERROR(MATCH(HK2,'Emballage (Primær)'!$N$74:$N$83,0),0)+IFERROR(MATCH(HK2,'Emballage (Primær)'!$O$74:$O$83,0),0)+IFERROR(MATCH(HK2,'Emballage (Primær)'!$P$74:$P$83,0),0)+IFERROR(MATCH(HK2,'Emballage (Primær)'!$Q$74:$Q$83,0),0)+IFERROR(MATCH(HK2,'Emballage (Primær)'!$M$86:$M$95,0),0)+IFERROR(MATCH(HK2,'Emballage (Primær)'!$N$86:$N$95,0),0)+IFERROR(MATCH(HK2,'Emballage (Primær)'!$O$86:$O$95,0),0)+IFERROR(MATCH(HK2,'Emballage (Primær)'!$P$86:$P$95,0),0)+IFERROR(MATCH(HK2,'Emballage (Primær)'!$Q$86:$Q$95,0),0)+IFERROR(MATCH(HK2,'Emballage (Primær)'!$M$98:$M$107,0),0)+IFERROR(MATCH(HK2,'Emballage (Primær)'!$N$98:$N$107,0),0)+IFERROR(MATCH(HK2,'Emballage (Primær)'!$O$98:$O$107,0),0)+IFERROR(MATCH(HK2,'Emballage (Primær)'!$P$98:$P$107,0),0)+IFERROR(MATCH(HK2,'Emballage (Primær)'!$Q$98:$Q$107,0),0)&gt;=1,1,0)</f>
        <v>0</v>
      </c>
      <c r="HL9" s="78">
        <f>IF(IFERROR(MATCH(HL2,Recept!$K$37:$K$235,0),0)+IFERROR(MATCH(HL2,Recept!$M$37:$M$235,0),0)+IFERROR(MATCH(HL2,Recept!$O$37:$O$235,0),0)+IFERROR(MATCH(HL2,Recept!$Q$37:$Q$235,0),0)+IFERROR(MATCH(HL2,Recept!$S$37:$S$235,0),0)+IFERROR(MATCH(HL2,'Emballage (Primær)'!$M$21:$M$25,0),0)+IFERROR(MATCH(HL2,'Emballage (Primær)'!$N$21:$N$25,0),0)+IFERROR(MATCH(HL2,'Emballage (Primær)'!$O$21:$O$25,0),0)+IFERROR(MATCH(HL2,'Emballage (Primær)'!$P$21:$P$25,0),0)+IFERROR(MATCH(HL2,'Emballage (Primær)'!$Q$21:$Q$25,0),0)+IFERROR(MATCH(HL2,'Emballage (Primær)'!$M$50:$M$59,0),0)+IFERROR(MATCH(HL2,'Emballage (Primær)'!$N$50:$N$59,0),0)+IFERROR(MATCH(HL2,'Emballage (Primær)'!$O$50:$O$59,0),0)+IFERROR(MATCH(HL2,'Emballage (Primær)'!$P$50:$P$59,0),0)+IFERROR(MATCH(HL2,'Emballage (Primær)'!$Q$50:$Q$59,0),0)+IFERROR(MATCH(HL2,'Emballage (Primær)'!$M$62:$M$71,0),0)+IFERROR(MATCH(HL2,'Emballage (Primær)'!$N$62:$N$71,0),0)+IFERROR(MATCH(HL2,'Emballage (Primær)'!$O$62:$O$71,0),0)+IFERROR(MATCH(HL2,'Emballage (Primær)'!$P$62:$P$71,0),0)+IFERROR(MATCH(HL2,'Emballage (Primær)'!$Q$62:$Q$71,0),0)+IFERROR(MATCH(HL2,'Emballage (Primær)'!$M$74:$M$83,0),0)+IFERROR(MATCH(HL2,'Emballage (Primær)'!$N$74:$N$83,0),0)+IFERROR(MATCH(HL2,'Emballage (Primær)'!$O$74:$O$83,0),0)+IFERROR(MATCH(HL2,'Emballage (Primær)'!$P$74:$P$83,0),0)+IFERROR(MATCH(HL2,'Emballage (Primær)'!$Q$74:$Q$83,0),0)+IFERROR(MATCH(HL2,'Emballage (Primær)'!$M$86:$M$95,0),0)+IFERROR(MATCH(HL2,'Emballage (Primær)'!$N$86:$N$95,0),0)+IFERROR(MATCH(HL2,'Emballage (Primær)'!$O$86:$O$95,0),0)+IFERROR(MATCH(HL2,'Emballage (Primær)'!$P$86:$P$95,0),0)+IFERROR(MATCH(HL2,'Emballage (Primær)'!$Q$86:$Q$95,0),0)+IFERROR(MATCH(HL2,'Emballage (Primær)'!$M$98:$M$107,0),0)+IFERROR(MATCH(HL2,'Emballage (Primær)'!$N$98:$N$107,0),0)+IFERROR(MATCH(HL2,'Emballage (Primær)'!$O$98:$O$107,0),0)+IFERROR(MATCH(HL2,'Emballage (Primær)'!$P$98:$P$107,0),0)+IFERROR(MATCH(HL2,'Emballage (Primær)'!$Q$98:$Q$107,0),0)&gt;=1,1,0)</f>
        <v>0</v>
      </c>
      <c r="HM9" s="78">
        <f>IF(IFERROR(MATCH(HM2,Recept!$K$37:$K$235,0),0)+IFERROR(MATCH(HM2,Recept!$M$37:$M$235,0),0)+IFERROR(MATCH(HM2,Recept!$O$37:$O$235,0),0)+IFERROR(MATCH(HM2,Recept!$Q$37:$Q$235,0),0)+IFERROR(MATCH(HM2,Recept!$S$37:$S$235,0),0)+IFERROR(MATCH(HM2,'Emballage (Primær)'!$M$21:$M$25,0),0)+IFERROR(MATCH(HM2,'Emballage (Primær)'!$N$21:$N$25,0),0)+IFERROR(MATCH(HM2,'Emballage (Primær)'!$O$21:$O$25,0),0)+IFERROR(MATCH(HM2,'Emballage (Primær)'!$P$21:$P$25,0),0)+IFERROR(MATCH(HM2,'Emballage (Primær)'!$Q$21:$Q$25,0),0)+IFERROR(MATCH(HM2,'Emballage (Primær)'!$M$50:$M$59,0),0)+IFERROR(MATCH(HM2,'Emballage (Primær)'!$N$50:$N$59,0),0)+IFERROR(MATCH(HM2,'Emballage (Primær)'!$O$50:$O$59,0),0)+IFERROR(MATCH(HM2,'Emballage (Primær)'!$P$50:$P$59,0),0)+IFERROR(MATCH(HM2,'Emballage (Primær)'!$Q$50:$Q$59,0),0)+IFERROR(MATCH(HM2,'Emballage (Primær)'!$M$62:$M$71,0),0)+IFERROR(MATCH(HM2,'Emballage (Primær)'!$N$62:$N$71,0),0)+IFERROR(MATCH(HM2,'Emballage (Primær)'!$O$62:$O$71,0),0)+IFERROR(MATCH(HM2,'Emballage (Primær)'!$P$62:$P$71,0),0)+IFERROR(MATCH(HM2,'Emballage (Primær)'!$Q$62:$Q$71,0),0)+IFERROR(MATCH(HM2,'Emballage (Primær)'!$M$74:$M$83,0),0)+IFERROR(MATCH(HM2,'Emballage (Primær)'!$N$74:$N$83,0),0)+IFERROR(MATCH(HM2,'Emballage (Primær)'!$O$74:$O$83,0),0)+IFERROR(MATCH(HM2,'Emballage (Primær)'!$P$74:$P$83,0),0)+IFERROR(MATCH(HM2,'Emballage (Primær)'!$Q$74:$Q$83,0),0)+IFERROR(MATCH(HM2,'Emballage (Primær)'!$M$86:$M$95,0),0)+IFERROR(MATCH(HM2,'Emballage (Primær)'!$N$86:$N$95,0),0)+IFERROR(MATCH(HM2,'Emballage (Primær)'!$O$86:$O$95,0),0)+IFERROR(MATCH(HM2,'Emballage (Primær)'!$P$86:$P$95,0),0)+IFERROR(MATCH(HM2,'Emballage (Primær)'!$Q$86:$Q$95,0),0)+IFERROR(MATCH(HM2,'Emballage (Primær)'!$M$98:$M$107,0),0)+IFERROR(MATCH(HM2,'Emballage (Primær)'!$N$98:$N$107,0),0)+IFERROR(MATCH(HM2,'Emballage (Primær)'!$O$98:$O$107,0),0)+IFERROR(MATCH(HM2,'Emballage (Primær)'!$P$98:$P$107,0),0)+IFERROR(MATCH(HM2,'Emballage (Primær)'!$Q$98:$Q$107,0),0)&gt;=1,1,0)</f>
        <v>0</v>
      </c>
      <c r="HN9" s="78">
        <f>IF(IFERROR(MATCH(HN2,Recept!$K$37:$K$235,0),0)+IFERROR(MATCH(HN2,Recept!$M$37:$M$235,0),0)+IFERROR(MATCH(HN2,Recept!$O$37:$O$235,0),0)+IFERROR(MATCH(HN2,Recept!$Q$37:$Q$235,0),0)+IFERROR(MATCH(HN2,Recept!$S$37:$S$235,0),0)+IFERROR(MATCH(HN2,'Emballage (Primær)'!$M$21:$M$25,0),0)+IFERROR(MATCH(HN2,'Emballage (Primær)'!$N$21:$N$25,0),0)+IFERROR(MATCH(HN2,'Emballage (Primær)'!$O$21:$O$25,0),0)+IFERROR(MATCH(HN2,'Emballage (Primær)'!$P$21:$P$25,0),0)+IFERROR(MATCH(HN2,'Emballage (Primær)'!$Q$21:$Q$25,0),0)+IFERROR(MATCH(HN2,'Emballage (Primær)'!$M$50:$M$59,0),0)+IFERROR(MATCH(HN2,'Emballage (Primær)'!$N$50:$N$59,0),0)+IFERROR(MATCH(HN2,'Emballage (Primær)'!$O$50:$O$59,0),0)+IFERROR(MATCH(HN2,'Emballage (Primær)'!$P$50:$P$59,0),0)+IFERROR(MATCH(HN2,'Emballage (Primær)'!$Q$50:$Q$59,0),0)+IFERROR(MATCH(HN2,'Emballage (Primær)'!$M$62:$M$71,0),0)+IFERROR(MATCH(HN2,'Emballage (Primær)'!$N$62:$N$71,0),0)+IFERROR(MATCH(HN2,'Emballage (Primær)'!$O$62:$O$71,0),0)+IFERROR(MATCH(HN2,'Emballage (Primær)'!$P$62:$P$71,0),0)+IFERROR(MATCH(HN2,'Emballage (Primær)'!$Q$62:$Q$71,0),0)+IFERROR(MATCH(HN2,'Emballage (Primær)'!$M$74:$M$83,0),0)+IFERROR(MATCH(HN2,'Emballage (Primær)'!$N$74:$N$83,0),0)+IFERROR(MATCH(HN2,'Emballage (Primær)'!$O$74:$O$83,0),0)+IFERROR(MATCH(HN2,'Emballage (Primær)'!$P$74:$P$83,0),0)+IFERROR(MATCH(HN2,'Emballage (Primær)'!$Q$74:$Q$83,0),0)+IFERROR(MATCH(HN2,'Emballage (Primær)'!$M$86:$M$95,0),0)+IFERROR(MATCH(HN2,'Emballage (Primær)'!$N$86:$N$95,0),0)+IFERROR(MATCH(HN2,'Emballage (Primær)'!$O$86:$O$95,0),0)+IFERROR(MATCH(HN2,'Emballage (Primær)'!$P$86:$P$95,0),0)+IFERROR(MATCH(HN2,'Emballage (Primær)'!$Q$86:$Q$95,0),0)+IFERROR(MATCH(HN2,'Emballage (Primær)'!$M$98:$M$107,0),0)+IFERROR(MATCH(HN2,'Emballage (Primær)'!$N$98:$N$107,0),0)+IFERROR(MATCH(HN2,'Emballage (Primær)'!$O$98:$O$107,0),0)+IFERROR(MATCH(HN2,'Emballage (Primær)'!$P$98:$P$107,0),0)+IFERROR(MATCH(HN2,'Emballage (Primær)'!$Q$98:$Q$107,0),0)&gt;=1,1,0)</f>
        <v>0</v>
      </c>
      <c r="HO9" s="78">
        <f>IF(IFERROR(MATCH(HO2,Recept!$K$37:$K$235,0),0)+IFERROR(MATCH(HO2,Recept!$M$37:$M$235,0),0)+IFERROR(MATCH(HO2,Recept!$O$37:$O$235,0),0)+IFERROR(MATCH(HO2,Recept!$Q$37:$Q$235,0),0)+IFERROR(MATCH(HO2,Recept!$S$37:$S$235,0),0)+IFERROR(MATCH(HO2,'Emballage (Primær)'!$M$21:$M$25,0),0)+IFERROR(MATCH(HO2,'Emballage (Primær)'!$N$21:$N$25,0),0)+IFERROR(MATCH(HO2,'Emballage (Primær)'!$O$21:$O$25,0),0)+IFERROR(MATCH(HO2,'Emballage (Primær)'!$P$21:$P$25,0),0)+IFERROR(MATCH(HO2,'Emballage (Primær)'!$Q$21:$Q$25,0),0)+IFERROR(MATCH(HO2,'Emballage (Primær)'!$M$50:$M$59,0),0)+IFERROR(MATCH(HO2,'Emballage (Primær)'!$N$50:$N$59,0),0)+IFERROR(MATCH(HO2,'Emballage (Primær)'!$O$50:$O$59,0),0)+IFERROR(MATCH(HO2,'Emballage (Primær)'!$P$50:$P$59,0),0)+IFERROR(MATCH(HO2,'Emballage (Primær)'!$Q$50:$Q$59,0),0)+IFERROR(MATCH(HO2,'Emballage (Primær)'!$M$62:$M$71,0),0)+IFERROR(MATCH(HO2,'Emballage (Primær)'!$N$62:$N$71,0),0)+IFERROR(MATCH(HO2,'Emballage (Primær)'!$O$62:$O$71,0),0)+IFERROR(MATCH(HO2,'Emballage (Primær)'!$P$62:$P$71,0),0)+IFERROR(MATCH(HO2,'Emballage (Primær)'!$Q$62:$Q$71,0),0)+IFERROR(MATCH(HO2,'Emballage (Primær)'!$M$74:$M$83,0),0)+IFERROR(MATCH(HO2,'Emballage (Primær)'!$N$74:$N$83,0),0)+IFERROR(MATCH(HO2,'Emballage (Primær)'!$O$74:$O$83,0),0)+IFERROR(MATCH(HO2,'Emballage (Primær)'!$P$74:$P$83,0),0)+IFERROR(MATCH(HO2,'Emballage (Primær)'!$Q$74:$Q$83,0),0)+IFERROR(MATCH(HO2,'Emballage (Primær)'!$M$86:$M$95,0),0)+IFERROR(MATCH(HO2,'Emballage (Primær)'!$N$86:$N$95,0),0)+IFERROR(MATCH(HO2,'Emballage (Primær)'!$O$86:$O$95,0),0)+IFERROR(MATCH(HO2,'Emballage (Primær)'!$P$86:$P$95,0),0)+IFERROR(MATCH(HO2,'Emballage (Primær)'!$Q$86:$Q$95,0),0)+IFERROR(MATCH(HO2,'Emballage (Primær)'!$M$98:$M$107,0),0)+IFERROR(MATCH(HO2,'Emballage (Primær)'!$N$98:$N$107,0),0)+IFERROR(MATCH(HO2,'Emballage (Primær)'!$O$98:$O$107,0),0)+IFERROR(MATCH(HO2,'Emballage (Primær)'!$P$98:$P$107,0),0)+IFERROR(MATCH(HO2,'Emballage (Primær)'!$Q$98:$Q$107,0),0)&gt;=1,1,0)</f>
        <v>0</v>
      </c>
      <c r="HP9" s="78">
        <f>IF(IFERROR(MATCH(HP2,Recept!$K$37:$K$235,0),0)+IFERROR(MATCH(HP2,Recept!$M$37:$M$235,0),0)+IFERROR(MATCH(HP2,Recept!$O$37:$O$235,0),0)+IFERROR(MATCH(HP2,Recept!$Q$37:$Q$235,0),0)+IFERROR(MATCH(HP2,Recept!$S$37:$S$235,0),0)+IFERROR(MATCH(HP2,'Emballage (Primær)'!$M$21:$M$25,0),0)+IFERROR(MATCH(HP2,'Emballage (Primær)'!$N$21:$N$25,0),0)+IFERROR(MATCH(HP2,'Emballage (Primær)'!$O$21:$O$25,0),0)+IFERROR(MATCH(HP2,'Emballage (Primær)'!$P$21:$P$25,0),0)+IFERROR(MATCH(HP2,'Emballage (Primær)'!$Q$21:$Q$25,0),0)+IFERROR(MATCH(HP2,'Emballage (Primær)'!$M$50:$M$59,0),0)+IFERROR(MATCH(HP2,'Emballage (Primær)'!$N$50:$N$59,0),0)+IFERROR(MATCH(HP2,'Emballage (Primær)'!$O$50:$O$59,0),0)+IFERROR(MATCH(HP2,'Emballage (Primær)'!$P$50:$P$59,0),0)+IFERROR(MATCH(HP2,'Emballage (Primær)'!$Q$50:$Q$59,0),0)+IFERROR(MATCH(HP2,'Emballage (Primær)'!$M$62:$M$71,0),0)+IFERROR(MATCH(HP2,'Emballage (Primær)'!$N$62:$N$71,0),0)+IFERROR(MATCH(HP2,'Emballage (Primær)'!$O$62:$O$71,0),0)+IFERROR(MATCH(HP2,'Emballage (Primær)'!$P$62:$P$71,0),0)+IFERROR(MATCH(HP2,'Emballage (Primær)'!$Q$62:$Q$71,0),0)+IFERROR(MATCH(HP2,'Emballage (Primær)'!$M$74:$M$83,0),0)+IFERROR(MATCH(HP2,'Emballage (Primær)'!$N$74:$N$83,0),0)+IFERROR(MATCH(HP2,'Emballage (Primær)'!$O$74:$O$83,0),0)+IFERROR(MATCH(HP2,'Emballage (Primær)'!$P$74:$P$83,0),0)+IFERROR(MATCH(HP2,'Emballage (Primær)'!$Q$74:$Q$83,0),0)+IFERROR(MATCH(HP2,'Emballage (Primær)'!$M$86:$M$95,0),0)+IFERROR(MATCH(HP2,'Emballage (Primær)'!$N$86:$N$95,0),0)+IFERROR(MATCH(HP2,'Emballage (Primær)'!$O$86:$O$95,0),0)+IFERROR(MATCH(HP2,'Emballage (Primær)'!$P$86:$P$95,0),0)+IFERROR(MATCH(HP2,'Emballage (Primær)'!$Q$86:$Q$95,0),0)+IFERROR(MATCH(HP2,'Emballage (Primær)'!$M$98:$M$107,0),0)+IFERROR(MATCH(HP2,'Emballage (Primær)'!$N$98:$N$107,0),0)+IFERROR(MATCH(HP2,'Emballage (Primær)'!$O$98:$O$107,0),0)+IFERROR(MATCH(HP2,'Emballage (Primær)'!$P$98:$P$107,0),0)+IFERROR(MATCH(HP2,'Emballage (Primær)'!$Q$98:$Q$107,0),0)&gt;=1,1,0)</f>
        <v>0</v>
      </c>
      <c r="HQ9" s="78">
        <f>IF(IFERROR(MATCH(HQ2,Recept!$K$37:$K$235,0),0)+IFERROR(MATCH(HQ2,Recept!$M$37:$M$235,0),0)+IFERROR(MATCH(HQ2,Recept!$O$37:$O$235,0),0)+IFERROR(MATCH(HQ2,Recept!$Q$37:$Q$235,0),0)+IFERROR(MATCH(HQ2,Recept!$S$37:$S$235,0),0)+IFERROR(MATCH(HQ2,'Emballage (Primær)'!$M$21:$M$25,0),0)+IFERROR(MATCH(HQ2,'Emballage (Primær)'!$N$21:$N$25,0),0)+IFERROR(MATCH(HQ2,'Emballage (Primær)'!$O$21:$O$25,0),0)+IFERROR(MATCH(HQ2,'Emballage (Primær)'!$P$21:$P$25,0),0)+IFERROR(MATCH(HQ2,'Emballage (Primær)'!$Q$21:$Q$25,0),0)+IFERROR(MATCH(HQ2,'Emballage (Primær)'!$M$50:$M$59,0),0)+IFERROR(MATCH(HQ2,'Emballage (Primær)'!$N$50:$N$59,0),0)+IFERROR(MATCH(HQ2,'Emballage (Primær)'!$O$50:$O$59,0),0)+IFERROR(MATCH(HQ2,'Emballage (Primær)'!$P$50:$P$59,0),0)+IFERROR(MATCH(HQ2,'Emballage (Primær)'!$Q$50:$Q$59,0),0)+IFERROR(MATCH(HQ2,'Emballage (Primær)'!$M$62:$M$71,0),0)+IFERROR(MATCH(HQ2,'Emballage (Primær)'!$N$62:$N$71,0),0)+IFERROR(MATCH(HQ2,'Emballage (Primær)'!$O$62:$O$71,0),0)+IFERROR(MATCH(HQ2,'Emballage (Primær)'!$P$62:$P$71,0),0)+IFERROR(MATCH(HQ2,'Emballage (Primær)'!$Q$62:$Q$71,0),0)+IFERROR(MATCH(HQ2,'Emballage (Primær)'!$M$74:$M$83,0),0)+IFERROR(MATCH(HQ2,'Emballage (Primær)'!$N$74:$N$83,0),0)+IFERROR(MATCH(HQ2,'Emballage (Primær)'!$O$74:$O$83,0),0)+IFERROR(MATCH(HQ2,'Emballage (Primær)'!$P$74:$P$83,0),0)+IFERROR(MATCH(HQ2,'Emballage (Primær)'!$Q$74:$Q$83,0),0)+IFERROR(MATCH(HQ2,'Emballage (Primær)'!$M$86:$M$95,0),0)+IFERROR(MATCH(HQ2,'Emballage (Primær)'!$N$86:$N$95,0),0)+IFERROR(MATCH(HQ2,'Emballage (Primær)'!$O$86:$O$95,0),0)+IFERROR(MATCH(HQ2,'Emballage (Primær)'!$P$86:$P$95,0),0)+IFERROR(MATCH(HQ2,'Emballage (Primær)'!$Q$86:$Q$95,0),0)+IFERROR(MATCH(HQ2,'Emballage (Primær)'!$M$98:$M$107,0),0)+IFERROR(MATCH(HQ2,'Emballage (Primær)'!$N$98:$N$107,0),0)+IFERROR(MATCH(HQ2,'Emballage (Primær)'!$O$98:$O$107,0),0)+IFERROR(MATCH(HQ2,'Emballage (Primær)'!$P$98:$P$107,0),0)+IFERROR(MATCH(HQ2,'Emballage (Primær)'!$Q$98:$Q$107,0),0)&gt;=1,1,0)</f>
        <v>0</v>
      </c>
      <c r="HR9" s="78">
        <f>IF(IFERROR(MATCH(HR2,Recept!$K$37:$K$235,0),0)+IFERROR(MATCH(HR2,Recept!$M$37:$M$235,0),0)+IFERROR(MATCH(HR2,Recept!$O$37:$O$235,0),0)+IFERROR(MATCH(HR2,Recept!$Q$37:$Q$235,0),0)+IFERROR(MATCH(HR2,Recept!$S$37:$S$235,0),0)+IFERROR(MATCH(HR2,'Emballage (Primær)'!$M$21:$M$25,0),0)+IFERROR(MATCH(HR2,'Emballage (Primær)'!$N$21:$N$25,0),0)+IFERROR(MATCH(HR2,'Emballage (Primær)'!$O$21:$O$25,0),0)+IFERROR(MATCH(HR2,'Emballage (Primær)'!$P$21:$P$25,0),0)+IFERROR(MATCH(HR2,'Emballage (Primær)'!$Q$21:$Q$25,0),0)+IFERROR(MATCH(HR2,'Emballage (Primær)'!$M$50:$M$59,0),0)+IFERROR(MATCH(HR2,'Emballage (Primær)'!$N$50:$N$59,0),0)+IFERROR(MATCH(HR2,'Emballage (Primær)'!$O$50:$O$59,0),0)+IFERROR(MATCH(HR2,'Emballage (Primær)'!$P$50:$P$59,0),0)+IFERROR(MATCH(HR2,'Emballage (Primær)'!$Q$50:$Q$59,0),0)+IFERROR(MATCH(HR2,'Emballage (Primær)'!$M$62:$M$71,0),0)+IFERROR(MATCH(HR2,'Emballage (Primær)'!$N$62:$N$71,0),0)+IFERROR(MATCH(HR2,'Emballage (Primær)'!$O$62:$O$71,0),0)+IFERROR(MATCH(HR2,'Emballage (Primær)'!$P$62:$P$71,0),0)+IFERROR(MATCH(HR2,'Emballage (Primær)'!$Q$62:$Q$71,0),0)+IFERROR(MATCH(HR2,'Emballage (Primær)'!$M$74:$M$83,0),0)+IFERROR(MATCH(HR2,'Emballage (Primær)'!$N$74:$N$83,0),0)+IFERROR(MATCH(HR2,'Emballage (Primær)'!$O$74:$O$83,0),0)+IFERROR(MATCH(HR2,'Emballage (Primær)'!$P$74:$P$83,0),0)+IFERROR(MATCH(HR2,'Emballage (Primær)'!$Q$74:$Q$83,0),0)+IFERROR(MATCH(HR2,'Emballage (Primær)'!$M$86:$M$95,0),0)+IFERROR(MATCH(HR2,'Emballage (Primær)'!$N$86:$N$95,0),0)+IFERROR(MATCH(HR2,'Emballage (Primær)'!$O$86:$O$95,0),0)+IFERROR(MATCH(HR2,'Emballage (Primær)'!$P$86:$P$95,0),0)+IFERROR(MATCH(HR2,'Emballage (Primær)'!$Q$86:$Q$95,0),0)+IFERROR(MATCH(HR2,'Emballage (Primær)'!$M$98:$M$107,0),0)+IFERROR(MATCH(HR2,'Emballage (Primær)'!$N$98:$N$107,0),0)+IFERROR(MATCH(HR2,'Emballage (Primær)'!$O$98:$O$107,0),0)+IFERROR(MATCH(HR2,'Emballage (Primær)'!$P$98:$P$107,0),0)+IFERROR(MATCH(HR2,'Emballage (Primær)'!$Q$98:$Q$107,0),0)&gt;=1,1,0)</f>
        <v>0</v>
      </c>
      <c r="HS9" s="78">
        <f>IF(IFERROR(MATCH(HS2,Recept!$K$37:$K$235,0),0)+IFERROR(MATCH(HS2,Recept!$M$37:$M$235,0),0)+IFERROR(MATCH(HS2,Recept!$O$37:$O$235,0),0)+IFERROR(MATCH(HS2,Recept!$Q$37:$Q$235,0),0)+IFERROR(MATCH(HS2,Recept!$S$37:$S$235,0),0)+IFERROR(MATCH(HS2,'Emballage (Primær)'!$M$21:$M$25,0),0)+IFERROR(MATCH(HS2,'Emballage (Primær)'!$N$21:$N$25,0),0)+IFERROR(MATCH(HS2,'Emballage (Primær)'!$O$21:$O$25,0),0)+IFERROR(MATCH(HS2,'Emballage (Primær)'!$P$21:$P$25,0),0)+IFERROR(MATCH(HS2,'Emballage (Primær)'!$Q$21:$Q$25,0),0)+IFERROR(MATCH(HS2,'Emballage (Primær)'!$M$50:$M$59,0),0)+IFERROR(MATCH(HS2,'Emballage (Primær)'!$N$50:$N$59,0),0)+IFERROR(MATCH(HS2,'Emballage (Primær)'!$O$50:$O$59,0),0)+IFERROR(MATCH(HS2,'Emballage (Primær)'!$P$50:$P$59,0),0)+IFERROR(MATCH(HS2,'Emballage (Primær)'!$Q$50:$Q$59,0),0)+IFERROR(MATCH(HS2,'Emballage (Primær)'!$M$62:$M$71,0),0)+IFERROR(MATCH(HS2,'Emballage (Primær)'!$N$62:$N$71,0),0)+IFERROR(MATCH(HS2,'Emballage (Primær)'!$O$62:$O$71,0),0)+IFERROR(MATCH(HS2,'Emballage (Primær)'!$P$62:$P$71,0),0)+IFERROR(MATCH(HS2,'Emballage (Primær)'!$Q$62:$Q$71,0),0)+IFERROR(MATCH(HS2,'Emballage (Primær)'!$M$74:$M$83,0),0)+IFERROR(MATCH(HS2,'Emballage (Primær)'!$N$74:$N$83,0),0)+IFERROR(MATCH(HS2,'Emballage (Primær)'!$O$74:$O$83,0),0)+IFERROR(MATCH(HS2,'Emballage (Primær)'!$P$74:$P$83,0),0)+IFERROR(MATCH(HS2,'Emballage (Primær)'!$Q$74:$Q$83,0),0)+IFERROR(MATCH(HS2,'Emballage (Primær)'!$M$86:$M$95,0),0)+IFERROR(MATCH(HS2,'Emballage (Primær)'!$N$86:$N$95,0),0)+IFERROR(MATCH(HS2,'Emballage (Primær)'!$O$86:$O$95,0),0)+IFERROR(MATCH(HS2,'Emballage (Primær)'!$P$86:$P$95,0),0)+IFERROR(MATCH(HS2,'Emballage (Primær)'!$Q$86:$Q$95,0),0)+IFERROR(MATCH(HS2,'Emballage (Primær)'!$M$98:$M$107,0),0)+IFERROR(MATCH(HS2,'Emballage (Primær)'!$N$98:$N$107,0),0)+IFERROR(MATCH(HS2,'Emballage (Primær)'!$O$98:$O$107,0),0)+IFERROR(MATCH(HS2,'Emballage (Primær)'!$P$98:$P$107,0),0)+IFERROR(MATCH(HS2,'Emballage (Primær)'!$Q$98:$Q$107,0),0)&gt;=1,1,0)</f>
        <v>0</v>
      </c>
      <c r="HT9" s="78">
        <f>IF(IFERROR(MATCH(HT2,Recept!$K$37:$K$235,0),0)+IFERROR(MATCH(HT2,Recept!$M$37:$M$235,0),0)+IFERROR(MATCH(HT2,Recept!$O$37:$O$235,0),0)+IFERROR(MATCH(HT2,Recept!$Q$37:$Q$235,0),0)+IFERROR(MATCH(HT2,Recept!$S$37:$S$235,0),0)+IFERROR(MATCH(HT2,'Emballage (Primær)'!$M$21:$M$25,0),0)+IFERROR(MATCH(HT2,'Emballage (Primær)'!$N$21:$N$25,0),0)+IFERROR(MATCH(HT2,'Emballage (Primær)'!$O$21:$O$25,0),0)+IFERROR(MATCH(HT2,'Emballage (Primær)'!$P$21:$P$25,0),0)+IFERROR(MATCH(HT2,'Emballage (Primær)'!$Q$21:$Q$25,0),0)+IFERROR(MATCH(HT2,'Emballage (Primær)'!$M$50:$M$59,0),0)+IFERROR(MATCH(HT2,'Emballage (Primær)'!$N$50:$N$59,0),0)+IFERROR(MATCH(HT2,'Emballage (Primær)'!$O$50:$O$59,0),0)+IFERROR(MATCH(HT2,'Emballage (Primær)'!$P$50:$P$59,0),0)+IFERROR(MATCH(HT2,'Emballage (Primær)'!$Q$50:$Q$59,0),0)+IFERROR(MATCH(HT2,'Emballage (Primær)'!$M$62:$M$71,0),0)+IFERROR(MATCH(HT2,'Emballage (Primær)'!$N$62:$N$71,0),0)+IFERROR(MATCH(HT2,'Emballage (Primær)'!$O$62:$O$71,0),0)+IFERROR(MATCH(HT2,'Emballage (Primær)'!$P$62:$P$71,0),0)+IFERROR(MATCH(HT2,'Emballage (Primær)'!$Q$62:$Q$71,0),0)+IFERROR(MATCH(HT2,'Emballage (Primær)'!$M$74:$M$83,0),0)+IFERROR(MATCH(HT2,'Emballage (Primær)'!$N$74:$N$83,0),0)+IFERROR(MATCH(HT2,'Emballage (Primær)'!$O$74:$O$83,0),0)+IFERROR(MATCH(HT2,'Emballage (Primær)'!$P$74:$P$83,0),0)+IFERROR(MATCH(HT2,'Emballage (Primær)'!$Q$74:$Q$83,0),0)+IFERROR(MATCH(HT2,'Emballage (Primær)'!$M$86:$M$95,0),0)+IFERROR(MATCH(HT2,'Emballage (Primær)'!$N$86:$N$95,0),0)+IFERROR(MATCH(HT2,'Emballage (Primær)'!$O$86:$O$95,0),0)+IFERROR(MATCH(HT2,'Emballage (Primær)'!$P$86:$P$95,0),0)+IFERROR(MATCH(HT2,'Emballage (Primær)'!$Q$86:$Q$95,0),0)+IFERROR(MATCH(HT2,'Emballage (Primær)'!$M$98:$M$107,0),0)+IFERROR(MATCH(HT2,'Emballage (Primær)'!$N$98:$N$107,0),0)+IFERROR(MATCH(HT2,'Emballage (Primær)'!$O$98:$O$107,0),0)+IFERROR(MATCH(HT2,'Emballage (Primær)'!$P$98:$P$107,0),0)+IFERROR(MATCH(HT2,'Emballage (Primær)'!$Q$98:$Q$107,0),0)&gt;=1,1,0)</f>
        <v>0</v>
      </c>
      <c r="HU9" s="78">
        <f>IF(IFERROR(MATCH(HU2,Recept!$K$37:$K$235,0),0)+IFERROR(MATCH(HU2,Recept!$M$37:$M$235,0),0)+IFERROR(MATCH(HU2,Recept!$O$37:$O$235,0),0)+IFERROR(MATCH(HU2,Recept!$Q$37:$Q$235,0),0)+IFERROR(MATCH(HU2,Recept!$S$37:$S$235,0),0)+IFERROR(MATCH(HU2,'Emballage (Primær)'!$M$21:$M$25,0),0)+IFERROR(MATCH(HU2,'Emballage (Primær)'!$N$21:$N$25,0),0)+IFERROR(MATCH(HU2,'Emballage (Primær)'!$O$21:$O$25,0),0)+IFERROR(MATCH(HU2,'Emballage (Primær)'!$P$21:$P$25,0),0)+IFERROR(MATCH(HU2,'Emballage (Primær)'!$Q$21:$Q$25,0),0)+IFERROR(MATCH(HU2,'Emballage (Primær)'!$M$50:$M$59,0),0)+IFERROR(MATCH(HU2,'Emballage (Primær)'!$N$50:$N$59,0),0)+IFERROR(MATCH(HU2,'Emballage (Primær)'!$O$50:$O$59,0),0)+IFERROR(MATCH(HU2,'Emballage (Primær)'!$P$50:$P$59,0),0)+IFERROR(MATCH(HU2,'Emballage (Primær)'!$Q$50:$Q$59,0),0)+IFERROR(MATCH(HU2,'Emballage (Primær)'!$M$62:$M$71,0),0)+IFERROR(MATCH(HU2,'Emballage (Primær)'!$N$62:$N$71,0),0)+IFERROR(MATCH(HU2,'Emballage (Primær)'!$O$62:$O$71,0),0)+IFERROR(MATCH(HU2,'Emballage (Primær)'!$P$62:$P$71,0),0)+IFERROR(MATCH(HU2,'Emballage (Primær)'!$Q$62:$Q$71,0),0)+IFERROR(MATCH(HU2,'Emballage (Primær)'!$M$74:$M$83,0),0)+IFERROR(MATCH(HU2,'Emballage (Primær)'!$N$74:$N$83,0),0)+IFERROR(MATCH(HU2,'Emballage (Primær)'!$O$74:$O$83,0),0)+IFERROR(MATCH(HU2,'Emballage (Primær)'!$P$74:$P$83,0),0)+IFERROR(MATCH(HU2,'Emballage (Primær)'!$Q$74:$Q$83,0),0)+IFERROR(MATCH(HU2,'Emballage (Primær)'!$M$86:$M$95,0),0)+IFERROR(MATCH(HU2,'Emballage (Primær)'!$N$86:$N$95,0),0)+IFERROR(MATCH(HU2,'Emballage (Primær)'!$O$86:$O$95,0),0)+IFERROR(MATCH(HU2,'Emballage (Primær)'!$P$86:$P$95,0),0)+IFERROR(MATCH(HU2,'Emballage (Primær)'!$Q$86:$Q$95,0),0)+IFERROR(MATCH(HU2,'Emballage (Primær)'!$M$98:$M$107,0),0)+IFERROR(MATCH(HU2,'Emballage (Primær)'!$N$98:$N$107,0),0)+IFERROR(MATCH(HU2,'Emballage (Primær)'!$O$98:$O$107,0),0)+IFERROR(MATCH(HU2,'Emballage (Primær)'!$P$98:$P$107,0),0)+IFERROR(MATCH(HU2,'Emballage (Primær)'!$Q$98:$Q$107,0),0)&gt;=1,1,0)</f>
        <v>0</v>
      </c>
      <c r="HV9" s="78">
        <f>IF(IFERROR(MATCH(HV2,Recept!$K$37:$K$235,0),0)+IFERROR(MATCH(HV2,Recept!$M$37:$M$235,0),0)+IFERROR(MATCH(HV2,Recept!$O$37:$O$235,0),0)+IFERROR(MATCH(HV2,Recept!$Q$37:$Q$235,0),0)+IFERROR(MATCH(HV2,Recept!$S$37:$S$235,0),0)+IFERROR(MATCH(HV2,'Emballage (Primær)'!$M$21:$M$25,0),0)+IFERROR(MATCH(HV2,'Emballage (Primær)'!$N$21:$N$25,0),0)+IFERROR(MATCH(HV2,'Emballage (Primær)'!$O$21:$O$25,0),0)+IFERROR(MATCH(HV2,'Emballage (Primær)'!$P$21:$P$25,0),0)+IFERROR(MATCH(HV2,'Emballage (Primær)'!$Q$21:$Q$25,0),0)+IFERROR(MATCH(HV2,'Emballage (Primær)'!$M$50:$M$59,0),0)+IFERROR(MATCH(HV2,'Emballage (Primær)'!$N$50:$N$59,0),0)+IFERROR(MATCH(HV2,'Emballage (Primær)'!$O$50:$O$59,0),0)+IFERROR(MATCH(HV2,'Emballage (Primær)'!$P$50:$P$59,0),0)+IFERROR(MATCH(HV2,'Emballage (Primær)'!$Q$50:$Q$59,0),0)+IFERROR(MATCH(HV2,'Emballage (Primær)'!$M$62:$M$71,0),0)+IFERROR(MATCH(HV2,'Emballage (Primær)'!$N$62:$N$71,0),0)+IFERROR(MATCH(HV2,'Emballage (Primær)'!$O$62:$O$71,0),0)+IFERROR(MATCH(HV2,'Emballage (Primær)'!$P$62:$P$71,0),0)+IFERROR(MATCH(HV2,'Emballage (Primær)'!$Q$62:$Q$71,0),0)+IFERROR(MATCH(HV2,'Emballage (Primær)'!$M$74:$M$83,0),0)+IFERROR(MATCH(HV2,'Emballage (Primær)'!$N$74:$N$83,0),0)+IFERROR(MATCH(HV2,'Emballage (Primær)'!$O$74:$O$83,0),0)+IFERROR(MATCH(HV2,'Emballage (Primær)'!$P$74:$P$83,0),0)+IFERROR(MATCH(HV2,'Emballage (Primær)'!$Q$74:$Q$83,0),0)+IFERROR(MATCH(HV2,'Emballage (Primær)'!$M$86:$M$95,0),0)+IFERROR(MATCH(HV2,'Emballage (Primær)'!$N$86:$N$95,0),0)+IFERROR(MATCH(HV2,'Emballage (Primær)'!$O$86:$O$95,0),0)+IFERROR(MATCH(HV2,'Emballage (Primær)'!$P$86:$P$95,0),0)+IFERROR(MATCH(HV2,'Emballage (Primær)'!$Q$86:$Q$95,0),0)+IFERROR(MATCH(HV2,'Emballage (Primær)'!$M$98:$M$107,0),0)+IFERROR(MATCH(HV2,'Emballage (Primær)'!$N$98:$N$107,0),0)+IFERROR(MATCH(HV2,'Emballage (Primær)'!$O$98:$O$107,0),0)+IFERROR(MATCH(HV2,'Emballage (Primær)'!$P$98:$P$107,0),0)+IFERROR(MATCH(HV2,'Emballage (Primær)'!$Q$98:$Q$107,0),0)&gt;=1,1,0)</f>
        <v>0</v>
      </c>
      <c r="HW9" s="78">
        <f>IF(IFERROR(MATCH(HW2,Recept!$K$37:$K$235,0),0)+IFERROR(MATCH(HW2,Recept!$M$37:$M$235,0),0)+IFERROR(MATCH(HW2,Recept!$O$37:$O$235,0),0)+IFERROR(MATCH(HW2,Recept!$Q$37:$Q$235,0),0)+IFERROR(MATCH(HW2,Recept!$S$37:$S$235,0),0)+IFERROR(MATCH(HW2,'Emballage (Primær)'!$M$21:$M$25,0),0)+IFERROR(MATCH(HW2,'Emballage (Primær)'!$N$21:$N$25,0),0)+IFERROR(MATCH(HW2,'Emballage (Primær)'!$O$21:$O$25,0),0)+IFERROR(MATCH(HW2,'Emballage (Primær)'!$P$21:$P$25,0),0)+IFERROR(MATCH(HW2,'Emballage (Primær)'!$Q$21:$Q$25,0),0)+IFERROR(MATCH(HW2,'Emballage (Primær)'!$M$50:$M$59,0),0)+IFERROR(MATCH(HW2,'Emballage (Primær)'!$N$50:$N$59,0),0)+IFERROR(MATCH(HW2,'Emballage (Primær)'!$O$50:$O$59,0),0)+IFERROR(MATCH(HW2,'Emballage (Primær)'!$P$50:$P$59,0),0)+IFERROR(MATCH(HW2,'Emballage (Primær)'!$Q$50:$Q$59,0),0)+IFERROR(MATCH(HW2,'Emballage (Primær)'!$M$62:$M$71,0),0)+IFERROR(MATCH(HW2,'Emballage (Primær)'!$N$62:$N$71,0),0)+IFERROR(MATCH(HW2,'Emballage (Primær)'!$O$62:$O$71,0),0)+IFERROR(MATCH(HW2,'Emballage (Primær)'!$P$62:$P$71,0),0)+IFERROR(MATCH(HW2,'Emballage (Primær)'!$Q$62:$Q$71,0),0)+IFERROR(MATCH(HW2,'Emballage (Primær)'!$M$74:$M$83,0),0)+IFERROR(MATCH(HW2,'Emballage (Primær)'!$N$74:$N$83,0),0)+IFERROR(MATCH(HW2,'Emballage (Primær)'!$O$74:$O$83,0),0)+IFERROR(MATCH(HW2,'Emballage (Primær)'!$P$74:$P$83,0),0)+IFERROR(MATCH(HW2,'Emballage (Primær)'!$Q$74:$Q$83,0),0)+IFERROR(MATCH(HW2,'Emballage (Primær)'!$M$86:$M$95,0),0)+IFERROR(MATCH(HW2,'Emballage (Primær)'!$N$86:$N$95,0),0)+IFERROR(MATCH(HW2,'Emballage (Primær)'!$O$86:$O$95,0),0)+IFERROR(MATCH(HW2,'Emballage (Primær)'!$P$86:$P$95,0),0)+IFERROR(MATCH(HW2,'Emballage (Primær)'!$Q$86:$Q$95,0),0)+IFERROR(MATCH(HW2,'Emballage (Primær)'!$M$98:$M$107,0),0)+IFERROR(MATCH(HW2,'Emballage (Primær)'!$N$98:$N$107,0),0)+IFERROR(MATCH(HW2,'Emballage (Primær)'!$O$98:$O$107,0),0)+IFERROR(MATCH(HW2,'Emballage (Primær)'!$P$98:$P$107,0),0)+IFERROR(MATCH(HW2,'Emballage (Primær)'!$Q$98:$Q$107,0),0)&gt;=1,1,0)</f>
        <v>0</v>
      </c>
      <c r="HX9" s="78">
        <f>IF(IFERROR(MATCH(HX2,Recept!$K$37:$K$235,0),0)+IFERROR(MATCH(HX2,Recept!$M$37:$M$235,0),0)+IFERROR(MATCH(HX2,Recept!$O$37:$O$235,0),0)+IFERROR(MATCH(HX2,Recept!$Q$37:$Q$235,0),0)+IFERROR(MATCH(HX2,Recept!$S$37:$S$235,0),0)+IFERROR(MATCH(HX2,'Emballage (Primær)'!$M$21:$M$25,0),0)+IFERROR(MATCH(HX2,'Emballage (Primær)'!$N$21:$N$25,0),0)+IFERROR(MATCH(HX2,'Emballage (Primær)'!$O$21:$O$25,0),0)+IFERROR(MATCH(HX2,'Emballage (Primær)'!$P$21:$P$25,0),0)+IFERROR(MATCH(HX2,'Emballage (Primær)'!$Q$21:$Q$25,0),0)+IFERROR(MATCH(HX2,'Emballage (Primær)'!$M$50:$M$59,0),0)+IFERROR(MATCH(HX2,'Emballage (Primær)'!$N$50:$N$59,0),0)+IFERROR(MATCH(HX2,'Emballage (Primær)'!$O$50:$O$59,0),0)+IFERROR(MATCH(HX2,'Emballage (Primær)'!$P$50:$P$59,0),0)+IFERROR(MATCH(HX2,'Emballage (Primær)'!$Q$50:$Q$59,0),0)+IFERROR(MATCH(HX2,'Emballage (Primær)'!$M$62:$M$71,0),0)+IFERROR(MATCH(HX2,'Emballage (Primær)'!$N$62:$N$71,0),0)+IFERROR(MATCH(HX2,'Emballage (Primær)'!$O$62:$O$71,0),0)+IFERROR(MATCH(HX2,'Emballage (Primær)'!$P$62:$P$71,0),0)+IFERROR(MATCH(HX2,'Emballage (Primær)'!$Q$62:$Q$71,0),0)+IFERROR(MATCH(HX2,'Emballage (Primær)'!$M$74:$M$83,0),0)+IFERROR(MATCH(HX2,'Emballage (Primær)'!$N$74:$N$83,0),0)+IFERROR(MATCH(HX2,'Emballage (Primær)'!$O$74:$O$83,0),0)+IFERROR(MATCH(HX2,'Emballage (Primær)'!$P$74:$P$83,0),0)+IFERROR(MATCH(HX2,'Emballage (Primær)'!$Q$74:$Q$83,0),0)+IFERROR(MATCH(HX2,'Emballage (Primær)'!$M$86:$M$95,0),0)+IFERROR(MATCH(HX2,'Emballage (Primær)'!$N$86:$N$95,0),0)+IFERROR(MATCH(HX2,'Emballage (Primær)'!$O$86:$O$95,0),0)+IFERROR(MATCH(HX2,'Emballage (Primær)'!$P$86:$P$95,0),0)+IFERROR(MATCH(HX2,'Emballage (Primær)'!$Q$86:$Q$95,0),0)+IFERROR(MATCH(HX2,'Emballage (Primær)'!$M$98:$M$107,0),0)+IFERROR(MATCH(HX2,'Emballage (Primær)'!$N$98:$N$107,0),0)+IFERROR(MATCH(HX2,'Emballage (Primær)'!$O$98:$O$107,0),0)+IFERROR(MATCH(HX2,'Emballage (Primær)'!$P$98:$P$107,0),0)+IFERROR(MATCH(HX2,'Emballage (Primær)'!$Q$98:$Q$107,0),0)&gt;=1,1,0)</f>
        <v>0</v>
      </c>
      <c r="HY9" s="78">
        <f>IF(IFERROR(MATCH(HY2,Recept!$K$37:$K$235,0),0)+IFERROR(MATCH(HY2,Recept!$M$37:$M$235,0),0)+IFERROR(MATCH(HY2,Recept!$O$37:$O$235,0),0)+IFERROR(MATCH(HY2,Recept!$Q$37:$Q$235,0),0)+IFERROR(MATCH(HY2,Recept!$S$37:$S$235,0),0)+IFERROR(MATCH(HY2,'Emballage (Primær)'!$M$21:$M$25,0),0)+IFERROR(MATCH(HY2,'Emballage (Primær)'!$N$21:$N$25,0),0)+IFERROR(MATCH(HY2,'Emballage (Primær)'!$O$21:$O$25,0),0)+IFERROR(MATCH(HY2,'Emballage (Primær)'!$P$21:$P$25,0),0)+IFERROR(MATCH(HY2,'Emballage (Primær)'!$Q$21:$Q$25,0),0)+IFERROR(MATCH(HY2,'Emballage (Primær)'!$M$50:$M$59,0),0)+IFERROR(MATCH(HY2,'Emballage (Primær)'!$N$50:$N$59,0),0)+IFERROR(MATCH(HY2,'Emballage (Primær)'!$O$50:$O$59,0),0)+IFERROR(MATCH(HY2,'Emballage (Primær)'!$P$50:$P$59,0),0)+IFERROR(MATCH(HY2,'Emballage (Primær)'!$Q$50:$Q$59,0),0)+IFERROR(MATCH(HY2,'Emballage (Primær)'!$M$62:$M$71,0),0)+IFERROR(MATCH(HY2,'Emballage (Primær)'!$N$62:$N$71,0),0)+IFERROR(MATCH(HY2,'Emballage (Primær)'!$O$62:$O$71,0),0)+IFERROR(MATCH(HY2,'Emballage (Primær)'!$P$62:$P$71,0),0)+IFERROR(MATCH(HY2,'Emballage (Primær)'!$Q$62:$Q$71,0),0)+IFERROR(MATCH(HY2,'Emballage (Primær)'!$M$74:$M$83,0),0)+IFERROR(MATCH(HY2,'Emballage (Primær)'!$N$74:$N$83,0),0)+IFERROR(MATCH(HY2,'Emballage (Primær)'!$O$74:$O$83,0),0)+IFERROR(MATCH(HY2,'Emballage (Primær)'!$P$74:$P$83,0),0)+IFERROR(MATCH(HY2,'Emballage (Primær)'!$Q$74:$Q$83,0),0)+IFERROR(MATCH(HY2,'Emballage (Primær)'!$M$86:$M$95,0),0)+IFERROR(MATCH(HY2,'Emballage (Primær)'!$N$86:$N$95,0),0)+IFERROR(MATCH(HY2,'Emballage (Primær)'!$O$86:$O$95,0),0)+IFERROR(MATCH(HY2,'Emballage (Primær)'!$P$86:$P$95,0),0)+IFERROR(MATCH(HY2,'Emballage (Primær)'!$Q$86:$Q$95,0),0)+IFERROR(MATCH(HY2,'Emballage (Primær)'!$M$98:$M$107,0),0)+IFERROR(MATCH(HY2,'Emballage (Primær)'!$N$98:$N$107,0),0)+IFERROR(MATCH(HY2,'Emballage (Primær)'!$O$98:$O$107,0),0)+IFERROR(MATCH(HY2,'Emballage (Primær)'!$P$98:$P$107,0),0)+IFERROR(MATCH(HY2,'Emballage (Primær)'!$Q$98:$Q$107,0),0)&gt;=1,1,0)</f>
        <v>0</v>
      </c>
      <c r="HZ9" s="78">
        <f>IF(IFERROR(MATCH(HZ2,Recept!$K$37:$K$235,0),0)+IFERROR(MATCH(HZ2,Recept!$M$37:$M$235,0),0)+IFERROR(MATCH(HZ2,Recept!$O$37:$O$235,0),0)+IFERROR(MATCH(HZ2,Recept!$Q$37:$Q$235,0),0)+IFERROR(MATCH(HZ2,Recept!$S$37:$S$235,0),0)+IFERROR(MATCH(HZ2,'Emballage (Primær)'!$M$21:$M$25,0),0)+IFERROR(MATCH(HZ2,'Emballage (Primær)'!$N$21:$N$25,0),0)+IFERROR(MATCH(HZ2,'Emballage (Primær)'!$O$21:$O$25,0),0)+IFERROR(MATCH(HZ2,'Emballage (Primær)'!$P$21:$P$25,0),0)+IFERROR(MATCH(HZ2,'Emballage (Primær)'!$Q$21:$Q$25,0),0)+IFERROR(MATCH(HZ2,'Emballage (Primær)'!$M$50:$M$59,0),0)+IFERROR(MATCH(HZ2,'Emballage (Primær)'!$N$50:$N$59,0),0)+IFERROR(MATCH(HZ2,'Emballage (Primær)'!$O$50:$O$59,0),0)+IFERROR(MATCH(HZ2,'Emballage (Primær)'!$P$50:$P$59,0),0)+IFERROR(MATCH(HZ2,'Emballage (Primær)'!$Q$50:$Q$59,0),0)+IFERROR(MATCH(HZ2,'Emballage (Primær)'!$M$62:$M$71,0),0)+IFERROR(MATCH(HZ2,'Emballage (Primær)'!$N$62:$N$71,0),0)+IFERROR(MATCH(HZ2,'Emballage (Primær)'!$O$62:$O$71,0),0)+IFERROR(MATCH(HZ2,'Emballage (Primær)'!$P$62:$P$71,0),0)+IFERROR(MATCH(HZ2,'Emballage (Primær)'!$Q$62:$Q$71,0),0)+IFERROR(MATCH(HZ2,'Emballage (Primær)'!$M$74:$M$83,0),0)+IFERROR(MATCH(HZ2,'Emballage (Primær)'!$N$74:$N$83,0),0)+IFERROR(MATCH(HZ2,'Emballage (Primær)'!$O$74:$O$83,0),0)+IFERROR(MATCH(HZ2,'Emballage (Primær)'!$P$74:$P$83,0),0)+IFERROR(MATCH(HZ2,'Emballage (Primær)'!$Q$74:$Q$83,0),0)+IFERROR(MATCH(HZ2,'Emballage (Primær)'!$M$86:$M$95,0),0)+IFERROR(MATCH(HZ2,'Emballage (Primær)'!$N$86:$N$95,0),0)+IFERROR(MATCH(HZ2,'Emballage (Primær)'!$O$86:$O$95,0),0)+IFERROR(MATCH(HZ2,'Emballage (Primær)'!$P$86:$P$95,0),0)+IFERROR(MATCH(HZ2,'Emballage (Primær)'!$Q$86:$Q$95,0),0)+IFERROR(MATCH(HZ2,'Emballage (Primær)'!$M$98:$M$107,0),0)+IFERROR(MATCH(HZ2,'Emballage (Primær)'!$N$98:$N$107,0),0)+IFERROR(MATCH(HZ2,'Emballage (Primær)'!$O$98:$O$107,0),0)+IFERROR(MATCH(HZ2,'Emballage (Primær)'!$P$98:$P$107,0),0)+IFERROR(MATCH(HZ2,'Emballage (Primær)'!$Q$98:$Q$107,0),0)&gt;=1,1,0)</f>
        <v>0</v>
      </c>
      <c r="IA9" s="78">
        <f>IF(IFERROR(MATCH(IA2,Recept!$K$37:$K$235,0),0)+IFERROR(MATCH(IA2,Recept!$M$37:$M$235,0),0)+IFERROR(MATCH(IA2,Recept!$O$37:$O$235,0),0)+IFERROR(MATCH(IA2,Recept!$Q$37:$Q$235,0),0)+IFERROR(MATCH(IA2,Recept!$S$37:$S$235,0),0)+IFERROR(MATCH(IA2,'Emballage (Primær)'!$M$21:$M$25,0),0)+IFERROR(MATCH(IA2,'Emballage (Primær)'!$N$21:$N$25,0),0)+IFERROR(MATCH(IA2,'Emballage (Primær)'!$O$21:$O$25,0),0)+IFERROR(MATCH(IA2,'Emballage (Primær)'!$P$21:$P$25,0),0)+IFERROR(MATCH(IA2,'Emballage (Primær)'!$Q$21:$Q$25,0),0)+IFERROR(MATCH(IA2,'Emballage (Primær)'!$M$50:$M$59,0),0)+IFERROR(MATCH(IA2,'Emballage (Primær)'!$N$50:$N$59,0),0)+IFERROR(MATCH(IA2,'Emballage (Primær)'!$O$50:$O$59,0),0)+IFERROR(MATCH(IA2,'Emballage (Primær)'!$P$50:$P$59,0),0)+IFERROR(MATCH(IA2,'Emballage (Primær)'!$Q$50:$Q$59,0),0)+IFERROR(MATCH(IA2,'Emballage (Primær)'!$M$62:$M$71,0),0)+IFERROR(MATCH(IA2,'Emballage (Primær)'!$N$62:$N$71,0),0)+IFERROR(MATCH(IA2,'Emballage (Primær)'!$O$62:$O$71,0),0)+IFERROR(MATCH(IA2,'Emballage (Primær)'!$P$62:$P$71,0),0)+IFERROR(MATCH(IA2,'Emballage (Primær)'!$Q$62:$Q$71,0),0)+IFERROR(MATCH(IA2,'Emballage (Primær)'!$M$74:$M$83,0),0)+IFERROR(MATCH(IA2,'Emballage (Primær)'!$N$74:$N$83,0),0)+IFERROR(MATCH(IA2,'Emballage (Primær)'!$O$74:$O$83,0),0)+IFERROR(MATCH(IA2,'Emballage (Primær)'!$P$74:$P$83,0),0)+IFERROR(MATCH(IA2,'Emballage (Primær)'!$Q$74:$Q$83,0),0)+IFERROR(MATCH(IA2,'Emballage (Primær)'!$M$86:$M$95,0),0)+IFERROR(MATCH(IA2,'Emballage (Primær)'!$N$86:$N$95,0),0)+IFERROR(MATCH(IA2,'Emballage (Primær)'!$O$86:$O$95,0),0)+IFERROR(MATCH(IA2,'Emballage (Primær)'!$P$86:$P$95,0),0)+IFERROR(MATCH(IA2,'Emballage (Primær)'!$Q$86:$Q$95,0),0)+IFERROR(MATCH(IA2,'Emballage (Primær)'!$M$98:$M$107,0),0)+IFERROR(MATCH(IA2,'Emballage (Primær)'!$N$98:$N$107,0),0)+IFERROR(MATCH(IA2,'Emballage (Primær)'!$O$98:$O$107,0),0)+IFERROR(MATCH(IA2,'Emballage (Primær)'!$P$98:$P$107,0),0)+IFERROR(MATCH(IA2,'Emballage (Primær)'!$Q$98:$Q$107,0),0)&gt;=1,1,0)</f>
        <v>0</v>
      </c>
      <c r="IB9" s="78">
        <f>IF(IFERROR(MATCH(IB2,Recept!$K$37:$K$235,0),0)+IFERROR(MATCH(IB2,Recept!$M$37:$M$235,0),0)+IFERROR(MATCH(IB2,Recept!$O$37:$O$235,0),0)+IFERROR(MATCH(IB2,Recept!$Q$37:$Q$235,0),0)+IFERROR(MATCH(IB2,Recept!$S$37:$S$235,0),0)+IFERROR(MATCH(IB2,'Emballage (Primær)'!$M$21:$M$25,0),0)+IFERROR(MATCH(IB2,'Emballage (Primær)'!$N$21:$N$25,0),0)+IFERROR(MATCH(IB2,'Emballage (Primær)'!$O$21:$O$25,0),0)+IFERROR(MATCH(IB2,'Emballage (Primær)'!$P$21:$P$25,0),0)+IFERROR(MATCH(IB2,'Emballage (Primær)'!$Q$21:$Q$25,0),0)+IFERROR(MATCH(IB2,'Emballage (Primær)'!$M$50:$M$59,0),0)+IFERROR(MATCH(IB2,'Emballage (Primær)'!$N$50:$N$59,0),0)+IFERROR(MATCH(IB2,'Emballage (Primær)'!$O$50:$O$59,0),0)+IFERROR(MATCH(IB2,'Emballage (Primær)'!$P$50:$P$59,0),0)+IFERROR(MATCH(IB2,'Emballage (Primær)'!$Q$50:$Q$59,0),0)+IFERROR(MATCH(IB2,'Emballage (Primær)'!$M$62:$M$71,0),0)+IFERROR(MATCH(IB2,'Emballage (Primær)'!$N$62:$N$71,0),0)+IFERROR(MATCH(IB2,'Emballage (Primær)'!$O$62:$O$71,0),0)+IFERROR(MATCH(IB2,'Emballage (Primær)'!$P$62:$P$71,0),0)+IFERROR(MATCH(IB2,'Emballage (Primær)'!$Q$62:$Q$71,0),0)+IFERROR(MATCH(IB2,'Emballage (Primær)'!$M$74:$M$83,0),0)+IFERROR(MATCH(IB2,'Emballage (Primær)'!$N$74:$N$83,0),0)+IFERROR(MATCH(IB2,'Emballage (Primær)'!$O$74:$O$83,0),0)+IFERROR(MATCH(IB2,'Emballage (Primær)'!$P$74:$P$83,0),0)+IFERROR(MATCH(IB2,'Emballage (Primær)'!$Q$74:$Q$83,0),0)+IFERROR(MATCH(IB2,'Emballage (Primær)'!$M$86:$M$95,0),0)+IFERROR(MATCH(IB2,'Emballage (Primær)'!$N$86:$N$95,0),0)+IFERROR(MATCH(IB2,'Emballage (Primær)'!$O$86:$O$95,0),0)+IFERROR(MATCH(IB2,'Emballage (Primær)'!$P$86:$P$95,0),0)+IFERROR(MATCH(IB2,'Emballage (Primær)'!$Q$86:$Q$95,0),0)+IFERROR(MATCH(IB2,'Emballage (Primær)'!$M$98:$M$107,0),0)+IFERROR(MATCH(IB2,'Emballage (Primær)'!$N$98:$N$107,0),0)+IFERROR(MATCH(IB2,'Emballage (Primær)'!$O$98:$O$107,0),0)+IFERROR(MATCH(IB2,'Emballage (Primær)'!$P$98:$P$107,0),0)+IFERROR(MATCH(IB2,'Emballage (Primær)'!$Q$98:$Q$107,0),0)&gt;=1,1,0)</f>
        <v>0</v>
      </c>
      <c r="IC9" s="78">
        <f>IF(IFERROR(MATCH(IC2,Recept!$K$37:$K$235,0),0)+IFERROR(MATCH(IC2,Recept!$M$37:$M$235,0),0)+IFERROR(MATCH(IC2,Recept!$O$37:$O$235,0),0)+IFERROR(MATCH(IC2,Recept!$Q$37:$Q$235,0),0)+IFERROR(MATCH(IC2,Recept!$S$37:$S$235,0),0)+IFERROR(MATCH(IC2,'Emballage (Primær)'!$M$21:$M$25,0),0)+IFERROR(MATCH(IC2,'Emballage (Primær)'!$N$21:$N$25,0),0)+IFERROR(MATCH(IC2,'Emballage (Primær)'!$O$21:$O$25,0),0)+IFERROR(MATCH(IC2,'Emballage (Primær)'!$P$21:$P$25,0),0)+IFERROR(MATCH(IC2,'Emballage (Primær)'!$Q$21:$Q$25,0),0)+IFERROR(MATCH(IC2,'Emballage (Primær)'!$M$50:$M$59,0),0)+IFERROR(MATCH(IC2,'Emballage (Primær)'!$N$50:$N$59,0),0)+IFERROR(MATCH(IC2,'Emballage (Primær)'!$O$50:$O$59,0),0)+IFERROR(MATCH(IC2,'Emballage (Primær)'!$P$50:$P$59,0),0)+IFERROR(MATCH(IC2,'Emballage (Primær)'!$Q$50:$Q$59,0),0)+IFERROR(MATCH(IC2,'Emballage (Primær)'!$M$62:$M$71,0),0)+IFERROR(MATCH(IC2,'Emballage (Primær)'!$N$62:$N$71,0),0)+IFERROR(MATCH(IC2,'Emballage (Primær)'!$O$62:$O$71,0),0)+IFERROR(MATCH(IC2,'Emballage (Primær)'!$P$62:$P$71,0),0)+IFERROR(MATCH(IC2,'Emballage (Primær)'!$Q$62:$Q$71,0),0)+IFERROR(MATCH(IC2,'Emballage (Primær)'!$M$74:$M$83,0),0)+IFERROR(MATCH(IC2,'Emballage (Primær)'!$N$74:$N$83,0),0)+IFERROR(MATCH(IC2,'Emballage (Primær)'!$O$74:$O$83,0),0)+IFERROR(MATCH(IC2,'Emballage (Primær)'!$P$74:$P$83,0),0)+IFERROR(MATCH(IC2,'Emballage (Primær)'!$Q$74:$Q$83,0),0)+IFERROR(MATCH(IC2,'Emballage (Primær)'!$M$86:$M$95,0),0)+IFERROR(MATCH(IC2,'Emballage (Primær)'!$N$86:$N$95,0),0)+IFERROR(MATCH(IC2,'Emballage (Primær)'!$O$86:$O$95,0),0)+IFERROR(MATCH(IC2,'Emballage (Primær)'!$P$86:$P$95,0),0)+IFERROR(MATCH(IC2,'Emballage (Primær)'!$Q$86:$Q$95,0),0)+IFERROR(MATCH(IC2,'Emballage (Primær)'!$M$98:$M$107,0),0)+IFERROR(MATCH(IC2,'Emballage (Primær)'!$N$98:$N$107,0),0)+IFERROR(MATCH(IC2,'Emballage (Primær)'!$O$98:$O$107,0),0)+IFERROR(MATCH(IC2,'Emballage (Primær)'!$P$98:$P$107,0),0)+IFERROR(MATCH(IC2,'Emballage (Primær)'!$Q$98:$Q$107,0),0)&gt;=1,1,0)</f>
        <v>0</v>
      </c>
      <c r="ID9" s="78">
        <f>IF(IFERROR(MATCH(ID2,Recept!$K$37:$K$235,0),0)+IFERROR(MATCH(ID2,Recept!$M$37:$M$235,0),0)+IFERROR(MATCH(ID2,Recept!$O$37:$O$235,0),0)+IFERROR(MATCH(ID2,Recept!$Q$37:$Q$235,0),0)+IFERROR(MATCH(ID2,Recept!$S$37:$S$235,0),0)+IFERROR(MATCH(ID2,'Emballage (Primær)'!$M$21:$M$25,0),0)+IFERROR(MATCH(ID2,'Emballage (Primær)'!$N$21:$N$25,0),0)+IFERROR(MATCH(ID2,'Emballage (Primær)'!$O$21:$O$25,0),0)+IFERROR(MATCH(ID2,'Emballage (Primær)'!$P$21:$P$25,0),0)+IFERROR(MATCH(ID2,'Emballage (Primær)'!$Q$21:$Q$25,0),0)+IFERROR(MATCH(ID2,'Emballage (Primær)'!$M$50:$M$59,0),0)+IFERROR(MATCH(ID2,'Emballage (Primær)'!$N$50:$N$59,0),0)+IFERROR(MATCH(ID2,'Emballage (Primær)'!$O$50:$O$59,0),0)+IFERROR(MATCH(ID2,'Emballage (Primær)'!$P$50:$P$59,0),0)+IFERROR(MATCH(ID2,'Emballage (Primær)'!$Q$50:$Q$59,0),0)+IFERROR(MATCH(ID2,'Emballage (Primær)'!$M$62:$M$71,0),0)+IFERROR(MATCH(ID2,'Emballage (Primær)'!$N$62:$N$71,0),0)+IFERROR(MATCH(ID2,'Emballage (Primær)'!$O$62:$O$71,0),0)+IFERROR(MATCH(ID2,'Emballage (Primær)'!$P$62:$P$71,0),0)+IFERROR(MATCH(ID2,'Emballage (Primær)'!$Q$62:$Q$71,0),0)+IFERROR(MATCH(ID2,'Emballage (Primær)'!$M$74:$M$83,0),0)+IFERROR(MATCH(ID2,'Emballage (Primær)'!$N$74:$N$83,0),0)+IFERROR(MATCH(ID2,'Emballage (Primær)'!$O$74:$O$83,0),0)+IFERROR(MATCH(ID2,'Emballage (Primær)'!$P$74:$P$83,0),0)+IFERROR(MATCH(ID2,'Emballage (Primær)'!$Q$74:$Q$83,0),0)+IFERROR(MATCH(ID2,'Emballage (Primær)'!$M$86:$M$95,0),0)+IFERROR(MATCH(ID2,'Emballage (Primær)'!$N$86:$N$95,0),0)+IFERROR(MATCH(ID2,'Emballage (Primær)'!$O$86:$O$95,0),0)+IFERROR(MATCH(ID2,'Emballage (Primær)'!$P$86:$P$95,0),0)+IFERROR(MATCH(ID2,'Emballage (Primær)'!$Q$86:$Q$95,0),0)+IFERROR(MATCH(ID2,'Emballage (Primær)'!$M$98:$M$107,0),0)+IFERROR(MATCH(ID2,'Emballage (Primær)'!$N$98:$N$107,0),0)+IFERROR(MATCH(ID2,'Emballage (Primær)'!$O$98:$O$107,0),0)+IFERROR(MATCH(ID2,'Emballage (Primær)'!$P$98:$P$107,0),0)+IFERROR(MATCH(ID2,'Emballage (Primær)'!$Q$98:$Q$107,0),0)&gt;=1,1,0)</f>
        <v>0</v>
      </c>
      <c r="IE9" s="78">
        <f>IF(IFERROR(MATCH(IE2,Recept!$K$37:$K$235,0),0)+IFERROR(MATCH(IE2,Recept!$M$37:$M$235,0),0)+IFERROR(MATCH(IE2,Recept!$O$37:$O$235,0),0)+IFERROR(MATCH(IE2,Recept!$Q$37:$Q$235,0),0)+IFERROR(MATCH(IE2,Recept!$S$37:$S$235,0),0)+IFERROR(MATCH(IE2,'Emballage (Primær)'!$M$21:$M$25,0),0)+IFERROR(MATCH(IE2,'Emballage (Primær)'!$N$21:$N$25,0),0)+IFERROR(MATCH(IE2,'Emballage (Primær)'!$O$21:$O$25,0),0)+IFERROR(MATCH(IE2,'Emballage (Primær)'!$P$21:$P$25,0),0)+IFERROR(MATCH(IE2,'Emballage (Primær)'!$Q$21:$Q$25,0),0)+IFERROR(MATCH(IE2,'Emballage (Primær)'!$M$50:$M$59,0),0)+IFERROR(MATCH(IE2,'Emballage (Primær)'!$N$50:$N$59,0),0)+IFERROR(MATCH(IE2,'Emballage (Primær)'!$O$50:$O$59,0),0)+IFERROR(MATCH(IE2,'Emballage (Primær)'!$P$50:$P$59,0),0)+IFERROR(MATCH(IE2,'Emballage (Primær)'!$Q$50:$Q$59,0),0)+IFERROR(MATCH(IE2,'Emballage (Primær)'!$M$62:$M$71,0),0)+IFERROR(MATCH(IE2,'Emballage (Primær)'!$N$62:$N$71,0),0)+IFERROR(MATCH(IE2,'Emballage (Primær)'!$O$62:$O$71,0),0)+IFERROR(MATCH(IE2,'Emballage (Primær)'!$P$62:$P$71,0),0)+IFERROR(MATCH(IE2,'Emballage (Primær)'!$Q$62:$Q$71,0),0)+IFERROR(MATCH(IE2,'Emballage (Primær)'!$M$74:$M$83,0),0)+IFERROR(MATCH(IE2,'Emballage (Primær)'!$N$74:$N$83,0),0)+IFERROR(MATCH(IE2,'Emballage (Primær)'!$O$74:$O$83,0),0)+IFERROR(MATCH(IE2,'Emballage (Primær)'!$P$74:$P$83,0),0)+IFERROR(MATCH(IE2,'Emballage (Primær)'!$Q$74:$Q$83,0),0)+IFERROR(MATCH(IE2,'Emballage (Primær)'!$M$86:$M$95,0),0)+IFERROR(MATCH(IE2,'Emballage (Primær)'!$N$86:$N$95,0),0)+IFERROR(MATCH(IE2,'Emballage (Primær)'!$O$86:$O$95,0),0)+IFERROR(MATCH(IE2,'Emballage (Primær)'!$P$86:$P$95,0),0)+IFERROR(MATCH(IE2,'Emballage (Primær)'!$Q$86:$Q$95,0),0)+IFERROR(MATCH(IE2,'Emballage (Primær)'!$M$98:$M$107,0),0)+IFERROR(MATCH(IE2,'Emballage (Primær)'!$N$98:$N$107,0),0)+IFERROR(MATCH(IE2,'Emballage (Primær)'!$O$98:$O$107,0),0)+IFERROR(MATCH(IE2,'Emballage (Primær)'!$P$98:$P$107,0),0)+IFERROR(MATCH(IE2,'Emballage (Primær)'!$Q$98:$Q$107,0),0)&gt;=1,1,0)</f>
        <v>0</v>
      </c>
      <c r="IF9" s="78">
        <f>IF(IFERROR(MATCH(IF2,Recept!$K$37:$K$235,0),0)+IFERROR(MATCH(IF2,Recept!$M$37:$M$235,0),0)+IFERROR(MATCH(IF2,Recept!$O$37:$O$235,0),0)+IFERROR(MATCH(IF2,Recept!$Q$37:$Q$235,0),0)+IFERROR(MATCH(IF2,Recept!$S$37:$S$235,0),0)+IFERROR(MATCH(IF2,'Emballage (Primær)'!$M$21:$M$25,0),0)+IFERROR(MATCH(IF2,'Emballage (Primær)'!$N$21:$N$25,0),0)+IFERROR(MATCH(IF2,'Emballage (Primær)'!$O$21:$O$25,0),0)+IFERROR(MATCH(IF2,'Emballage (Primær)'!$P$21:$P$25,0),0)+IFERROR(MATCH(IF2,'Emballage (Primær)'!$Q$21:$Q$25,0),0)+IFERROR(MATCH(IF2,'Emballage (Primær)'!$M$50:$M$59,0),0)+IFERROR(MATCH(IF2,'Emballage (Primær)'!$N$50:$N$59,0),0)+IFERROR(MATCH(IF2,'Emballage (Primær)'!$O$50:$O$59,0),0)+IFERROR(MATCH(IF2,'Emballage (Primær)'!$P$50:$P$59,0),0)+IFERROR(MATCH(IF2,'Emballage (Primær)'!$Q$50:$Q$59,0),0)+IFERROR(MATCH(IF2,'Emballage (Primær)'!$M$62:$M$71,0),0)+IFERROR(MATCH(IF2,'Emballage (Primær)'!$N$62:$N$71,0),0)+IFERROR(MATCH(IF2,'Emballage (Primær)'!$O$62:$O$71,0),0)+IFERROR(MATCH(IF2,'Emballage (Primær)'!$P$62:$P$71,0),0)+IFERROR(MATCH(IF2,'Emballage (Primær)'!$Q$62:$Q$71,0),0)+IFERROR(MATCH(IF2,'Emballage (Primær)'!$M$74:$M$83,0),0)+IFERROR(MATCH(IF2,'Emballage (Primær)'!$N$74:$N$83,0),0)+IFERROR(MATCH(IF2,'Emballage (Primær)'!$O$74:$O$83,0),0)+IFERROR(MATCH(IF2,'Emballage (Primær)'!$P$74:$P$83,0),0)+IFERROR(MATCH(IF2,'Emballage (Primær)'!$Q$74:$Q$83,0),0)+IFERROR(MATCH(IF2,'Emballage (Primær)'!$M$86:$M$95,0),0)+IFERROR(MATCH(IF2,'Emballage (Primær)'!$N$86:$N$95,0),0)+IFERROR(MATCH(IF2,'Emballage (Primær)'!$O$86:$O$95,0),0)+IFERROR(MATCH(IF2,'Emballage (Primær)'!$P$86:$P$95,0),0)+IFERROR(MATCH(IF2,'Emballage (Primær)'!$Q$86:$Q$95,0),0)+IFERROR(MATCH(IF2,'Emballage (Primær)'!$M$98:$M$107,0),0)+IFERROR(MATCH(IF2,'Emballage (Primær)'!$N$98:$N$107,0),0)+IFERROR(MATCH(IF2,'Emballage (Primær)'!$O$98:$O$107,0),0)+IFERROR(MATCH(IF2,'Emballage (Primær)'!$P$98:$P$107,0),0)+IFERROR(MATCH(IF2,'Emballage (Primær)'!$Q$98:$Q$107,0),0)&gt;=1,1,0)</f>
        <v>0</v>
      </c>
      <c r="IG9" s="78">
        <f>IF(IFERROR(MATCH(IG2,Recept!$K$37:$K$235,0),0)+IFERROR(MATCH(IG2,Recept!$M$37:$M$235,0),0)+IFERROR(MATCH(IG2,Recept!$O$37:$O$235,0),0)+IFERROR(MATCH(IG2,Recept!$Q$37:$Q$235,0),0)+IFERROR(MATCH(IG2,Recept!$S$37:$S$235,0),0)+IFERROR(MATCH(IG2,'Emballage (Primær)'!$M$21:$M$25,0),0)+IFERROR(MATCH(IG2,'Emballage (Primær)'!$N$21:$N$25,0),0)+IFERROR(MATCH(IG2,'Emballage (Primær)'!$O$21:$O$25,0),0)+IFERROR(MATCH(IG2,'Emballage (Primær)'!$P$21:$P$25,0),0)+IFERROR(MATCH(IG2,'Emballage (Primær)'!$Q$21:$Q$25,0),0)+IFERROR(MATCH(IG2,'Emballage (Primær)'!$M$50:$M$59,0),0)+IFERROR(MATCH(IG2,'Emballage (Primær)'!$N$50:$N$59,0),0)+IFERROR(MATCH(IG2,'Emballage (Primær)'!$O$50:$O$59,0),0)+IFERROR(MATCH(IG2,'Emballage (Primær)'!$P$50:$P$59,0),0)+IFERROR(MATCH(IG2,'Emballage (Primær)'!$Q$50:$Q$59,0),0)+IFERROR(MATCH(IG2,'Emballage (Primær)'!$M$62:$M$71,0),0)+IFERROR(MATCH(IG2,'Emballage (Primær)'!$N$62:$N$71,0),0)+IFERROR(MATCH(IG2,'Emballage (Primær)'!$O$62:$O$71,0),0)+IFERROR(MATCH(IG2,'Emballage (Primær)'!$P$62:$P$71,0),0)+IFERROR(MATCH(IG2,'Emballage (Primær)'!$Q$62:$Q$71,0),0)+IFERROR(MATCH(IG2,'Emballage (Primær)'!$M$74:$M$83,0),0)+IFERROR(MATCH(IG2,'Emballage (Primær)'!$N$74:$N$83,0),0)+IFERROR(MATCH(IG2,'Emballage (Primær)'!$O$74:$O$83,0),0)+IFERROR(MATCH(IG2,'Emballage (Primær)'!$P$74:$P$83,0),0)+IFERROR(MATCH(IG2,'Emballage (Primær)'!$Q$74:$Q$83,0),0)+IFERROR(MATCH(IG2,'Emballage (Primær)'!$M$86:$M$95,0),0)+IFERROR(MATCH(IG2,'Emballage (Primær)'!$N$86:$N$95,0),0)+IFERROR(MATCH(IG2,'Emballage (Primær)'!$O$86:$O$95,0),0)+IFERROR(MATCH(IG2,'Emballage (Primær)'!$P$86:$P$95,0),0)+IFERROR(MATCH(IG2,'Emballage (Primær)'!$Q$86:$Q$95,0),0)+IFERROR(MATCH(IG2,'Emballage (Primær)'!$M$98:$M$107,0),0)+IFERROR(MATCH(IG2,'Emballage (Primær)'!$N$98:$N$107,0),0)+IFERROR(MATCH(IG2,'Emballage (Primær)'!$O$98:$O$107,0),0)+IFERROR(MATCH(IG2,'Emballage (Primær)'!$P$98:$P$107,0),0)+IFERROR(MATCH(IG2,'Emballage (Primær)'!$Q$98:$Q$107,0),0)&gt;=1,1,0)</f>
        <v>0</v>
      </c>
      <c r="IH9" s="78">
        <f>IF(IFERROR(MATCH(IH2,Recept!$K$37:$K$235,0),0)+IFERROR(MATCH(IH2,Recept!$M$37:$M$235,0),0)+IFERROR(MATCH(IH2,Recept!$O$37:$O$235,0),0)+IFERROR(MATCH(IH2,Recept!$Q$37:$Q$235,0),0)+IFERROR(MATCH(IH2,Recept!$S$37:$S$235,0),0)+IFERROR(MATCH(IH2,'Emballage (Primær)'!$M$21:$M$25,0),0)+IFERROR(MATCH(IH2,'Emballage (Primær)'!$N$21:$N$25,0),0)+IFERROR(MATCH(IH2,'Emballage (Primær)'!$O$21:$O$25,0),0)+IFERROR(MATCH(IH2,'Emballage (Primær)'!$P$21:$P$25,0),0)+IFERROR(MATCH(IH2,'Emballage (Primær)'!$Q$21:$Q$25,0),0)+IFERROR(MATCH(IH2,'Emballage (Primær)'!$M$50:$M$59,0),0)+IFERROR(MATCH(IH2,'Emballage (Primær)'!$N$50:$N$59,0),0)+IFERROR(MATCH(IH2,'Emballage (Primær)'!$O$50:$O$59,0),0)+IFERROR(MATCH(IH2,'Emballage (Primær)'!$P$50:$P$59,0),0)+IFERROR(MATCH(IH2,'Emballage (Primær)'!$Q$50:$Q$59,0),0)+IFERROR(MATCH(IH2,'Emballage (Primær)'!$M$62:$M$71,0),0)+IFERROR(MATCH(IH2,'Emballage (Primær)'!$N$62:$N$71,0),0)+IFERROR(MATCH(IH2,'Emballage (Primær)'!$O$62:$O$71,0),0)+IFERROR(MATCH(IH2,'Emballage (Primær)'!$P$62:$P$71,0),0)+IFERROR(MATCH(IH2,'Emballage (Primær)'!$Q$62:$Q$71,0),0)+IFERROR(MATCH(IH2,'Emballage (Primær)'!$M$74:$M$83,0),0)+IFERROR(MATCH(IH2,'Emballage (Primær)'!$N$74:$N$83,0),0)+IFERROR(MATCH(IH2,'Emballage (Primær)'!$O$74:$O$83,0),0)+IFERROR(MATCH(IH2,'Emballage (Primær)'!$P$74:$P$83,0),0)+IFERROR(MATCH(IH2,'Emballage (Primær)'!$Q$74:$Q$83,0),0)+IFERROR(MATCH(IH2,'Emballage (Primær)'!$M$86:$M$95,0),0)+IFERROR(MATCH(IH2,'Emballage (Primær)'!$N$86:$N$95,0),0)+IFERROR(MATCH(IH2,'Emballage (Primær)'!$O$86:$O$95,0),0)+IFERROR(MATCH(IH2,'Emballage (Primær)'!$P$86:$P$95,0),0)+IFERROR(MATCH(IH2,'Emballage (Primær)'!$Q$86:$Q$95,0),0)+IFERROR(MATCH(IH2,'Emballage (Primær)'!$M$98:$M$107,0),0)+IFERROR(MATCH(IH2,'Emballage (Primær)'!$N$98:$N$107,0),0)+IFERROR(MATCH(IH2,'Emballage (Primær)'!$O$98:$O$107,0),0)+IFERROR(MATCH(IH2,'Emballage (Primær)'!$P$98:$P$107,0),0)+IFERROR(MATCH(IH2,'Emballage (Primær)'!$Q$98:$Q$107,0),0)&gt;=1,1,0)</f>
        <v>0</v>
      </c>
      <c r="II9" s="78">
        <f>IF(IFERROR(MATCH(II2,Recept!$K$37:$K$235,0),0)+IFERROR(MATCH(II2,Recept!$M$37:$M$235,0),0)+IFERROR(MATCH(II2,Recept!$O$37:$O$235,0),0)+IFERROR(MATCH(II2,Recept!$Q$37:$Q$235,0),0)+IFERROR(MATCH(II2,Recept!$S$37:$S$235,0),0)+IFERROR(MATCH(II2,'Emballage (Primær)'!$M$21:$M$25,0),0)+IFERROR(MATCH(II2,'Emballage (Primær)'!$N$21:$N$25,0),0)+IFERROR(MATCH(II2,'Emballage (Primær)'!$O$21:$O$25,0),0)+IFERROR(MATCH(II2,'Emballage (Primær)'!$P$21:$P$25,0),0)+IFERROR(MATCH(II2,'Emballage (Primær)'!$Q$21:$Q$25,0),0)+IFERROR(MATCH(II2,'Emballage (Primær)'!$M$50:$M$59,0),0)+IFERROR(MATCH(II2,'Emballage (Primær)'!$N$50:$N$59,0),0)+IFERROR(MATCH(II2,'Emballage (Primær)'!$O$50:$O$59,0),0)+IFERROR(MATCH(II2,'Emballage (Primær)'!$P$50:$P$59,0),0)+IFERROR(MATCH(II2,'Emballage (Primær)'!$Q$50:$Q$59,0),0)+IFERROR(MATCH(II2,'Emballage (Primær)'!$M$62:$M$71,0),0)+IFERROR(MATCH(II2,'Emballage (Primær)'!$N$62:$N$71,0),0)+IFERROR(MATCH(II2,'Emballage (Primær)'!$O$62:$O$71,0),0)+IFERROR(MATCH(II2,'Emballage (Primær)'!$P$62:$P$71,0),0)+IFERROR(MATCH(II2,'Emballage (Primær)'!$Q$62:$Q$71,0),0)+IFERROR(MATCH(II2,'Emballage (Primær)'!$M$74:$M$83,0),0)+IFERROR(MATCH(II2,'Emballage (Primær)'!$N$74:$N$83,0),0)+IFERROR(MATCH(II2,'Emballage (Primær)'!$O$74:$O$83,0),0)+IFERROR(MATCH(II2,'Emballage (Primær)'!$P$74:$P$83,0),0)+IFERROR(MATCH(II2,'Emballage (Primær)'!$Q$74:$Q$83,0),0)+IFERROR(MATCH(II2,'Emballage (Primær)'!$M$86:$M$95,0),0)+IFERROR(MATCH(II2,'Emballage (Primær)'!$N$86:$N$95,0),0)+IFERROR(MATCH(II2,'Emballage (Primær)'!$O$86:$O$95,0),0)+IFERROR(MATCH(II2,'Emballage (Primær)'!$P$86:$P$95,0),0)+IFERROR(MATCH(II2,'Emballage (Primær)'!$Q$86:$Q$95,0),0)+IFERROR(MATCH(II2,'Emballage (Primær)'!$M$98:$M$107,0),0)+IFERROR(MATCH(II2,'Emballage (Primær)'!$N$98:$N$107,0),0)+IFERROR(MATCH(II2,'Emballage (Primær)'!$O$98:$O$107,0),0)+IFERROR(MATCH(II2,'Emballage (Primær)'!$P$98:$P$107,0),0)+IFERROR(MATCH(II2,'Emballage (Primær)'!$Q$98:$Q$107,0),0)&gt;=1,1,0)</f>
        <v>0</v>
      </c>
      <c r="IJ9" s="78">
        <f>IF(IFERROR(MATCH(IJ2,Recept!$K$37:$K$235,0),0)+IFERROR(MATCH(IJ2,Recept!$M$37:$M$235,0),0)+IFERROR(MATCH(IJ2,Recept!$O$37:$O$235,0),0)+IFERROR(MATCH(IJ2,Recept!$Q$37:$Q$235,0),0)+IFERROR(MATCH(IJ2,Recept!$S$37:$S$235,0),0)+IFERROR(MATCH(IJ2,'Emballage (Primær)'!$M$21:$M$25,0),0)+IFERROR(MATCH(IJ2,'Emballage (Primær)'!$N$21:$N$25,0),0)+IFERROR(MATCH(IJ2,'Emballage (Primær)'!$O$21:$O$25,0),0)+IFERROR(MATCH(IJ2,'Emballage (Primær)'!$P$21:$P$25,0),0)+IFERROR(MATCH(IJ2,'Emballage (Primær)'!$Q$21:$Q$25,0),0)+IFERROR(MATCH(IJ2,'Emballage (Primær)'!$M$50:$M$59,0),0)+IFERROR(MATCH(IJ2,'Emballage (Primær)'!$N$50:$N$59,0),0)+IFERROR(MATCH(IJ2,'Emballage (Primær)'!$O$50:$O$59,0),0)+IFERROR(MATCH(IJ2,'Emballage (Primær)'!$P$50:$P$59,0),0)+IFERROR(MATCH(IJ2,'Emballage (Primær)'!$Q$50:$Q$59,0),0)+IFERROR(MATCH(IJ2,'Emballage (Primær)'!$M$62:$M$71,0),0)+IFERROR(MATCH(IJ2,'Emballage (Primær)'!$N$62:$N$71,0),0)+IFERROR(MATCH(IJ2,'Emballage (Primær)'!$O$62:$O$71,0),0)+IFERROR(MATCH(IJ2,'Emballage (Primær)'!$P$62:$P$71,0),0)+IFERROR(MATCH(IJ2,'Emballage (Primær)'!$Q$62:$Q$71,0),0)+IFERROR(MATCH(IJ2,'Emballage (Primær)'!$M$74:$M$83,0),0)+IFERROR(MATCH(IJ2,'Emballage (Primær)'!$N$74:$N$83,0),0)+IFERROR(MATCH(IJ2,'Emballage (Primær)'!$O$74:$O$83,0),0)+IFERROR(MATCH(IJ2,'Emballage (Primær)'!$P$74:$P$83,0),0)+IFERROR(MATCH(IJ2,'Emballage (Primær)'!$Q$74:$Q$83,0),0)+IFERROR(MATCH(IJ2,'Emballage (Primær)'!$M$86:$M$95,0),0)+IFERROR(MATCH(IJ2,'Emballage (Primær)'!$N$86:$N$95,0),0)+IFERROR(MATCH(IJ2,'Emballage (Primær)'!$O$86:$O$95,0),0)+IFERROR(MATCH(IJ2,'Emballage (Primær)'!$P$86:$P$95,0),0)+IFERROR(MATCH(IJ2,'Emballage (Primær)'!$Q$86:$Q$95,0),0)+IFERROR(MATCH(IJ2,'Emballage (Primær)'!$M$98:$M$107,0),0)+IFERROR(MATCH(IJ2,'Emballage (Primær)'!$N$98:$N$107,0),0)+IFERROR(MATCH(IJ2,'Emballage (Primær)'!$O$98:$O$107,0),0)+IFERROR(MATCH(IJ2,'Emballage (Primær)'!$P$98:$P$107,0),0)+IFERROR(MATCH(IJ2,'Emballage (Primær)'!$Q$98:$Q$107,0),0)&gt;=1,1,0)</f>
        <v>0</v>
      </c>
      <c r="IK9" s="78">
        <f>IF(IFERROR(MATCH(IK2,Recept!$K$37:$K$235,0),0)+IFERROR(MATCH(IK2,Recept!$M$37:$M$235,0),0)+IFERROR(MATCH(IK2,Recept!$O$37:$O$235,0),0)+IFERROR(MATCH(IK2,Recept!$Q$37:$Q$235,0),0)+IFERROR(MATCH(IK2,Recept!$S$37:$S$235,0),0)+IFERROR(MATCH(IK2,'Emballage (Primær)'!$M$21:$M$25,0),0)+IFERROR(MATCH(IK2,'Emballage (Primær)'!$N$21:$N$25,0),0)+IFERROR(MATCH(IK2,'Emballage (Primær)'!$O$21:$O$25,0),0)+IFERROR(MATCH(IK2,'Emballage (Primær)'!$P$21:$P$25,0),0)+IFERROR(MATCH(IK2,'Emballage (Primær)'!$Q$21:$Q$25,0),0)+IFERROR(MATCH(IK2,'Emballage (Primær)'!$M$50:$M$59,0),0)+IFERROR(MATCH(IK2,'Emballage (Primær)'!$N$50:$N$59,0),0)+IFERROR(MATCH(IK2,'Emballage (Primær)'!$O$50:$O$59,0),0)+IFERROR(MATCH(IK2,'Emballage (Primær)'!$P$50:$P$59,0),0)+IFERROR(MATCH(IK2,'Emballage (Primær)'!$Q$50:$Q$59,0),0)+IFERROR(MATCH(IK2,'Emballage (Primær)'!$M$62:$M$71,0),0)+IFERROR(MATCH(IK2,'Emballage (Primær)'!$N$62:$N$71,0),0)+IFERROR(MATCH(IK2,'Emballage (Primær)'!$O$62:$O$71,0),0)+IFERROR(MATCH(IK2,'Emballage (Primær)'!$P$62:$P$71,0),0)+IFERROR(MATCH(IK2,'Emballage (Primær)'!$Q$62:$Q$71,0),0)+IFERROR(MATCH(IK2,'Emballage (Primær)'!$M$74:$M$83,0),0)+IFERROR(MATCH(IK2,'Emballage (Primær)'!$N$74:$N$83,0),0)+IFERROR(MATCH(IK2,'Emballage (Primær)'!$O$74:$O$83,0),0)+IFERROR(MATCH(IK2,'Emballage (Primær)'!$P$74:$P$83,0),0)+IFERROR(MATCH(IK2,'Emballage (Primær)'!$Q$74:$Q$83,0),0)+IFERROR(MATCH(IK2,'Emballage (Primær)'!$M$86:$M$95,0),0)+IFERROR(MATCH(IK2,'Emballage (Primær)'!$N$86:$N$95,0),0)+IFERROR(MATCH(IK2,'Emballage (Primær)'!$O$86:$O$95,0),0)+IFERROR(MATCH(IK2,'Emballage (Primær)'!$P$86:$P$95,0),0)+IFERROR(MATCH(IK2,'Emballage (Primær)'!$Q$86:$Q$95,0),0)+IFERROR(MATCH(IK2,'Emballage (Primær)'!$M$98:$M$107,0),0)+IFERROR(MATCH(IK2,'Emballage (Primær)'!$N$98:$N$107,0),0)+IFERROR(MATCH(IK2,'Emballage (Primær)'!$O$98:$O$107,0),0)+IFERROR(MATCH(IK2,'Emballage (Primær)'!$P$98:$P$107,0),0)+IFERROR(MATCH(IK2,'Emballage (Primær)'!$Q$98:$Q$107,0),0)&gt;=1,1,0)</f>
        <v>0</v>
      </c>
      <c r="IL9" s="78">
        <f>IF(IFERROR(MATCH(IL2,Recept!$K$37:$K$235,0),0)+IFERROR(MATCH(IL2,Recept!$M$37:$M$235,0),0)+IFERROR(MATCH(IL2,Recept!$O$37:$O$235,0),0)+IFERROR(MATCH(IL2,Recept!$Q$37:$Q$235,0),0)+IFERROR(MATCH(IL2,Recept!$S$37:$S$235,0),0)+IFERROR(MATCH(IL2,'Emballage (Primær)'!$M$21:$M$25,0),0)+IFERROR(MATCH(IL2,'Emballage (Primær)'!$N$21:$N$25,0),0)+IFERROR(MATCH(IL2,'Emballage (Primær)'!$O$21:$O$25,0),0)+IFERROR(MATCH(IL2,'Emballage (Primær)'!$P$21:$P$25,0),0)+IFERROR(MATCH(IL2,'Emballage (Primær)'!$Q$21:$Q$25,0),0)+IFERROR(MATCH(IL2,'Emballage (Primær)'!$M$50:$M$59,0),0)+IFERROR(MATCH(IL2,'Emballage (Primær)'!$N$50:$N$59,0),0)+IFERROR(MATCH(IL2,'Emballage (Primær)'!$O$50:$O$59,0),0)+IFERROR(MATCH(IL2,'Emballage (Primær)'!$P$50:$P$59,0),0)+IFERROR(MATCH(IL2,'Emballage (Primær)'!$Q$50:$Q$59,0),0)+IFERROR(MATCH(IL2,'Emballage (Primær)'!$M$62:$M$71,0),0)+IFERROR(MATCH(IL2,'Emballage (Primær)'!$N$62:$N$71,0),0)+IFERROR(MATCH(IL2,'Emballage (Primær)'!$O$62:$O$71,0),0)+IFERROR(MATCH(IL2,'Emballage (Primær)'!$P$62:$P$71,0),0)+IFERROR(MATCH(IL2,'Emballage (Primær)'!$Q$62:$Q$71,0),0)+IFERROR(MATCH(IL2,'Emballage (Primær)'!$M$74:$M$83,0),0)+IFERROR(MATCH(IL2,'Emballage (Primær)'!$N$74:$N$83,0),0)+IFERROR(MATCH(IL2,'Emballage (Primær)'!$O$74:$O$83,0),0)+IFERROR(MATCH(IL2,'Emballage (Primær)'!$P$74:$P$83,0),0)+IFERROR(MATCH(IL2,'Emballage (Primær)'!$Q$74:$Q$83,0),0)+IFERROR(MATCH(IL2,'Emballage (Primær)'!$M$86:$M$95,0),0)+IFERROR(MATCH(IL2,'Emballage (Primær)'!$N$86:$N$95,0),0)+IFERROR(MATCH(IL2,'Emballage (Primær)'!$O$86:$O$95,0),0)+IFERROR(MATCH(IL2,'Emballage (Primær)'!$P$86:$P$95,0),0)+IFERROR(MATCH(IL2,'Emballage (Primær)'!$Q$86:$Q$95,0),0)+IFERROR(MATCH(IL2,'Emballage (Primær)'!$M$98:$M$107,0),0)+IFERROR(MATCH(IL2,'Emballage (Primær)'!$N$98:$N$107,0),0)+IFERROR(MATCH(IL2,'Emballage (Primær)'!$O$98:$O$107,0),0)+IFERROR(MATCH(IL2,'Emballage (Primær)'!$P$98:$P$107,0),0)+IFERROR(MATCH(IL2,'Emballage (Primær)'!$Q$98:$Q$107,0),0)&gt;=1,1,0)</f>
        <v>0</v>
      </c>
      <c r="IM9" s="78">
        <f>IF(IFERROR(MATCH(IM2,Recept!$K$37:$K$235,0),0)+IFERROR(MATCH(IM2,Recept!$M$37:$M$235,0),0)+IFERROR(MATCH(IM2,Recept!$O$37:$O$235,0),0)+IFERROR(MATCH(IM2,Recept!$Q$37:$Q$235,0),0)+IFERROR(MATCH(IM2,Recept!$S$37:$S$235,0),0)+IFERROR(MATCH(IM2,'Emballage (Primær)'!$M$21:$M$25,0),0)+IFERROR(MATCH(IM2,'Emballage (Primær)'!$N$21:$N$25,0),0)+IFERROR(MATCH(IM2,'Emballage (Primær)'!$O$21:$O$25,0),0)+IFERROR(MATCH(IM2,'Emballage (Primær)'!$P$21:$P$25,0),0)+IFERROR(MATCH(IM2,'Emballage (Primær)'!$Q$21:$Q$25,0),0)+IFERROR(MATCH(IM2,'Emballage (Primær)'!$M$50:$M$59,0),0)+IFERROR(MATCH(IM2,'Emballage (Primær)'!$N$50:$N$59,0),0)+IFERROR(MATCH(IM2,'Emballage (Primær)'!$O$50:$O$59,0),0)+IFERROR(MATCH(IM2,'Emballage (Primær)'!$P$50:$P$59,0),0)+IFERROR(MATCH(IM2,'Emballage (Primær)'!$Q$50:$Q$59,0),0)+IFERROR(MATCH(IM2,'Emballage (Primær)'!$M$62:$M$71,0),0)+IFERROR(MATCH(IM2,'Emballage (Primær)'!$N$62:$N$71,0),0)+IFERROR(MATCH(IM2,'Emballage (Primær)'!$O$62:$O$71,0),0)+IFERROR(MATCH(IM2,'Emballage (Primær)'!$P$62:$P$71,0),0)+IFERROR(MATCH(IM2,'Emballage (Primær)'!$Q$62:$Q$71,0),0)+IFERROR(MATCH(IM2,'Emballage (Primær)'!$M$74:$M$83,0),0)+IFERROR(MATCH(IM2,'Emballage (Primær)'!$N$74:$N$83,0),0)+IFERROR(MATCH(IM2,'Emballage (Primær)'!$O$74:$O$83,0),0)+IFERROR(MATCH(IM2,'Emballage (Primær)'!$P$74:$P$83,0),0)+IFERROR(MATCH(IM2,'Emballage (Primær)'!$Q$74:$Q$83,0),0)+IFERROR(MATCH(IM2,'Emballage (Primær)'!$M$86:$M$95,0),0)+IFERROR(MATCH(IM2,'Emballage (Primær)'!$N$86:$N$95,0),0)+IFERROR(MATCH(IM2,'Emballage (Primær)'!$O$86:$O$95,0),0)+IFERROR(MATCH(IM2,'Emballage (Primær)'!$P$86:$P$95,0),0)+IFERROR(MATCH(IM2,'Emballage (Primær)'!$Q$86:$Q$95,0),0)+IFERROR(MATCH(IM2,'Emballage (Primær)'!$M$98:$M$107,0),0)+IFERROR(MATCH(IM2,'Emballage (Primær)'!$N$98:$N$107,0),0)+IFERROR(MATCH(IM2,'Emballage (Primær)'!$O$98:$O$107,0),0)+IFERROR(MATCH(IM2,'Emballage (Primær)'!$P$98:$P$107,0),0)+IFERROR(MATCH(IM2,'Emballage (Primær)'!$Q$98:$Q$107,0),0)&gt;=1,1,0)</f>
        <v>0</v>
      </c>
      <c r="IN9" s="78">
        <f>IF(IFERROR(MATCH(IN2,Recept!$K$37:$K$235,0),0)+IFERROR(MATCH(IN2,Recept!$M$37:$M$235,0),0)+IFERROR(MATCH(IN2,Recept!$O$37:$O$235,0),0)+IFERROR(MATCH(IN2,Recept!$Q$37:$Q$235,0),0)+IFERROR(MATCH(IN2,Recept!$S$37:$S$235,0),0)+IFERROR(MATCH(IN2,'Emballage (Primær)'!$M$21:$M$25,0),0)+IFERROR(MATCH(IN2,'Emballage (Primær)'!$N$21:$N$25,0),0)+IFERROR(MATCH(IN2,'Emballage (Primær)'!$O$21:$O$25,0),0)+IFERROR(MATCH(IN2,'Emballage (Primær)'!$P$21:$P$25,0),0)+IFERROR(MATCH(IN2,'Emballage (Primær)'!$Q$21:$Q$25,0),0)+IFERROR(MATCH(IN2,'Emballage (Primær)'!$M$50:$M$59,0),0)+IFERROR(MATCH(IN2,'Emballage (Primær)'!$N$50:$N$59,0),0)+IFERROR(MATCH(IN2,'Emballage (Primær)'!$O$50:$O$59,0),0)+IFERROR(MATCH(IN2,'Emballage (Primær)'!$P$50:$P$59,0),0)+IFERROR(MATCH(IN2,'Emballage (Primær)'!$Q$50:$Q$59,0),0)+IFERROR(MATCH(IN2,'Emballage (Primær)'!$M$62:$M$71,0),0)+IFERROR(MATCH(IN2,'Emballage (Primær)'!$N$62:$N$71,0),0)+IFERROR(MATCH(IN2,'Emballage (Primær)'!$O$62:$O$71,0),0)+IFERROR(MATCH(IN2,'Emballage (Primær)'!$P$62:$P$71,0),0)+IFERROR(MATCH(IN2,'Emballage (Primær)'!$Q$62:$Q$71,0),0)+IFERROR(MATCH(IN2,'Emballage (Primær)'!$M$74:$M$83,0),0)+IFERROR(MATCH(IN2,'Emballage (Primær)'!$N$74:$N$83,0),0)+IFERROR(MATCH(IN2,'Emballage (Primær)'!$O$74:$O$83,0),0)+IFERROR(MATCH(IN2,'Emballage (Primær)'!$P$74:$P$83,0),0)+IFERROR(MATCH(IN2,'Emballage (Primær)'!$Q$74:$Q$83,0),0)+IFERROR(MATCH(IN2,'Emballage (Primær)'!$M$86:$M$95,0),0)+IFERROR(MATCH(IN2,'Emballage (Primær)'!$N$86:$N$95,0),0)+IFERROR(MATCH(IN2,'Emballage (Primær)'!$O$86:$O$95,0),0)+IFERROR(MATCH(IN2,'Emballage (Primær)'!$P$86:$P$95,0),0)+IFERROR(MATCH(IN2,'Emballage (Primær)'!$Q$86:$Q$95,0),0)+IFERROR(MATCH(IN2,'Emballage (Primær)'!$M$98:$M$107,0),0)+IFERROR(MATCH(IN2,'Emballage (Primær)'!$N$98:$N$107,0),0)+IFERROR(MATCH(IN2,'Emballage (Primær)'!$O$98:$O$107,0),0)+IFERROR(MATCH(IN2,'Emballage (Primær)'!$P$98:$P$107,0),0)+IFERROR(MATCH(IN2,'Emballage (Primær)'!$Q$98:$Q$107,0),0)&gt;=1,1,0)</f>
        <v>0</v>
      </c>
      <c r="IO9" s="78">
        <f>IF(IFERROR(MATCH(IO2,Recept!$K$37:$K$235,0),0)+IFERROR(MATCH(IO2,Recept!$M$37:$M$235,0),0)+IFERROR(MATCH(IO2,Recept!$O$37:$O$235,0),0)+IFERROR(MATCH(IO2,Recept!$Q$37:$Q$235,0),0)+IFERROR(MATCH(IO2,Recept!$S$37:$S$235,0),0)+IFERROR(MATCH(IO2,'Emballage (Primær)'!$M$21:$M$25,0),0)+IFERROR(MATCH(IO2,'Emballage (Primær)'!$N$21:$N$25,0),0)+IFERROR(MATCH(IO2,'Emballage (Primær)'!$O$21:$O$25,0),0)+IFERROR(MATCH(IO2,'Emballage (Primær)'!$P$21:$P$25,0),0)+IFERROR(MATCH(IO2,'Emballage (Primær)'!$Q$21:$Q$25,0),0)+IFERROR(MATCH(IO2,'Emballage (Primær)'!$M$50:$M$59,0),0)+IFERROR(MATCH(IO2,'Emballage (Primær)'!$N$50:$N$59,0),0)+IFERROR(MATCH(IO2,'Emballage (Primær)'!$O$50:$O$59,0),0)+IFERROR(MATCH(IO2,'Emballage (Primær)'!$P$50:$P$59,0),0)+IFERROR(MATCH(IO2,'Emballage (Primær)'!$Q$50:$Q$59,0),0)+IFERROR(MATCH(IO2,'Emballage (Primær)'!$M$62:$M$71,0),0)+IFERROR(MATCH(IO2,'Emballage (Primær)'!$N$62:$N$71,0),0)+IFERROR(MATCH(IO2,'Emballage (Primær)'!$O$62:$O$71,0),0)+IFERROR(MATCH(IO2,'Emballage (Primær)'!$P$62:$P$71,0),0)+IFERROR(MATCH(IO2,'Emballage (Primær)'!$Q$62:$Q$71,0),0)+IFERROR(MATCH(IO2,'Emballage (Primær)'!$M$74:$M$83,0),0)+IFERROR(MATCH(IO2,'Emballage (Primær)'!$N$74:$N$83,0),0)+IFERROR(MATCH(IO2,'Emballage (Primær)'!$O$74:$O$83,0),0)+IFERROR(MATCH(IO2,'Emballage (Primær)'!$P$74:$P$83,0),0)+IFERROR(MATCH(IO2,'Emballage (Primær)'!$Q$74:$Q$83,0),0)+IFERROR(MATCH(IO2,'Emballage (Primær)'!$M$86:$M$95,0),0)+IFERROR(MATCH(IO2,'Emballage (Primær)'!$N$86:$N$95,0),0)+IFERROR(MATCH(IO2,'Emballage (Primær)'!$O$86:$O$95,0),0)+IFERROR(MATCH(IO2,'Emballage (Primær)'!$P$86:$P$95,0),0)+IFERROR(MATCH(IO2,'Emballage (Primær)'!$Q$86:$Q$95,0),0)+IFERROR(MATCH(IO2,'Emballage (Primær)'!$M$98:$M$107,0),0)+IFERROR(MATCH(IO2,'Emballage (Primær)'!$N$98:$N$107,0),0)+IFERROR(MATCH(IO2,'Emballage (Primær)'!$O$98:$O$107,0),0)+IFERROR(MATCH(IO2,'Emballage (Primær)'!$P$98:$P$107,0),0)+IFERROR(MATCH(IO2,'Emballage (Primær)'!$Q$98:$Q$107,0),0)&gt;=1,1,0)</f>
        <v>0</v>
      </c>
      <c r="IP9" s="78">
        <f>IF(IFERROR(MATCH(IP2,Recept!$K$37:$K$235,0),0)+IFERROR(MATCH(IP2,Recept!$M$37:$M$235,0),0)+IFERROR(MATCH(IP2,Recept!$O$37:$O$235,0),0)+IFERROR(MATCH(IP2,Recept!$Q$37:$Q$235,0),0)+IFERROR(MATCH(IP2,Recept!$S$37:$S$235,0),0)+IFERROR(MATCH(IP2,'Emballage (Primær)'!$M$21:$M$25,0),0)+IFERROR(MATCH(IP2,'Emballage (Primær)'!$N$21:$N$25,0),0)+IFERROR(MATCH(IP2,'Emballage (Primær)'!$O$21:$O$25,0),0)+IFERROR(MATCH(IP2,'Emballage (Primær)'!$P$21:$P$25,0),0)+IFERROR(MATCH(IP2,'Emballage (Primær)'!$Q$21:$Q$25,0),0)+IFERROR(MATCH(IP2,'Emballage (Primær)'!$M$50:$M$59,0),0)+IFERROR(MATCH(IP2,'Emballage (Primær)'!$N$50:$N$59,0),0)+IFERROR(MATCH(IP2,'Emballage (Primær)'!$O$50:$O$59,0),0)+IFERROR(MATCH(IP2,'Emballage (Primær)'!$P$50:$P$59,0),0)+IFERROR(MATCH(IP2,'Emballage (Primær)'!$Q$50:$Q$59,0),0)+IFERROR(MATCH(IP2,'Emballage (Primær)'!$M$62:$M$71,0),0)+IFERROR(MATCH(IP2,'Emballage (Primær)'!$N$62:$N$71,0),0)+IFERROR(MATCH(IP2,'Emballage (Primær)'!$O$62:$O$71,0),0)+IFERROR(MATCH(IP2,'Emballage (Primær)'!$P$62:$P$71,0),0)+IFERROR(MATCH(IP2,'Emballage (Primær)'!$Q$62:$Q$71,0),0)+IFERROR(MATCH(IP2,'Emballage (Primær)'!$M$74:$M$83,0),0)+IFERROR(MATCH(IP2,'Emballage (Primær)'!$N$74:$N$83,0),0)+IFERROR(MATCH(IP2,'Emballage (Primær)'!$O$74:$O$83,0),0)+IFERROR(MATCH(IP2,'Emballage (Primær)'!$P$74:$P$83,0),0)+IFERROR(MATCH(IP2,'Emballage (Primær)'!$Q$74:$Q$83,0),0)+IFERROR(MATCH(IP2,'Emballage (Primær)'!$M$86:$M$95,0),0)+IFERROR(MATCH(IP2,'Emballage (Primær)'!$N$86:$N$95,0),0)+IFERROR(MATCH(IP2,'Emballage (Primær)'!$O$86:$O$95,0),0)+IFERROR(MATCH(IP2,'Emballage (Primær)'!$P$86:$P$95,0),0)+IFERROR(MATCH(IP2,'Emballage (Primær)'!$Q$86:$Q$95,0),0)+IFERROR(MATCH(IP2,'Emballage (Primær)'!$M$98:$M$107,0),0)+IFERROR(MATCH(IP2,'Emballage (Primær)'!$N$98:$N$107,0),0)+IFERROR(MATCH(IP2,'Emballage (Primær)'!$O$98:$O$107,0),0)+IFERROR(MATCH(IP2,'Emballage (Primær)'!$P$98:$P$107,0),0)+IFERROR(MATCH(IP2,'Emballage (Primær)'!$Q$98:$Q$107,0),0)&gt;=1,1,0)</f>
        <v>0</v>
      </c>
      <c r="IQ9" s="78">
        <f>IF(IFERROR(MATCH(IQ2,Recept!$K$37:$K$235,0),0)+IFERROR(MATCH(IQ2,Recept!$M$37:$M$235,0),0)+IFERROR(MATCH(IQ2,Recept!$O$37:$O$235,0),0)+IFERROR(MATCH(IQ2,Recept!$Q$37:$Q$235,0),0)+IFERROR(MATCH(IQ2,Recept!$S$37:$S$235,0),0)+IFERROR(MATCH(IQ2,'Emballage (Primær)'!$M$21:$M$25,0),0)+IFERROR(MATCH(IQ2,'Emballage (Primær)'!$N$21:$N$25,0),0)+IFERROR(MATCH(IQ2,'Emballage (Primær)'!$O$21:$O$25,0),0)+IFERROR(MATCH(IQ2,'Emballage (Primær)'!$P$21:$P$25,0),0)+IFERROR(MATCH(IQ2,'Emballage (Primær)'!$Q$21:$Q$25,0),0)+IFERROR(MATCH(IQ2,'Emballage (Primær)'!$M$50:$M$59,0),0)+IFERROR(MATCH(IQ2,'Emballage (Primær)'!$N$50:$N$59,0),0)+IFERROR(MATCH(IQ2,'Emballage (Primær)'!$O$50:$O$59,0),0)+IFERROR(MATCH(IQ2,'Emballage (Primær)'!$P$50:$P$59,0),0)+IFERROR(MATCH(IQ2,'Emballage (Primær)'!$Q$50:$Q$59,0),0)+IFERROR(MATCH(IQ2,'Emballage (Primær)'!$M$62:$M$71,0),0)+IFERROR(MATCH(IQ2,'Emballage (Primær)'!$N$62:$N$71,0),0)+IFERROR(MATCH(IQ2,'Emballage (Primær)'!$O$62:$O$71,0),0)+IFERROR(MATCH(IQ2,'Emballage (Primær)'!$P$62:$P$71,0),0)+IFERROR(MATCH(IQ2,'Emballage (Primær)'!$Q$62:$Q$71,0),0)+IFERROR(MATCH(IQ2,'Emballage (Primær)'!$M$74:$M$83,0),0)+IFERROR(MATCH(IQ2,'Emballage (Primær)'!$N$74:$N$83,0),0)+IFERROR(MATCH(IQ2,'Emballage (Primær)'!$O$74:$O$83,0),0)+IFERROR(MATCH(IQ2,'Emballage (Primær)'!$P$74:$P$83,0),0)+IFERROR(MATCH(IQ2,'Emballage (Primær)'!$Q$74:$Q$83,0),0)+IFERROR(MATCH(IQ2,'Emballage (Primær)'!$M$86:$M$95,0),0)+IFERROR(MATCH(IQ2,'Emballage (Primær)'!$N$86:$N$95,0),0)+IFERROR(MATCH(IQ2,'Emballage (Primær)'!$O$86:$O$95,0),0)+IFERROR(MATCH(IQ2,'Emballage (Primær)'!$P$86:$P$95,0),0)+IFERROR(MATCH(IQ2,'Emballage (Primær)'!$Q$86:$Q$95,0),0)+IFERROR(MATCH(IQ2,'Emballage (Primær)'!$M$98:$M$107,0),0)+IFERROR(MATCH(IQ2,'Emballage (Primær)'!$N$98:$N$107,0),0)+IFERROR(MATCH(IQ2,'Emballage (Primær)'!$O$98:$O$107,0),0)+IFERROR(MATCH(IQ2,'Emballage (Primær)'!$P$98:$P$107,0),0)+IFERROR(MATCH(IQ2,'Emballage (Primær)'!$Q$98:$Q$107,0),0)&gt;=1,1,0)</f>
        <v>0</v>
      </c>
      <c r="IR9" s="78">
        <f>IF(IFERROR(MATCH(IR2,Recept!$K$37:$K$235,0),0)+IFERROR(MATCH(IR2,Recept!$M$37:$M$235,0),0)+IFERROR(MATCH(IR2,Recept!$O$37:$O$235,0),0)+IFERROR(MATCH(IR2,Recept!$Q$37:$Q$235,0),0)+IFERROR(MATCH(IR2,Recept!$S$37:$S$235,0),0)+IFERROR(MATCH(IR2,'Emballage (Primær)'!$M$21:$M$25,0),0)+IFERROR(MATCH(IR2,'Emballage (Primær)'!$N$21:$N$25,0),0)+IFERROR(MATCH(IR2,'Emballage (Primær)'!$O$21:$O$25,0),0)+IFERROR(MATCH(IR2,'Emballage (Primær)'!$P$21:$P$25,0),0)+IFERROR(MATCH(IR2,'Emballage (Primær)'!$Q$21:$Q$25,0),0)+IFERROR(MATCH(IR2,'Emballage (Primær)'!$M$50:$M$59,0),0)+IFERROR(MATCH(IR2,'Emballage (Primær)'!$N$50:$N$59,0),0)+IFERROR(MATCH(IR2,'Emballage (Primær)'!$O$50:$O$59,0),0)+IFERROR(MATCH(IR2,'Emballage (Primær)'!$P$50:$P$59,0),0)+IFERROR(MATCH(IR2,'Emballage (Primær)'!$Q$50:$Q$59,0),0)+IFERROR(MATCH(IR2,'Emballage (Primær)'!$M$62:$M$71,0),0)+IFERROR(MATCH(IR2,'Emballage (Primær)'!$N$62:$N$71,0),0)+IFERROR(MATCH(IR2,'Emballage (Primær)'!$O$62:$O$71,0),0)+IFERROR(MATCH(IR2,'Emballage (Primær)'!$P$62:$P$71,0),0)+IFERROR(MATCH(IR2,'Emballage (Primær)'!$Q$62:$Q$71,0),0)+IFERROR(MATCH(IR2,'Emballage (Primær)'!$M$74:$M$83,0),0)+IFERROR(MATCH(IR2,'Emballage (Primær)'!$N$74:$N$83,0),0)+IFERROR(MATCH(IR2,'Emballage (Primær)'!$O$74:$O$83,0),0)+IFERROR(MATCH(IR2,'Emballage (Primær)'!$P$74:$P$83,0),0)+IFERROR(MATCH(IR2,'Emballage (Primær)'!$Q$74:$Q$83,0),0)+IFERROR(MATCH(IR2,'Emballage (Primær)'!$M$86:$M$95,0),0)+IFERROR(MATCH(IR2,'Emballage (Primær)'!$N$86:$N$95,0),0)+IFERROR(MATCH(IR2,'Emballage (Primær)'!$O$86:$O$95,0),0)+IFERROR(MATCH(IR2,'Emballage (Primær)'!$P$86:$P$95,0),0)+IFERROR(MATCH(IR2,'Emballage (Primær)'!$Q$86:$Q$95,0),0)+IFERROR(MATCH(IR2,'Emballage (Primær)'!$M$98:$M$107,0),0)+IFERROR(MATCH(IR2,'Emballage (Primær)'!$N$98:$N$107,0),0)+IFERROR(MATCH(IR2,'Emballage (Primær)'!$O$98:$O$107,0),0)+IFERROR(MATCH(IR2,'Emballage (Primær)'!$P$98:$P$107,0),0)+IFERROR(MATCH(IR2,'Emballage (Primær)'!$Q$98:$Q$107,0),0)&gt;=1,1,0)</f>
        <v>0</v>
      </c>
      <c r="IS9" s="78">
        <f>IF(IFERROR(MATCH(IS2,Recept!$K$37:$K$235,0),0)+IFERROR(MATCH(IS2,Recept!$M$37:$M$235,0),0)+IFERROR(MATCH(IS2,Recept!$O$37:$O$235,0),0)+IFERROR(MATCH(IS2,Recept!$Q$37:$Q$235,0),0)+IFERROR(MATCH(IS2,Recept!$S$37:$S$235,0),0)+IFERROR(MATCH(IS2,'Emballage (Primær)'!$M$21:$M$25,0),0)+IFERROR(MATCH(IS2,'Emballage (Primær)'!$N$21:$N$25,0),0)+IFERROR(MATCH(IS2,'Emballage (Primær)'!$O$21:$O$25,0),0)+IFERROR(MATCH(IS2,'Emballage (Primær)'!$P$21:$P$25,0),0)+IFERROR(MATCH(IS2,'Emballage (Primær)'!$Q$21:$Q$25,0),0)+IFERROR(MATCH(IS2,'Emballage (Primær)'!$M$50:$M$59,0),0)+IFERROR(MATCH(IS2,'Emballage (Primær)'!$N$50:$N$59,0),0)+IFERROR(MATCH(IS2,'Emballage (Primær)'!$O$50:$O$59,0),0)+IFERROR(MATCH(IS2,'Emballage (Primær)'!$P$50:$P$59,0),0)+IFERROR(MATCH(IS2,'Emballage (Primær)'!$Q$50:$Q$59,0),0)+IFERROR(MATCH(IS2,'Emballage (Primær)'!$M$62:$M$71,0),0)+IFERROR(MATCH(IS2,'Emballage (Primær)'!$N$62:$N$71,0),0)+IFERROR(MATCH(IS2,'Emballage (Primær)'!$O$62:$O$71,0),0)+IFERROR(MATCH(IS2,'Emballage (Primær)'!$P$62:$P$71,0),0)+IFERROR(MATCH(IS2,'Emballage (Primær)'!$Q$62:$Q$71,0),0)+IFERROR(MATCH(IS2,'Emballage (Primær)'!$M$74:$M$83,0),0)+IFERROR(MATCH(IS2,'Emballage (Primær)'!$N$74:$N$83,0),0)+IFERROR(MATCH(IS2,'Emballage (Primær)'!$O$74:$O$83,0),0)+IFERROR(MATCH(IS2,'Emballage (Primær)'!$P$74:$P$83,0),0)+IFERROR(MATCH(IS2,'Emballage (Primær)'!$Q$74:$Q$83,0),0)+IFERROR(MATCH(IS2,'Emballage (Primær)'!$M$86:$M$95,0),0)+IFERROR(MATCH(IS2,'Emballage (Primær)'!$N$86:$N$95,0),0)+IFERROR(MATCH(IS2,'Emballage (Primær)'!$O$86:$O$95,0),0)+IFERROR(MATCH(IS2,'Emballage (Primær)'!$P$86:$P$95,0),0)+IFERROR(MATCH(IS2,'Emballage (Primær)'!$Q$86:$Q$95,0),0)+IFERROR(MATCH(IS2,'Emballage (Primær)'!$M$98:$M$107,0),0)+IFERROR(MATCH(IS2,'Emballage (Primær)'!$N$98:$N$107,0),0)+IFERROR(MATCH(IS2,'Emballage (Primær)'!$O$98:$O$107,0),0)+IFERROR(MATCH(IS2,'Emballage (Primær)'!$P$98:$P$107,0),0)+IFERROR(MATCH(IS2,'Emballage (Primær)'!$Q$98:$Q$107,0),0)&gt;=1,1,0)</f>
        <v>0</v>
      </c>
      <c r="IT9" s="78">
        <f>IF(IFERROR(MATCH(IT2,Recept!$K$37:$K$235,0),0)+IFERROR(MATCH(IT2,Recept!$M$37:$M$235,0),0)+IFERROR(MATCH(IT2,Recept!$O$37:$O$235,0),0)+IFERROR(MATCH(IT2,Recept!$Q$37:$Q$235,0),0)+IFERROR(MATCH(IT2,Recept!$S$37:$S$235,0),0)+IFERROR(MATCH(IT2,'Emballage (Primær)'!$M$21:$M$25,0),0)+IFERROR(MATCH(IT2,'Emballage (Primær)'!$N$21:$N$25,0),0)+IFERROR(MATCH(IT2,'Emballage (Primær)'!$O$21:$O$25,0),0)+IFERROR(MATCH(IT2,'Emballage (Primær)'!$P$21:$P$25,0),0)+IFERROR(MATCH(IT2,'Emballage (Primær)'!$Q$21:$Q$25,0),0)+IFERROR(MATCH(IT2,'Emballage (Primær)'!$M$50:$M$59,0),0)+IFERROR(MATCH(IT2,'Emballage (Primær)'!$N$50:$N$59,0),0)+IFERROR(MATCH(IT2,'Emballage (Primær)'!$O$50:$O$59,0),0)+IFERROR(MATCH(IT2,'Emballage (Primær)'!$P$50:$P$59,0),0)+IFERROR(MATCH(IT2,'Emballage (Primær)'!$Q$50:$Q$59,0),0)+IFERROR(MATCH(IT2,'Emballage (Primær)'!$M$62:$M$71,0),0)+IFERROR(MATCH(IT2,'Emballage (Primær)'!$N$62:$N$71,0),0)+IFERROR(MATCH(IT2,'Emballage (Primær)'!$O$62:$O$71,0),0)+IFERROR(MATCH(IT2,'Emballage (Primær)'!$P$62:$P$71,0),0)+IFERROR(MATCH(IT2,'Emballage (Primær)'!$Q$62:$Q$71,0),0)+IFERROR(MATCH(IT2,'Emballage (Primær)'!$M$74:$M$83,0),0)+IFERROR(MATCH(IT2,'Emballage (Primær)'!$N$74:$N$83,0),0)+IFERROR(MATCH(IT2,'Emballage (Primær)'!$O$74:$O$83,0),0)+IFERROR(MATCH(IT2,'Emballage (Primær)'!$P$74:$P$83,0),0)+IFERROR(MATCH(IT2,'Emballage (Primær)'!$Q$74:$Q$83,0),0)+IFERROR(MATCH(IT2,'Emballage (Primær)'!$M$86:$M$95,0),0)+IFERROR(MATCH(IT2,'Emballage (Primær)'!$N$86:$N$95,0),0)+IFERROR(MATCH(IT2,'Emballage (Primær)'!$O$86:$O$95,0),0)+IFERROR(MATCH(IT2,'Emballage (Primær)'!$P$86:$P$95,0),0)+IFERROR(MATCH(IT2,'Emballage (Primær)'!$Q$86:$Q$95,0),0)+IFERROR(MATCH(IT2,'Emballage (Primær)'!$M$98:$M$107,0),0)+IFERROR(MATCH(IT2,'Emballage (Primær)'!$N$98:$N$107,0),0)+IFERROR(MATCH(IT2,'Emballage (Primær)'!$O$98:$O$107,0),0)+IFERROR(MATCH(IT2,'Emballage (Primær)'!$P$98:$P$107,0),0)+IFERROR(MATCH(IT2,'Emballage (Primær)'!$Q$98:$Q$107,0),0)&gt;=1,1,0)</f>
        <v>0</v>
      </c>
      <c r="IU9" s="78">
        <f>IF(IFERROR(MATCH(IU2,Recept!$K$37:$K$235,0),0)+IFERROR(MATCH(IU2,Recept!$M$37:$M$235,0),0)+IFERROR(MATCH(IU2,Recept!$O$37:$O$235,0),0)+IFERROR(MATCH(IU2,Recept!$Q$37:$Q$235,0),0)+IFERROR(MATCH(IU2,Recept!$S$37:$S$235,0),0)+IFERROR(MATCH(IU2,'Emballage (Primær)'!$M$21:$M$25,0),0)+IFERROR(MATCH(IU2,'Emballage (Primær)'!$N$21:$N$25,0),0)+IFERROR(MATCH(IU2,'Emballage (Primær)'!$O$21:$O$25,0),0)+IFERROR(MATCH(IU2,'Emballage (Primær)'!$P$21:$P$25,0),0)+IFERROR(MATCH(IU2,'Emballage (Primær)'!$Q$21:$Q$25,0),0)+IFERROR(MATCH(IU2,'Emballage (Primær)'!$M$50:$M$59,0),0)+IFERROR(MATCH(IU2,'Emballage (Primær)'!$N$50:$N$59,0),0)+IFERROR(MATCH(IU2,'Emballage (Primær)'!$O$50:$O$59,0),0)+IFERROR(MATCH(IU2,'Emballage (Primær)'!$P$50:$P$59,0),0)+IFERROR(MATCH(IU2,'Emballage (Primær)'!$Q$50:$Q$59,0),0)+IFERROR(MATCH(IU2,'Emballage (Primær)'!$M$62:$M$71,0),0)+IFERROR(MATCH(IU2,'Emballage (Primær)'!$N$62:$N$71,0),0)+IFERROR(MATCH(IU2,'Emballage (Primær)'!$O$62:$O$71,0),0)+IFERROR(MATCH(IU2,'Emballage (Primær)'!$P$62:$P$71,0),0)+IFERROR(MATCH(IU2,'Emballage (Primær)'!$Q$62:$Q$71,0),0)+IFERROR(MATCH(IU2,'Emballage (Primær)'!$M$74:$M$83,0),0)+IFERROR(MATCH(IU2,'Emballage (Primær)'!$N$74:$N$83,0),0)+IFERROR(MATCH(IU2,'Emballage (Primær)'!$O$74:$O$83,0),0)+IFERROR(MATCH(IU2,'Emballage (Primær)'!$P$74:$P$83,0),0)+IFERROR(MATCH(IU2,'Emballage (Primær)'!$Q$74:$Q$83,0),0)+IFERROR(MATCH(IU2,'Emballage (Primær)'!$M$86:$M$95,0),0)+IFERROR(MATCH(IU2,'Emballage (Primær)'!$N$86:$N$95,0),0)+IFERROR(MATCH(IU2,'Emballage (Primær)'!$O$86:$O$95,0),0)+IFERROR(MATCH(IU2,'Emballage (Primær)'!$P$86:$P$95,0),0)+IFERROR(MATCH(IU2,'Emballage (Primær)'!$Q$86:$Q$95,0),0)+IFERROR(MATCH(IU2,'Emballage (Primær)'!$M$98:$M$107,0),0)+IFERROR(MATCH(IU2,'Emballage (Primær)'!$N$98:$N$107,0),0)+IFERROR(MATCH(IU2,'Emballage (Primær)'!$O$98:$O$107,0),0)+IFERROR(MATCH(IU2,'Emballage (Primær)'!$P$98:$P$107,0),0)+IFERROR(MATCH(IU2,'Emballage (Primær)'!$Q$98:$Q$107,0),0)&gt;=1,1,0)</f>
        <v>0</v>
      </c>
      <c r="IV9" s="78">
        <f>IF(IFERROR(MATCH(IV2,Recept!$K$37:$K$235,0),0)+IFERROR(MATCH(IV2,Recept!$M$37:$M$235,0),0)+IFERROR(MATCH(IV2,Recept!$O$37:$O$235,0),0)+IFERROR(MATCH(IV2,Recept!$Q$37:$Q$235,0),0)+IFERROR(MATCH(IV2,Recept!$S$37:$S$235,0),0)+IFERROR(MATCH(IV2,'Emballage (Primær)'!$M$21:$M$25,0),0)+IFERROR(MATCH(IV2,'Emballage (Primær)'!$N$21:$N$25,0),0)+IFERROR(MATCH(IV2,'Emballage (Primær)'!$O$21:$O$25,0),0)+IFERROR(MATCH(IV2,'Emballage (Primær)'!$P$21:$P$25,0),0)+IFERROR(MATCH(IV2,'Emballage (Primær)'!$Q$21:$Q$25,0),0)+IFERROR(MATCH(IV2,'Emballage (Primær)'!$M$50:$M$59,0),0)+IFERROR(MATCH(IV2,'Emballage (Primær)'!$N$50:$N$59,0),0)+IFERROR(MATCH(IV2,'Emballage (Primær)'!$O$50:$O$59,0),0)+IFERROR(MATCH(IV2,'Emballage (Primær)'!$P$50:$P$59,0),0)+IFERROR(MATCH(IV2,'Emballage (Primær)'!$Q$50:$Q$59,0),0)+IFERROR(MATCH(IV2,'Emballage (Primær)'!$M$62:$M$71,0),0)+IFERROR(MATCH(IV2,'Emballage (Primær)'!$N$62:$N$71,0),0)+IFERROR(MATCH(IV2,'Emballage (Primær)'!$O$62:$O$71,0),0)+IFERROR(MATCH(IV2,'Emballage (Primær)'!$P$62:$P$71,0),0)+IFERROR(MATCH(IV2,'Emballage (Primær)'!$Q$62:$Q$71,0),0)+IFERROR(MATCH(IV2,'Emballage (Primær)'!$M$74:$M$83,0),0)+IFERROR(MATCH(IV2,'Emballage (Primær)'!$N$74:$N$83,0),0)+IFERROR(MATCH(IV2,'Emballage (Primær)'!$O$74:$O$83,0),0)+IFERROR(MATCH(IV2,'Emballage (Primær)'!$P$74:$P$83,0),0)+IFERROR(MATCH(IV2,'Emballage (Primær)'!$Q$74:$Q$83,0),0)+IFERROR(MATCH(IV2,'Emballage (Primær)'!$M$86:$M$95,0),0)+IFERROR(MATCH(IV2,'Emballage (Primær)'!$N$86:$N$95,0),0)+IFERROR(MATCH(IV2,'Emballage (Primær)'!$O$86:$O$95,0),0)+IFERROR(MATCH(IV2,'Emballage (Primær)'!$P$86:$P$95,0),0)+IFERROR(MATCH(IV2,'Emballage (Primær)'!$Q$86:$Q$95,0),0)+IFERROR(MATCH(IV2,'Emballage (Primær)'!$M$98:$M$107,0),0)+IFERROR(MATCH(IV2,'Emballage (Primær)'!$N$98:$N$107,0),0)+IFERROR(MATCH(IV2,'Emballage (Primær)'!$O$98:$O$107,0),0)+IFERROR(MATCH(IV2,'Emballage (Primær)'!$P$98:$P$107,0),0)+IFERROR(MATCH(IV2,'Emballage (Primær)'!$Q$98:$Q$107,0),0)&gt;=1,1,0)</f>
        <v>0</v>
      </c>
      <c r="IW9" s="78" t="str">
        <f>IF(AND(Recept!C37&lt;&gt;'Drop down'!$P$7,Recept!C37&lt;&gt;""),Recept!C37&amp;"| "&amp;IF(Recept!I37='Drop down'!$P$6,0,1)&amp;"| "&amp;IF(Recept!K37="","",IFERROR(VLOOKUP(Recept!K37,AlleLande[],4,FALSE),""))&amp;"| "&amp;IF(Recept!M37="","",IFERROR(VLOOKUP(Recept!M37,AlleLande[],4,FALSE),""))&amp;"| "&amp;IF(Recept!O37="","",IFERROR(VLOOKUP(Recept!O37,AlleLande[],4,FALSE),""))&amp;"| "&amp;IF(Recept!Q37="","",IFERROR(VLOOKUP(Recept!Q37,AlleLande[],4,FALSE),""))&amp;"| "&amp;IF(Recept!S37="","",IFERROR(VLOOKUP(Recept!S37,AlleLande[],4,FALSE),"")),"")</f>
        <v/>
      </c>
      <c r="IX9" s="78" t="str">
        <f>IF(AND(Recept!C38&lt;&gt;'Drop down'!$P$7,Recept!C38&lt;&gt;""),Recept!C38&amp;"| "&amp;IF(Recept!I38='Drop down'!$P$6,0,1)&amp;"| "&amp;IF(Recept!K38="","",IFERROR(VLOOKUP(Recept!K38,AlleLande[],4,FALSE),""))&amp;"| "&amp;IF(Recept!M38="","",IFERROR(VLOOKUP(Recept!M38,AlleLande[],4,FALSE),""))&amp;"| "&amp;IF(Recept!O38="","",IFERROR(VLOOKUP(Recept!O38,AlleLande[],4,FALSE),""))&amp;"| "&amp;IF(Recept!Q38="","",IFERROR(VLOOKUP(Recept!Q38,AlleLande[],4,FALSE),""))&amp;"| "&amp;IF(Recept!S38="","",IFERROR(VLOOKUP(Recept!S38,AlleLande[],4,FALSE),"")),"")</f>
        <v/>
      </c>
      <c r="IY9" s="78" t="str">
        <f>IF(AND(Recept!C39&lt;&gt;'Drop down'!$P$7,Recept!C39&lt;&gt;""),Recept!C39&amp;"| "&amp;IF(Recept!I39='Drop down'!$P$6,0,1)&amp;"| "&amp;IF(Recept!K39="","",IFERROR(VLOOKUP(Recept!K39,AlleLande[],4,FALSE),""))&amp;"| "&amp;IF(Recept!M39="","",IFERROR(VLOOKUP(Recept!M39,AlleLande[],4,FALSE),""))&amp;"| "&amp;IF(Recept!O39="","",IFERROR(VLOOKUP(Recept!O39,AlleLande[],4,FALSE),""))&amp;"| "&amp;IF(Recept!Q39="","",IFERROR(VLOOKUP(Recept!Q39,AlleLande[],4,FALSE),""))&amp;"| "&amp;IF(Recept!S39="","",IFERROR(VLOOKUP(Recept!S39,AlleLande[],4,FALSE),"")),"")</f>
        <v/>
      </c>
      <c r="IZ9" s="78" t="str">
        <f>IF(AND(Recept!C40&lt;&gt;'Drop down'!$P$7,Recept!C40&lt;&gt;""),Recept!C40&amp;"| "&amp;IF(Recept!I40='Drop down'!$P$6,0,1)&amp;"| "&amp;IF(Recept!K40="","",IFERROR(VLOOKUP(Recept!K40,AlleLande[],4,FALSE),""))&amp;"| "&amp;IF(Recept!M40="","",IFERROR(VLOOKUP(Recept!M40,AlleLande[],4,FALSE),""))&amp;"| "&amp;IF(Recept!O40="","",IFERROR(VLOOKUP(Recept!O40,AlleLande[],4,FALSE),""))&amp;"| "&amp;IF(Recept!Q40="","",IFERROR(VLOOKUP(Recept!Q40,AlleLande[],4,FALSE),""))&amp;"| "&amp;IF(Recept!S40="","",IFERROR(VLOOKUP(Recept!S40,AlleLande[],4,FALSE),"")),"")</f>
        <v/>
      </c>
      <c r="JA9" s="78" t="str">
        <f>IF(AND(Recept!C41&lt;&gt;'Drop down'!$P$7,Recept!C41&lt;&gt;""),Recept!C41&amp;"| "&amp;IF(Recept!I41='Drop down'!$P$6,0,1)&amp;"| "&amp;IF(Recept!K41="","",IFERROR(VLOOKUP(Recept!K41,AlleLande[],4,FALSE),""))&amp;"| "&amp;IF(Recept!M41="","",IFERROR(VLOOKUP(Recept!M41,AlleLande[],4,FALSE),""))&amp;"| "&amp;IF(Recept!O41="","",IFERROR(VLOOKUP(Recept!O41,AlleLande[],4,FALSE),""))&amp;"| "&amp;IF(Recept!Q41="","",IFERROR(VLOOKUP(Recept!Q41,AlleLande[],4,FALSE),""))&amp;"| "&amp;IF(Recept!S41="","",IFERROR(VLOOKUP(Recept!S41,AlleLande[],4,FALSE),"")),"")</f>
        <v/>
      </c>
      <c r="JB9" s="78" t="str">
        <f>IF(AND(Recept!C42&lt;&gt;'Drop down'!$P$7,Recept!C42&lt;&gt;""),Recept!C42&amp;"| "&amp;IF(Recept!I42='Drop down'!$P$6,0,1)&amp;"| "&amp;IF(Recept!K42="","",IFERROR(VLOOKUP(Recept!K42,AlleLande[],4,FALSE),""))&amp;"| "&amp;IF(Recept!M42="","",IFERROR(VLOOKUP(Recept!M42,AlleLande[],4,FALSE),""))&amp;"| "&amp;IF(Recept!O42="","",IFERROR(VLOOKUP(Recept!O42,AlleLande[],4,FALSE),""))&amp;"| "&amp;IF(Recept!Q42="","",IFERROR(VLOOKUP(Recept!Q42,AlleLande[],4,FALSE),""))&amp;"| "&amp;IF(Recept!S42="","",IFERROR(VLOOKUP(Recept!S42,AlleLande[],4,FALSE),"")),"")</f>
        <v/>
      </c>
      <c r="JC9" s="78" t="str">
        <f>IF(AND(Recept!C43&lt;&gt;'Drop down'!$P$7,Recept!C43&lt;&gt;""),Recept!C43&amp;"| "&amp;IF(Recept!I43='Drop down'!$P$6,0,1)&amp;"| "&amp;IF(Recept!K43="","",IFERROR(VLOOKUP(Recept!K43,AlleLande[],4,FALSE),""))&amp;"| "&amp;IF(Recept!M43="","",IFERROR(VLOOKUP(Recept!M43,AlleLande[],4,FALSE),""))&amp;"| "&amp;IF(Recept!O43="","",IFERROR(VLOOKUP(Recept!O43,AlleLande[],4,FALSE),""))&amp;"| "&amp;IF(Recept!Q43="","",IFERROR(VLOOKUP(Recept!Q43,AlleLande[],4,FALSE),""))&amp;"| "&amp;IF(Recept!S43="","",IFERROR(VLOOKUP(Recept!S43,AlleLande[],4,FALSE),"")),"")</f>
        <v/>
      </c>
      <c r="JD9" s="78" t="str">
        <f>IF(AND(Recept!C44&lt;&gt;'Drop down'!$P$7,Recept!C44&lt;&gt;""),Recept!C44&amp;"| "&amp;IF(Recept!I44='Drop down'!$P$6,0,1)&amp;"| "&amp;IF(Recept!K44="","",IFERROR(VLOOKUP(Recept!K44,AlleLande[],4,FALSE),""))&amp;"| "&amp;IF(Recept!M44="","",IFERROR(VLOOKUP(Recept!M44,AlleLande[],4,FALSE),""))&amp;"| "&amp;IF(Recept!O44="","",IFERROR(VLOOKUP(Recept!O44,AlleLande[],4,FALSE),""))&amp;"| "&amp;IF(Recept!Q44="","",IFERROR(VLOOKUP(Recept!Q44,AlleLande[],4,FALSE),""))&amp;"| "&amp;IF(Recept!S44="","",IFERROR(VLOOKUP(Recept!S44,AlleLande[],4,FALSE),"")),"")</f>
        <v/>
      </c>
      <c r="JE9" s="78" t="str">
        <f>IF(AND(Recept!C45&lt;&gt;'Drop down'!$P$7,Recept!C45&lt;&gt;""),Recept!C45&amp;"| "&amp;IF(Recept!I45='Drop down'!$P$6,0,1)&amp;"| "&amp;IF(Recept!K45="","",IFERROR(VLOOKUP(Recept!K45,AlleLande[],4,FALSE),""))&amp;"| "&amp;IF(Recept!M45="","",IFERROR(VLOOKUP(Recept!M45,AlleLande[],4,FALSE),""))&amp;"| "&amp;IF(Recept!O45="","",IFERROR(VLOOKUP(Recept!O45,AlleLande[],4,FALSE),""))&amp;"| "&amp;IF(Recept!Q45="","",IFERROR(VLOOKUP(Recept!Q45,AlleLande[],4,FALSE),""))&amp;"| "&amp;IF(Recept!S45="","",IFERROR(VLOOKUP(Recept!S45,AlleLande[],4,FALSE),"")),"")</f>
        <v/>
      </c>
      <c r="JF9" s="78" t="str">
        <f>IF(AND(Recept!C46&lt;&gt;'Drop down'!$P$7,Recept!C46&lt;&gt;""),Recept!C46&amp;"| "&amp;IF(Recept!I46='Drop down'!$P$6,0,1)&amp;"| "&amp;IF(Recept!K46="","",IFERROR(VLOOKUP(Recept!K46,AlleLande[],4,FALSE),""))&amp;"| "&amp;IF(Recept!M46="","",IFERROR(VLOOKUP(Recept!M46,AlleLande[],4,FALSE),""))&amp;"| "&amp;IF(Recept!O46="","",IFERROR(VLOOKUP(Recept!O46,AlleLande[],4,FALSE),""))&amp;"| "&amp;IF(Recept!Q46="","",IFERROR(VLOOKUP(Recept!Q46,AlleLande[],4,FALSE),""))&amp;"| "&amp;IF(Recept!S46="","",IFERROR(VLOOKUP(Recept!S46,AlleLande[],4,FALSE),"")),"")</f>
        <v/>
      </c>
      <c r="JG9" s="78" t="str">
        <f>IF(AND(Recept!C47&lt;&gt;'Drop down'!$P$7,Recept!C47&lt;&gt;""),Recept!C47&amp;"| "&amp;IF(Recept!I47='Drop down'!$P$6,0,1)&amp;"| "&amp;IF(Recept!K47="","",IFERROR(VLOOKUP(Recept!K47,AlleLande[],4,FALSE),""))&amp;"| "&amp;IF(Recept!M47="","",IFERROR(VLOOKUP(Recept!M47,AlleLande[],4,FALSE),""))&amp;"| "&amp;IF(Recept!O47="","",IFERROR(VLOOKUP(Recept!O47,AlleLande[],4,FALSE),""))&amp;"| "&amp;IF(Recept!Q47="","",IFERROR(VLOOKUP(Recept!Q47,AlleLande[],4,FALSE),""))&amp;"| "&amp;IF(Recept!S47="","",IFERROR(VLOOKUP(Recept!S47,AlleLande[],4,FALSE),"")),"")</f>
        <v/>
      </c>
      <c r="JH9" s="78" t="str">
        <f>IF(AND(Recept!C48&lt;&gt;'Drop down'!$P$7,Recept!C48&lt;&gt;""),Recept!C48&amp;"| "&amp;IF(Recept!I48='Drop down'!$P$6,0,1)&amp;"| "&amp;IF(Recept!K48="","",IFERROR(VLOOKUP(Recept!K48,AlleLande[],4,FALSE),""))&amp;"| "&amp;IF(Recept!M48="","",IFERROR(VLOOKUP(Recept!M48,AlleLande[],4,FALSE),""))&amp;"| "&amp;IF(Recept!O48="","",IFERROR(VLOOKUP(Recept!O48,AlleLande[],4,FALSE),""))&amp;"| "&amp;IF(Recept!Q48="","",IFERROR(VLOOKUP(Recept!Q48,AlleLande[],4,FALSE),""))&amp;"| "&amp;IF(Recept!S48="","",IFERROR(VLOOKUP(Recept!S48,AlleLande[],4,FALSE),"")),"")</f>
        <v/>
      </c>
      <c r="JI9" s="78" t="str">
        <f>IF(AND(Recept!C49&lt;&gt;'Drop down'!$P$7,Recept!C49&lt;&gt;""),Recept!C49&amp;"| "&amp;IF(Recept!I49='Drop down'!$P$6,0,1)&amp;"| "&amp;IF(Recept!K49="","",IFERROR(VLOOKUP(Recept!K49,AlleLande[],4,FALSE),""))&amp;"| "&amp;IF(Recept!M49="","",IFERROR(VLOOKUP(Recept!M49,AlleLande[],4,FALSE),""))&amp;"| "&amp;IF(Recept!O49="","",IFERROR(VLOOKUP(Recept!O49,AlleLande[],4,FALSE),""))&amp;"| "&amp;IF(Recept!Q49="","",IFERROR(VLOOKUP(Recept!Q49,AlleLande[],4,FALSE),""))&amp;"| "&amp;IF(Recept!S49="","",IFERROR(VLOOKUP(Recept!S49,AlleLande[],4,FALSE),"")),"")</f>
        <v/>
      </c>
      <c r="JJ9" s="78" t="str">
        <f>IF(AND(Recept!C50&lt;&gt;'Drop down'!$P$7,Recept!C50&lt;&gt;""),Recept!C50&amp;"| "&amp;IF(Recept!I50='Drop down'!$P$6,0,1)&amp;"| "&amp;IF(Recept!K50="","",IFERROR(VLOOKUP(Recept!K50,AlleLande[],4,FALSE),""))&amp;"| "&amp;IF(Recept!M50="","",IFERROR(VLOOKUP(Recept!M50,AlleLande[],4,FALSE),""))&amp;"| "&amp;IF(Recept!O50="","",IFERROR(VLOOKUP(Recept!O50,AlleLande[],4,FALSE),""))&amp;"| "&amp;IF(Recept!Q50="","",IFERROR(VLOOKUP(Recept!Q50,AlleLande[],4,FALSE),""))&amp;"| "&amp;IF(Recept!S50="","",IFERROR(VLOOKUP(Recept!S50,AlleLande[],4,FALSE),"")),"")</f>
        <v/>
      </c>
      <c r="JK9" s="78" t="str">
        <f>IF(AND(Recept!C51&lt;&gt;'Drop down'!$P$7,Recept!C51&lt;&gt;""),Recept!C51&amp;"| "&amp;IF(Recept!I51='Drop down'!$P$6,0,1)&amp;"| "&amp;IF(Recept!K51="","",IFERROR(VLOOKUP(Recept!K51,AlleLande[],4,FALSE),""))&amp;"| "&amp;IF(Recept!M51="","",IFERROR(VLOOKUP(Recept!M51,AlleLande[],4,FALSE),""))&amp;"| "&amp;IF(Recept!O51="","",IFERROR(VLOOKUP(Recept!O51,AlleLande[],4,FALSE),""))&amp;"| "&amp;IF(Recept!Q51="","",IFERROR(VLOOKUP(Recept!Q51,AlleLande[],4,FALSE),""))&amp;"| "&amp;IF(Recept!S51="","",IFERROR(VLOOKUP(Recept!S51,AlleLande[],4,FALSE),"")),"")</f>
        <v/>
      </c>
      <c r="JL9" s="78" t="str">
        <f>IF(AND(Recept!C52&lt;&gt;'Drop down'!$P$7,Recept!C52&lt;&gt;""),Recept!C52&amp;"| "&amp;IF(Recept!I52='Drop down'!$P$6,0,1)&amp;"| "&amp;IF(Recept!K52="","",IFERROR(VLOOKUP(Recept!K52,AlleLande[],4,FALSE),""))&amp;"| "&amp;IF(Recept!M52="","",IFERROR(VLOOKUP(Recept!M52,AlleLande[],4,FALSE),""))&amp;"| "&amp;IF(Recept!O52="","",IFERROR(VLOOKUP(Recept!O52,AlleLande[],4,FALSE),""))&amp;"| "&amp;IF(Recept!Q52="","",IFERROR(VLOOKUP(Recept!Q52,AlleLande[],4,FALSE),""))&amp;"| "&amp;IF(Recept!S52="","",IFERROR(VLOOKUP(Recept!S52,AlleLande[],4,FALSE),"")),"")</f>
        <v/>
      </c>
      <c r="JM9" s="78" t="str">
        <f>IF(AND(Recept!C53&lt;&gt;'Drop down'!$P$7,Recept!C53&lt;&gt;""),Recept!C53&amp;"| "&amp;IF(Recept!I53='Drop down'!$P$6,0,1)&amp;"| "&amp;IF(Recept!K53="","",IFERROR(VLOOKUP(Recept!K53,AlleLande[],4,FALSE),""))&amp;"| "&amp;IF(Recept!M53="","",IFERROR(VLOOKUP(Recept!M53,AlleLande[],4,FALSE),""))&amp;"| "&amp;IF(Recept!O53="","",IFERROR(VLOOKUP(Recept!O53,AlleLande[],4,FALSE),""))&amp;"| "&amp;IF(Recept!Q53="","",IFERROR(VLOOKUP(Recept!Q53,AlleLande[],4,FALSE),""))&amp;"| "&amp;IF(Recept!S53="","",IFERROR(VLOOKUP(Recept!S53,AlleLande[],4,FALSE),"")),"")</f>
        <v/>
      </c>
      <c r="JN9" s="78" t="str">
        <f>IF(AND(Recept!C54&lt;&gt;'Drop down'!$P$7,Recept!C54&lt;&gt;""),Recept!C54&amp;"| "&amp;IF(Recept!I54='Drop down'!$P$6,0,1)&amp;"| "&amp;IF(Recept!K54="","",IFERROR(VLOOKUP(Recept!K54,AlleLande[],4,FALSE),""))&amp;"| "&amp;IF(Recept!M54="","",IFERROR(VLOOKUP(Recept!M54,AlleLande[],4,FALSE),""))&amp;"| "&amp;IF(Recept!O54="","",IFERROR(VLOOKUP(Recept!O54,AlleLande[],4,FALSE),""))&amp;"| "&amp;IF(Recept!Q54="","",IFERROR(VLOOKUP(Recept!Q54,AlleLande[],4,FALSE),""))&amp;"| "&amp;IF(Recept!S54="","",IFERROR(VLOOKUP(Recept!S54,AlleLande[],4,FALSE),"")),"")</f>
        <v/>
      </c>
      <c r="JO9" s="78" t="str">
        <f>IF(AND(Recept!C55&lt;&gt;'Drop down'!$P$7,Recept!C55&lt;&gt;""),Recept!C55&amp;"| "&amp;IF(Recept!I55='Drop down'!$P$6,0,1)&amp;"| "&amp;IF(Recept!K55="","",IFERROR(VLOOKUP(Recept!K55,AlleLande[],4,FALSE),""))&amp;"| "&amp;IF(Recept!M55="","",IFERROR(VLOOKUP(Recept!M55,AlleLande[],4,FALSE),""))&amp;"| "&amp;IF(Recept!O55="","",IFERROR(VLOOKUP(Recept!O55,AlleLande[],4,FALSE),""))&amp;"| "&amp;IF(Recept!Q55="","",IFERROR(VLOOKUP(Recept!Q55,AlleLande[],4,FALSE),""))&amp;"| "&amp;IF(Recept!S55="","",IFERROR(VLOOKUP(Recept!S55,AlleLande[],4,FALSE),"")),"")</f>
        <v/>
      </c>
      <c r="JP9" s="78" t="str">
        <f>IF(AND(Recept!C56&lt;&gt;'Drop down'!$P$7,Recept!C56&lt;&gt;""),Recept!C56&amp;"| "&amp;IF(Recept!I56='Drop down'!$P$6,0,1)&amp;"| "&amp;IF(Recept!K56="","",IFERROR(VLOOKUP(Recept!K56,AlleLande[],4,FALSE),""))&amp;"| "&amp;IF(Recept!M56="","",IFERROR(VLOOKUP(Recept!M56,AlleLande[],4,FALSE),""))&amp;"| "&amp;IF(Recept!O56="","",IFERROR(VLOOKUP(Recept!O56,AlleLande[],4,FALSE),""))&amp;"| "&amp;IF(Recept!Q56="","",IFERROR(VLOOKUP(Recept!Q56,AlleLande[],4,FALSE),""))&amp;"| "&amp;IF(Recept!S56="","",IFERROR(VLOOKUP(Recept!S56,AlleLande[],4,FALSE),"")),"")</f>
        <v/>
      </c>
      <c r="JQ9" s="78" t="str">
        <f>IF(AND(Recept!C57&lt;&gt;'Drop down'!$P$7,Recept!C57&lt;&gt;""),Recept!C57&amp;"| "&amp;IF(Recept!I57='Drop down'!$P$6,0,1)&amp;"| "&amp;IF(Recept!K57="","",IFERROR(VLOOKUP(Recept!K57,AlleLande[],4,FALSE),""))&amp;"| "&amp;IF(Recept!M57="","",IFERROR(VLOOKUP(Recept!M57,AlleLande[],4,FALSE),""))&amp;"| "&amp;IF(Recept!O57="","",IFERROR(VLOOKUP(Recept!O57,AlleLande[],4,FALSE),""))&amp;"| "&amp;IF(Recept!Q57="","",IFERROR(VLOOKUP(Recept!Q57,AlleLande[],4,FALSE),""))&amp;"| "&amp;IF(Recept!S57="","",IFERROR(VLOOKUP(Recept!S57,AlleLande[],4,FALSE),"")),"")</f>
        <v/>
      </c>
      <c r="JR9" s="78" t="str">
        <f>IF(AND(Recept!C58&lt;&gt;'Drop down'!$P$7,Recept!C58&lt;&gt;""),Recept!C58&amp;"| "&amp;IF(Recept!I58='Drop down'!$P$6,0,1)&amp;"| "&amp;IF(Recept!K58="","",IFERROR(VLOOKUP(Recept!K58,AlleLande[],4,FALSE),""))&amp;"| "&amp;IF(Recept!M58="","",IFERROR(VLOOKUP(Recept!M58,AlleLande[],4,FALSE),""))&amp;"| "&amp;IF(Recept!O58="","",IFERROR(VLOOKUP(Recept!O58,AlleLande[],4,FALSE),""))&amp;"| "&amp;IF(Recept!Q58="","",IFERROR(VLOOKUP(Recept!Q58,AlleLande[],4,FALSE),""))&amp;"| "&amp;IF(Recept!S58="","",IFERROR(VLOOKUP(Recept!S58,AlleLande[],4,FALSE),"")),"")</f>
        <v/>
      </c>
      <c r="JS9" s="78" t="str">
        <f>IF(AND(Recept!C59&lt;&gt;'Drop down'!$P$7,Recept!C59&lt;&gt;""),Recept!C59&amp;"| "&amp;IF(Recept!I59='Drop down'!$P$6,0,1)&amp;"| "&amp;IF(Recept!K59="","",IFERROR(VLOOKUP(Recept!K59,AlleLande[],4,FALSE),""))&amp;"| "&amp;IF(Recept!M59="","",IFERROR(VLOOKUP(Recept!M59,AlleLande[],4,FALSE),""))&amp;"| "&amp;IF(Recept!O59="","",IFERROR(VLOOKUP(Recept!O59,AlleLande[],4,FALSE),""))&amp;"| "&amp;IF(Recept!Q59="","",IFERROR(VLOOKUP(Recept!Q59,AlleLande[],4,FALSE),""))&amp;"| "&amp;IF(Recept!S59="","",IFERROR(VLOOKUP(Recept!S59,AlleLande[],4,FALSE),"")),"")</f>
        <v/>
      </c>
      <c r="JT9" s="78" t="str">
        <f>IF(AND(Recept!C60&lt;&gt;'Drop down'!$P$7,Recept!C60&lt;&gt;""),Recept!C60&amp;"| "&amp;IF(Recept!I60='Drop down'!$P$6,0,1)&amp;"| "&amp;IF(Recept!K60="","",IFERROR(VLOOKUP(Recept!K60,AlleLande[],4,FALSE),""))&amp;"| "&amp;IF(Recept!M60="","",IFERROR(VLOOKUP(Recept!M60,AlleLande[],4,FALSE),""))&amp;"| "&amp;IF(Recept!O60="","",IFERROR(VLOOKUP(Recept!O60,AlleLande[],4,FALSE),""))&amp;"| "&amp;IF(Recept!Q60="","",IFERROR(VLOOKUP(Recept!Q60,AlleLande[],4,FALSE),""))&amp;"| "&amp;IF(Recept!S60="","",IFERROR(VLOOKUP(Recept!S60,AlleLande[],4,FALSE),"")),"")</f>
        <v/>
      </c>
      <c r="JU9" s="78" t="str">
        <f>IF(AND(Recept!C61&lt;&gt;'Drop down'!$P$7,Recept!C61&lt;&gt;""),Recept!C61&amp;"| "&amp;IF(Recept!I61='Drop down'!$P$6,0,1)&amp;"| "&amp;IF(Recept!K61="","",IFERROR(VLOOKUP(Recept!K61,AlleLande[],4,FALSE),""))&amp;"| "&amp;IF(Recept!M61="","",IFERROR(VLOOKUP(Recept!M61,AlleLande[],4,FALSE),""))&amp;"| "&amp;IF(Recept!O61="","",IFERROR(VLOOKUP(Recept!O61,AlleLande[],4,FALSE),""))&amp;"| "&amp;IF(Recept!Q61="","",IFERROR(VLOOKUP(Recept!Q61,AlleLande[],4,FALSE),""))&amp;"| "&amp;IF(Recept!S61="","",IFERROR(VLOOKUP(Recept!S61,AlleLande[],4,FALSE),"")),"")</f>
        <v/>
      </c>
      <c r="JV9" s="78" t="str">
        <f>IF(AND(Recept!C62&lt;&gt;'Drop down'!$P$7,Recept!C62&lt;&gt;""),Recept!C62&amp;"| "&amp;IF(Recept!I62='Drop down'!$P$6,0,1)&amp;"| "&amp;IF(Recept!K62="","",IFERROR(VLOOKUP(Recept!K62,AlleLande[],4,FALSE),""))&amp;"| "&amp;IF(Recept!M62="","",IFERROR(VLOOKUP(Recept!M62,AlleLande[],4,FALSE),""))&amp;"| "&amp;IF(Recept!O62="","",IFERROR(VLOOKUP(Recept!O62,AlleLande[],4,FALSE),""))&amp;"| "&amp;IF(Recept!Q62="","",IFERROR(VLOOKUP(Recept!Q62,AlleLande[],4,FALSE),""))&amp;"| "&amp;IF(Recept!S62="","",IFERROR(VLOOKUP(Recept!S62,AlleLande[],4,FALSE),"")),"")</f>
        <v/>
      </c>
      <c r="JW9" s="78" t="str">
        <f>IF(AND(Recept!C63&lt;&gt;'Drop down'!$P$7,Recept!C63&lt;&gt;""),Recept!C63&amp;"| "&amp;IF(Recept!I63='Drop down'!$P$6,0,1)&amp;"| "&amp;IF(Recept!K63="","",IFERROR(VLOOKUP(Recept!K63,AlleLande[],4,FALSE),""))&amp;"| "&amp;IF(Recept!M63="","",IFERROR(VLOOKUP(Recept!M63,AlleLande[],4,FALSE),""))&amp;"| "&amp;IF(Recept!O63="","",IFERROR(VLOOKUP(Recept!O63,AlleLande[],4,FALSE),""))&amp;"| "&amp;IF(Recept!Q63="","",IFERROR(VLOOKUP(Recept!Q63,AlleLande[],4,FALSE),""))&amp;"| "&amp;IF(Recept!S63="","",IFERROR(VLOOKUP(Recept!S63,AlleLande[],4,FALSE),"")),"")</f>
        <v/>
      </c>
      <c r="JX9" s="78" t="str">
        <f>IF(AND(Recept!C64&lt;&gt;'Drop down'!$P$7,Recept!C64&lt;&gt;""),Recept!C64&amp;"| "&amp;IF(Recept!I64='Drop down'!$P$6,0,1)&amp;"| "&amp;IF(Recept!K64="","",IFERROR(VLOOKUP(Recept!K64,AlleLande[],4,FALSE),""))&amp;"| "&amp;IF(Recept!M64="","",IFERROR(VLOOKUP(Recept!M64,AlleLande[],4,FALSE),""))&amp;"| "&amp;IF(Recept!O64="","",IFERROR(VLOOKUP(Recept!O64,AlleLande[],4,FALSE),""))&amp;"| "&amp;IF(Recept!Q64="","",IFERROR(VLOOKUP(Recept!Q64,AlleLande[],4,FALSE),""))&amp;"| "&amp;IF(Recept!S64="","",IFERROR(VLOOKUP(Recept!S64,AlleLande[],4,FALSE),"")),"")</f>
        <v/>
      </c>
      <c r="JY9" s="78" t="str">
        <f>IF(AND(Recept!C65&lt;&gt;'Drop down'!$P$7,Recept!C65&lt;&gt;""),Recept!C65&amp;"| "&amp;IF(Recept!I65='Drop down'!$P$6,0,1)&amp;"| "&amp;IF(Recept!K65="","",IFERROR(VLOOKUP(Recept!K65,AlleLande[],4,FALSE),""))&amp;"| "&amp;IF(Recept!M65="","",IFERROR(VLOOKUP(Recept!M65,AlleLande[],4,FALSE),""))&amp;"| "&amp;IF(Recept!O65="","",IFERROR(VLOOKUP(Recept!O65,AlleLande[],4,FALSE),""))&amp;"| "&amp;IF(Recept!Q65="","",IFERROR(VLOOKUP(Recept!Q65,AlleLande[],4,FALSE),""))&amp;"| "&amp;IF(Recept!S65="","",IFERROR(VLOOKUP(Recept!S65,AlleLande[],4,FALSE),"")),"")</f>
        <v/>
      </c>
      <c r="JZ9" s="78" t="str">
        <f>IF(AND(Recept!C66&lt;&gt;'Drop down'!$P$7,Recept!C66&lt;&gt;""),Recept!C66&amp;"| "&amp;IF(Recept!I66='Drop down'!$P$6,0,1)&amp;"| "&amp;IF(Recept!K66="","",IFERROR(VLOOKUP(Recept!K66,AlleLande[],4,FALSE),""))&amp;"| "&amp;IF(Recept!M66="","",IFERROR(VLOOKUP(Recept!M66,AlleLande[],4,FALSE),""))&amp;"| "&amp;IF(Recept!O66="","",IFERROR(VLOOKUP(Recept!O66,AlleLande[],4,FALSE),""))&amp;"| "&amp;IF(Recept!Q66="","",IFERROR(VLOOKUP(Recept!Q66,AlleLande[],4,FALSE),""))&amp;"| "&amp;IF(Recept!S66="","",IFERROR(VLOOKUP(Recept!S66,AlleLande[],4,FALSE),"")),"")</f>
        <v/>
      </c>
      <c r="KA9" s="78" t="str">
        <f>IF(AND(Recept!C67&lt;&gt;'Drop down'!$P$7,Recept!C67&lt;&gt;""),Recept!C67&amp;"| "&amp;IF(Recept!I67='Drop down'!$P$6,0,1)&amp;"| "&amp;IF(Recept!K67="","",IFERROR(VLOOKUP(Recept!K67,AlleLande[],4,FALSE),""))&amp;"| "&amp;IF(Recept!M67="","",IFERROR(VLOOKUP(Recept!M67,AlleLande[],4,FALSE),""))&amp;"| "&amp;IF(Recept!O67="","",IFERROR(VLOOKUP(Recept!O67,AlleLande[],4,FALSE),""))&amp;"| "&amp;IF(Recept!Q67="","",IFERROR(VLOOKUP(Recept!Q67,AlleLande[],4,FALSE),""))&amp;"| "&amp;IF(Recept!S67="","",IFERROR(VLOOKUP(Recept!S67,AlleLande[],4,FALSE),"")),"")</f>
        <v/>
      </c>
      <c r="KB9" s="78" t="str">
        <f>IF(AND(Recept!C68&lt;&gt;'Drop down'!$P$7,Recept!C68&lt;&gt;""),Recept!C68&amp;"| "&amp;IF(Recept!I68='Drop down'!$P$6,0,1)&amp;"| "&amp;IF(Recept!K68="","",IFERROR(VLOOKUP(Recept!K68,AlleLande[],4,FALSE),""))&amp;"| "&amp;IF(Recept!M68="","",IFERROR(VLOOKUP(Recept!M68,AlleLande[],4,FALSE),""))&amp;"| "&amp;IF(Recept!O68="","",IFERROR(VLOOKUP(Recept!O68,AlleLande[],4,FALSE),""))&amp;"| "&amp;IF(Recept!Q68="","",IFERROR(VLOOKUP(Recept!Q68,AlleLande[],4,FALSE),""))&amp;"| "&amp;IF(Recept!S68="","",IFERROR(VLOOKUP(Recept!S68,AlleLande[],4,FALSE),"")),"")</f>
        <v/>
      </c>
      <c r="KC9" s="78" t="str">
        <f>IF(AND(Recept!C69&lt;&gt;'Drop down'!$P$7,Recept!C69&lt;&gt;""),Recept!C69&amp;"| "&amp;IF(Recept!I69='Drop down'!$P$6,0,1)&amp;"| "&amp;IF(Recept!K69="","",IFERROR(VLOOKUP(Recept!K69,AlleLande[],4,FALSE),""))&amp;"| "&amp;IF(Recept!M69="","",IFERROR(VLOOKUP(Recept!M69,AlleLande[],4,FALSE),""))&amp;"| "&amp;IF(Recept!O69="","",IFERROR(VLOOKUP(Recept!O69,AlleLande[],4,FALSE),""))&amp;"| "&amp;IF(Recept!Q69="","",IFERROR(VLOOKUP(Recept!Q69,AlleLande[],4,FALSE),""))&amp;"| "&amp;IF(Recept!S69="","",IFERROR(VLOOKUP(Recept!S69,AlleLande[],4,FALSE),"")),"")</f>
        <v/>
      </c>
      <c r="KD9" s="78" t="str">
        <f>IF(AND(Recept!C70&lt;&gt;'Drop down'!$P$7,Recept!C70&lt;&gt;""),Recept!C70&amp;"| "&amp;IF(Recept!I70='Drop down'!$P$6,0,1)&amp;"| "&amp;IF(Recept!K70="","",IFERROR(VLOOKUP(Recept!K70,AlleLande[],4,FALSE),""))&amp;"| "&amp;IF(Recept!M70="","",IFERROR(VLOOKUP(Recept!M70,AlleLande[],4,FALSE),""))&amp;"| "&amp;IF(Recept!O70="","",IFERROR(VLOOKUP(Recept!O70,AlleLande[],4,FALSE),""))&amp;"| "&amp;IF(Recept!Q70="","",IFERROR(VLOOKUP(Recept!Q70,AlleLande[],4,FALSE),""))&amp;"| "&amp;IF(Recept!S70="","",IFERROR(VLOOKUP(Recept!S70,AlleLande[],4,FALSE),"")),"")</f>
        <v/>
      </c>
      <c r="KE9" s="78" t="str">
        <f>IF(AND(Recept!C71&lt;&gt;'Drop down'!$P$7,Recept!C71&lt;&gt;""),Recept!C71&amp;"| "&amp;IF(Recept!I71='Drop down'!$P$6,0,1)&amp;"| "&amp;IF(Recept!K71="","",IFERROR(VLOOKUP(Recept!K71,AlleLande[],4,FALSE),""))&amp;"| "&amp;IF(Recept!M71="","",IFERROR(VLOOKUP(Recept!M71,AlleLande[],4,FALSE),""))&amp;"| "&amp;IF(Recept!O71="","",IFERROR(VLOOKUP(Recept!O71,AlleLande[],4,FALSE),""))&amp;"| "&amp;IF(Recept!Q71="","",IFERROR(VLOOKUP(Recept!Q71,AlleLande[],4,FALSE),""))&amp;"| "&amp;IF(Recept!S71="","",IFERROR(VLOOKUP(Recept!S71,AlleLande[],4,FALSE),"")),"")</f>
        <v/>
      </c>
      <c r="KF9" s="78" t="str">
        <f>IF(AND(Recept!C72&lt;&gt;'Drop down'!$P$7,Recept!C72&lt;&gt;""),Recept!C72&amp;"| "&amp;IF(Recept!I72='Drop down'!$P$6,0,1)&amp;"| "&amp;IF(Recept!K72="","",IFERROR(VLOOKUP(Recept!K72,AlleLande[],4,FALSE),""))&amp;"| "&amp;IF(Recept!M72="","",IFERROR(VLOOKUP(Recept!M72,AlleLande[],4,FALSE),""))&amp;"| "&amp;IF(Recept!O72="","",IFERROR(VLOOKUP(Recept!O72,AlleLande[],4,FALSE),""))&amp;"| "&amp;IF(Recept!Q72="","",IFERROR(VLOOKUP(Recept!Q72,AlleLande[],4,FALSE),""))&amp;"| "&amp;IF(Recept!S72="","",IFERROR(VLOOKUP(Recept!S72,AlleLande[],4,FALSE),"")),"")</f>
        <v/>
      </c>
      <c r="KG9" s="78" t="str">
        <f>IF(AND(Recept!C73&lt;&gt;'Drop down'!$P$7,Recept!C73&lt;&gt;""),Recept!C73&amp;"| "&amp;IF(Recept!I73='Drop down'!$P$6,0,1)&amp;"| "&amp;IF(Recept!K73="","",IFERROR(VLOOKUP(Recept!K73,AlleLande[],4,FALSE),""))&amp;"| "&amp;IF(Recept!M73="","",IFERROR(VLOOKUP(Recept!M73,AlleLande[],4,FALSE),""))&amp;"| "&amp;IF(Recept!O73="","",IFERROR(VLOOKUP(Recept!O73,AlleLande[],4,FALSE),""))&amp;"| "&amp;IF(Recept!Q73="","",IFERROR(VLOOKUP(Recept!Q73,AlleLande[],4,FALSE),""))&amp;"| "&amp;IF(Recept!S73="","",IFERROR(VLOOKUP(Recept!S73,AlleLande[],4,FALSE),"")),"")</f>
        <v/>
      </c>
      <c r="KH9" s="78" t="str">
        <f>IF(AND(Recept!C74&lt;&gt;'Drop down'!$P$7,Recept!C74&lt;&gt;""),Recept!C74&amp;"| "&amp;IF(Recept!I74='Drop down'!$P$6,0,1)&amp;"| "&amp;IF(Recept!K74="","",IFERROR(VLOOKUP(Recept!K74,AlleLande[],4,FALSE),""))&amp;"| "&amp;IF(Recept!M74="","",IFERROR(VLOOKUP(Recept!M74,AlleLande[],4,FALSE),""))&amp;"| "&amp;IF(Recept!O74="","",IFERROR(VLOOKUP(Recept!O74,AlleLande[],4,FALSE),""))&amp;"| "&amp;IF(Recept!Q74="","",IFERROR(VLOOKUP(Recept!Q74,AlleLande[],4,FALSE),""))&amp;"| "&amp;IF(Recept!S74="","",IFERROR(VLOOKUP(Recept!S74,AlleLande[],4,FALSE),"")),"")</f>
        <v/>
      </c>
      <c r="KI9" s="78" t="str">
        <f>IF(AND(Recept!C75&lt;&gt;'Drop down'!$P$7,Recept!C75&lt;&gt;""),Recept!C75&amp;"| "&amp;IF(Recept!I75='Drop down'!$P$6,0,1)&amp;"| "&amp;IF(Recept!K75="","",IFERROR(VLOOKUP(Recept!K75,AlleLande[],4,FALSE),""))&amp;"| "&amp;IF(Recept!M75="","",IFERROR(VLOOKUP(Recept!M75,AlleLande[],4,FALSE),""))&amp;"| "&amp;IF(Recept!O75="","",IFERROR(VLOOKUP(Recept!O75,AlleLande[],4,FALSE),""))&amp;"| "&amp;IF(Recept!Q75="","",IFERROR(VLOOKUP(Recept!Q75,AlleLande[],4,FALSE),""))&amp;"| "&amp;IF(Recept!S75="","",IFERROR(VLOOKUP(Recept!S75,AlleLande[],4,FALSE),"")),"")</f>
        <v/>
      </c>
      <c r="KJ9" s="78" t="str">
        <f>IF(AND(Recept!C76&lt;&gt;'Drop down'!$P$7,Recept!C76&lt;&gt;""),Recept!C76&amp;"| "&amp;IF(Recept!I76='Drop down'!$P$6,0,1)&amp;"| "&amp;IF(Recept!K76="","",IFERROR(VLOOKUP(Recept!K76,AlleLande[],4,FALSE),""))&amp;"| "&amp;IF(Recept!M76="","",IFERROR(VLOOKUP(Recept!M76,AlleLande[],4,FALSE),""))&amp;"| "&amp;IF(Recept!O76="","",IFERROR(VLOOKUP(Recept!O76,AlleLande[],4,FALSE),""))&amp;"| "&amp;IF(Recept!Q76="","",IFERROR(VLOOKUP(Recept!Q76,AlleLande[],4,FALSE),""))&amp;"| "&amp;IF(Recept!S76="","",IFERROR(VLOOKUP(Recept!S76,AlleLande[],4,FALSE),"")),"")</f>
        <v/>
      </c>
      <c r="KK9" s="78" t="str">
        <f>IF(AND(Recept!C77&lt;&gt;'Drop down'!$P$7,Recept!C77&lt;&gt;""),Recept!C77&amp;"| "&amp;IF(Recept!I77='Drop down'!$P$6,0,1)&amp;"| "&amp;IF(Recept!K77="","",IFERROR(VLOOKUP(Recept!K77,AlleLande[],4,FALSE),""))&amp;"| "&amp;IF(Recept!M77="","",IFERROR(VLOOKUP(Recept!M77,AlleLande[],4,FALSE),""))&amp;"| "&amp;IF(Recept!O77="","",IFERROR(VLOOKUP(Recept!O77,AlleLande[],4,FALSE),""))&amp;"| "&amp;IF(Recept!Q77="","",IFERROR(VLOOKUP(Recept!Q77,AlleLande[],4,FALSE),""))&amp;"| "&amp;IF(Recept!S77="","",IFERROR(VLOOKUP(Recept!S77,AlleLande[],4,FALSE),"")),"")</f>
        <v/>
      </c>
      <c r="KL9" s="78" t="str">
        <f>IF(AND(Recept!C78&lt;&gt;'Drop down'!$P$7,Recept!C78&lt;&gt;""),Recept!C78&amp;"| "&amp;IF(Recept!I78='Drop down'!$P$6,0,1)&amp;"| "&amp;IF(Recept!K78="","",IFERROR(VLOOKUP(Recept!K78,AlleLande[],4,FALSE),""))&amp;"| "&amp;IF(Recept!M78="","",IFERROR(VLOOKUP(Recept!M78,AlleLande[],4,FALSE),""))&amp;"| "&amp;IF(Recept!O78="","",IFERROR(VLOOKUP(Recept!O78,AlleLande[],4,FALSE),""))&amp;"| "&amp;IF(Recept!Q78="","",IFERROR(VLOOKUP(Recept!Q78,AlleLande[],4,FALSE),""))&amp;"| "&amp;IF(Recept!S78="","",IFERROR(VLOOKUP(Recept!S78,AlleLande[],4,FALSE),"")),"")</f>
        <v/>
      </c>
      <c r="KM9" s="78" t="str">
        <f>IF(AND(Recept!C79&lt;&gt;'Drop down'!$P$7,Recept!C79&lt;&gt;""),Recept!C79&amp;"| "&amp;IF(Recept!I79='Drop down'!$P$6,0,1)&amp;"| "&amp;IF(Recept!K79="","",IFERROR(VLOOKUP(Recept!K79,AlleLande[],4,FALSE),""))&amp;"| "&amp;IF(Recept!M79="","",IFERROR(VLOOKUP(Recept!M79,AlleLande[],4,FALSE),""))&amp;"| "&amp;IF(Recept!O79="","",IFERROR(VLOOKUP(Recept!O79,AlleLande[],4,FALSE),""))&amp;"| "&amp;IF(Recept!Q79="","",IFERROR(VLOOKUP(Recept!Q79,AlleLande[],4,FALSE),""))&amp;"| "&amp;IF(Recept!S79="","",IFERROR(VLOOKUP(Recept!S79,AlleLande[],4,FALSE),"")),"")</f>
        <v/>
      </c>
      <c r="KN9" s="78" t="str">
        <f>IF(AND(Recept!C80&lt;&gt;'Drop down'!$P$7,Recept!C80&lt;&gt;""),Recept!C80&amp;"| "&amp;IF(Recept!I80='Drop down'!$P$6,0,1)&amp;"| "&amp;IF(Recept!K80="","",IFERROR(VLOOKUP(Recept!K80,AlleLande[],4,FALSE),""))&amp;"| "&amp;IF(Recept!M80="","",IFERROR(VLOOKUP(Recept!M80,AlleLande[],4,FALSE),""))&amp;"| "&amp;IF(Recept!O80="","",IFERROR(VLOOKUP(Recept!O80,AlleLande[],4,FALSE),""))&amp;"| "&amp;IF(Recept!Q80="","",IFERROR(VLOOKUP(Recept!Q80,AlleLande[],4,FALSE),""))&amp;"| "&amp;IF(Recept!S80="","",IFERROR(VLOOKUP(Recept!S80,AlleLande[],4,FALSE),"")),"")</f>
        <v/>
      </c>
      <c r="KO9" s="78" t="str">
        <f>IF(AND(Recept!C81&lt;&gt;'Drop down'!$P$7,Recept!C81&lt;&gt;""),Recept!C81&amp;"| "&amp;IF(Recept!I81='Drop down'!$P$6,0,1)&amp;"| "&amp;IF(Recept!K81="","",IFERROR(VLOOKUP(Recept!K81,AlleLande[],4,FALSE),""))&amp;"| "&amp;IF(Recept!M81="","",IFERROR(VLOOKUP(Recept!M81,AlleLande[],4,FALSE),""))&amp;"| "&amp;IF(Recept!O81="","",IFERROR(VLOOKUP(Recept!O81,AlleLande[],4,FALSE),""))&amp;"| "&amp;IF(Recept!Q81="","",IFERROR(VLOOKUP(Recept!Q81,AlleLande[],4,FALSE),""))&amp;"| "&amp;IF(Recept!S81="","",IFERROR(VLOOKUP(Recept!S81,AlleLande[],4,FALSE),"")),"")</f>
        <v/>
      </c>
      <c r="KP9" s="78" t="str">
        <f>IF(AND(Recept!C82&lt;&gt;'Drop down'!$P$7,Recept!C82&lt;&gt;""),Recept!C82&amp;"| "&amp;IF(Recept!I82='Drop down'!$P$6,0,1)&amp;"| "&amp;IF(Recept!K82="","",IFERROR(VLOOKUP(Recept!K82,AlleLande[],4,FALSE),""))&amp;"| "&amp;IF(Recept!M82="","",IFERROR(VLOOKUP(Recept!M82,AlleLande[],4,FALSE),""))&amp;"| "&amp;IF(Recept!O82="","",IFERROR(VLOOKUP(Recept!O82,AlleLande[],4,FALSE),""))&amp;"| "&amp;IF(Recept!Q82="","",IFERROR(VLOOKUP(Recept!Q82,AlleLande[],4,FALSE),""))&amp;"| "&amp;IF(Recept!S82="","",IFERROR(VLOOKUP(Recept!S82,AlleLande[],4,FALSE),"")),"")</f>
        <v/>
      </c>
      <c r="KQ9" s="78" t="str">
        <f>IF(AND(Recept!C83&lt;&gt;'Drop down'!$P$7,Recept!C83&lt;&gt;""),Recept!C83&amp;"| "&amp;IF(Recept!I83='Drop down'!$P$6,0,1)&amp;"| "&amp;IF(Recept!K83="","",IFERROR(VLOOKUP(Recept!K83,AlleLande[],4,FALSE),""))&amp;"| "&amp;IF(Recept!M83="","",IFERROR(VLOOKUP(Recept!M83,AlleLande[],4,FALSE),""))&amp;"| "&amp;IF(Recept!O83="","",IFERROR(VLOOKUP(Recept!O83,AlleLande[],4,FALSE),""))&amp;"| "&amp;IF(Recept!Q83="","",IFERROR(VLOOKUP(Recept!Q83,AlleLande[],4,FALSE),""))&amp;"| "&amp;IF(Recept!S83="","",IFERROR(VLOOKUP(Recept!S83,AlleLande[],4,FALSE),"")),"")</f>
        <v/>
      </c>
      <c r="KR9" s="78" t="str">
        <f>IF(AND(Recept!C84&lt;&gt;'Drop down'!$P$7,Recept!C84&lt;&gt;""),Recept!C84&amp;"| "&amp;IF(Recept!I84='Drop down'!$P$6,0,1)&amp;"| "&amp;IF(Recept!K84="","",IFERROR(VLOOKUP(Recept!K84,AlleLande[],4,FALSE),""))&amp;"| "&amp;IF(Recept!M84="","",IFERROR(VLOOKUP(Recept!M84,AlleLande[],4,FALSE),""))&amp;"| "&amp;IF(Recept!O84="","",IFERROR(VLOOKUP(Recept!O84,AlleLande[],4,FALSE),""))&amp;"| "&amp;IF(Recept!Q84="","",IFERROR(VLOOKUP(Recept!Q84,AlleLande[],4,FALSE),""))&amp;"| "&amp;IF(Recept!S84="","",IFERROR(VLOOKUP(Recept!S84,AlleLande[],4,FALSE),"")),"")</f>
        <v/>
      </c>
      <c r="KS9" s="78" t="str">
        <f>IF(AND(Recept!C85&lt;&gt;'Drop down'!$P$7,Recept!C85&lt;&gt;""),Recept!C85&amp;"| "&amp;IF(Recept!I85='Drop down'!$P$6,0,1)&amp;"| "&amp;IF(Recept!K85="","",IFERROR(VLOOKUP(Recept!K85,AlleLande[],4,FALSE),""))&amp;"| "&amp;IF(Recept!M85="","",IFERROR(VLOOKUP(Recept!M85,AlleLande[],4,FALSE),""))&amp;"| "&amp;IF(Recept!O85="","",IFERROR(VLOOKUP(Recept!O85,AlleLande[],4,FALSE),""))&amp;"| "&amp;IF(Recept!Q85="","",IFERROR(VLOOKUP(Recept!Q85,AlleLande[],4,FALSE),""))&amp;"| "&amp;IF(Recept!S85="","",IFERROR(VLOOKUP(Recept!S85,AlleLande[],4,FALSE),"")),"")</f>
        <v/>
      </c>
      <c r="KT9" s="78" t="str">
        <f>IF(AND(Recept!C86&lt;&gt;'Drop down'!$P$7,Recept!C86&lt;&gt;""),Recept!C86&amp;"| "&amp;IF(Recept!I86='Drop down'!$P$6,0,1)&amp;"| "&amp;IF(Recept!K86="","",IFERROR(VLOOKUP(Recept!K86,AlleLande[],4,FALSE),""))&amp;"| "&amp;IF(Recept!M86="","",IFERROR(VLOOKUP(Recept!M86,AlleLande[],4,FALSE),""))&amp;"| "&amp;IF(Recept!O86="","",IFERROR(VLOOKUP(Recept!O86,AlleLande[],4,FALSE),""))&amp;"| "&amp;IF(Recept!Q86="","",IFERROR(VLOOKUP(Recept!Q86,AlleLande[],4,FALSE),""))&amp;"| "&amp;IF(Recept!S86="","",IFERROR(VLOOKUP(Recept!S86,AlleLande[],4,FALSE),"")),"")</f>
        <v/>
      </c>
      <c r="KU9" s="78" t="str">
        <f>IF(AND(Recept!C87&lt;&gt;'Drop down'!$P$7,Recept!C87&lt;&gt;""),Recept!C87&amp;"| "&amp;IF(Recept!I87='Drop down'!$P$6,0,1)&amp;"| "&amp;IF(Recept!K87="","",IFERROR(VLOOKUP(Recept!K87,AlleLande[],4,FALSE),""))&amp;"| "&amp;IF(Recept!M87="","",IFERROR(VLOOKUP(Recept!M87,AlleLande[],4,FALSE),""))&amp;"| "&amp;IF(Recept!O87="","",IFERROR(VLOOKUP(Recept!O87,AlleLande[],4,FALSE),""))&amp;"| "&amp;IF(Recept!Q87="","",IFERROR(VLOOKUP(Recept!Q87,AlleLande[],4,FALSE),""))&amp;"| "&amp;IF(Recept!S87="","",IFERROR(VLOOKUP(Recept!S87,AlleLande[],4,FALSE),"")),"")</f>
        <v/>
      </c>
      <c r="KV9" s="78" t="str">
        <f>IF(AND(Recept!C88&lt;&gt;'Drop down'!$P$7,Recept!C88&lt;&gt;""),Recept!C88&amp;"| "&amp;IF(Recept!I88='Drop down'!$P$6,0,1)&amp;"| "&amp;IF(Recept!K88="","",IFERROR(VLOOKUP(Recept!K88,AlleLande[],4,FALSE),""))&amp;"| "&amp;IF(Recept!M88="","",IFERROR(VLOOKUP(Recept!M88,AlleLande[],4,FALSE),""))&amp;"| "&amp;IF(Recept!O88="","",IFERROR(VLOOKUP(Recept!O88,AlleLande[],4,FALSE),""))&amp;"| "&amp;IF(Recept!Q88="","",IFERROR(VLOOKUP(Recept!Q88,AlleLande[],4,FALSE),""))&amp;"| "&amp;IF(Recept!S88="","",IFERROR(VLOOKUP(Recept!S88,AlleLande[],4,FALSE),"")),"")</f>
        <v/>
      </c>
      <c r="KW9" s="78" t="str">
        <f>IF(AND(Recept!C89&lt;&gt;'Drop down'!$P$7,Recept!C89&lt;&gt;""),Recept!C89&amp;"| "&amp;IF(Recept!I89='Drop down'!$P$6,0,1)&amp;"| "&amp;IF(Recept!K89="","",IFERROR(VLOOKUP(Recept!K89,AlleLande[],4,FALSE),""))&amp;"| "&amp;IF(Recept!M89="","",IFERROR(VLOOKUP(Recept!M89,AlleLande[],4,FALSE),""))&amp;"| "&amp;IF(Recept!O89="","",IFERROR(VLOOKUP(Recept!O89,AlleLande[],4,FALSE),""))&amp;"| "&amp;IF(Recept!Q89="","",IFERROR(VLOOKUP(Recept!Q89,AlleLande[],4,FALSE),""))&amp;"| "&amp;IF(Recept!S89="","",IFERROR(VLOOKUP(Recept!S89,AlleLande[],4,FALSE),"")),"")</f>
        <v/>
      </c>
      <c r="KX9" s="78" t="str">
        <f>IF(AND(Recept!C90&lt;&gt;'Drop down'!$P$7,Recept!C90&lt;&gt;""),Recept!C90&amp;"| "&amp;IF(Recept!I90='Drop down'!$P$6,0,1)&amp;"| "&amp;IF(Recept!K90="","",IFERROR(VLOOKUP(Recept!K90,AlleLande[],4,FALSE),""))&amp;"| "&amp;IF(Recept!M90="","",IFERROR(VLOOKUP(Recept!M90,AlleLande[],4,FALSE),""))&amp;"| "&amp;IF(Recept!O90="","",IFERROR(VLOOKUP(Recept!O90,AlleLande[],4,FALSE),""))&amp;"| "&amp;IF(Recept!Q90="","",IFERROR(VLOOKUP(Recept!Q90,AlleLande[],4,FALSE),""))&amp;"| "&amp;IF(Recept!S90="","",IFERROR(VLOOKUP(Recept!S90,AlleLande[],4,FALSE),"")),"")</f>
        <v/>
      </c>
      <c r="KY9" s="78" t="str">
        <f>IF(AND(Recept!C91&lt;&gt;'Drop down'!$P$7,Recept!C91&lt;&gt;""),Recept!C91&amp;"| "&amp;IF(Recept!I91='Drop down'!$P$6,0,1)&amp;"| "&amp;IF(Recept!K91="","",IFERROR(VLOOKUP(Recept!K91,AlleLande[],4,FALSE),""))&amp;"| "&amp;IF(Recept!M91="","",IFERROR(VLOOKUP(Recept!M91,AlleLande[],4,FALSE),""))&amp;"| "&amp;IF(Recept!O91="","",IFERROR(VLOOKUP(Recept!O91,AlleLande[],4,FALSE),""))&amp;"| "&amp;IF(Recept!Q91="","",IFERROR(VLOOKUP(Recept!Q91,AlleLande[],4,FALSE),""))&amp;"| "&amp;IF(Recept!S91="","",IFERROR(VLOOKUP(Recept!S91,AlleLande[],4,FALSE),"")),"")</f>
        <v/>
      </c>
      <c r="KZ9" s="78" t="str">
        <f>IF(AND(Recept!C92&lt;&gt;'Drop down'!$P$7,Recept!C92&lt;&gt;""),Recept!C92&amp;"| "&amp;IF(Recept!I92='Drop down'!$P$6,0,1)&amp;"| "&amp;IF(Recept!K92="","",IFERROR(VLOOKUP(Recept!K92,AlleLande[],4,FALSE),""))&amp;"| "&amp;IF(Recept!M92="","",IFERROR(VLOOKUP(Recept!M92,AlleLande[],4,FALSE),""))&amp;"| "&amp;IF(Recept!O92="","",IFERROR(VLOOKUP(Recept!O92,AlleLande[],4,FALSE),""))&amp;"| "&amp;IF(Recept!Q92="","",IFERROR(VLOOKUP(Recept!Q92,AlleLande[],4,FALSE),""))&amp;"| "&amp;IF(Recept!S92="","",IFERROR(VLOOKUP(Recept!S92,AlleLande[],4,FALSE),"")),"")</f>
        <v/>
      </c>
      <c r="LA9" s="78" t="str">
        <f>IF(AND(Recept!C93&lt;&gt;'Drop down'!$P$7,Recept!C93&lt;&gt;""),Recept!C93&amp;"| "&amp;IF(Recept!I93='Drop down'!$P$6,0,1)&amp;"| "&amp;IF(Recept!K93="","",IFERROR(VLOOKUP(Recept!K93,AlleLande[],4,FALSE),""))&amp;"| "&amp;IF(Recept!M93="","",IFERROR(VLOOKUP(Recept!M93,AlleLande[],4,FALSE),""))&amp;"| "&amp;IF(Recept!O93="","",IFERROR(VLOOKUP(Recept!O93,AlleLande[],4,FALSE),""))&amp;"| "&amp;IF(Recept!Q93="","",IFERROR(VLOOKUP(Recept!Q93,AlleLande[],4,FALSE),""))&amp;"| "&amp;IF(Recept!S93="","",IFERROR(VLOOKUP(Recept!S93,AlleLande[],4,FALSE),"")),"")</f>
        <v/>
      </c>
      <c r="LB9" s="78" t="str">
        <f>IF(AND(Recept!C94&lt;&gt;'Drop down'!$P$7,Recept!C94&lt;&gt;""),Recept!C94&amp;"| "&amp;IF(Recept!I94='Drop down'!$P$6,0,1)&amp;"| "&amp;IF(Recept!K94="","",IFERROR(VLOOKUP(Recept!K94,AlleLande[],4,FALSE),""))&amp;"| "&amp;IF(Recept!M94="","",IFERROR(VLOOKUP(Recept!M94,AlleLande[],4,FALSE),""))&amp;"| "&amp;IF(Recept!O94="","",IFERROR(VLOOKUP(Recept!O94,AlleLande[],4,FALSE),""))&amp;"| "&amp;IF(Recept!Q94="","",IFERROR(VLOOKUP(Recept!Q94,AlleLande[],4,FALSE),""))&amp;"| "&amp;IF(Recept!S94="","",IFERROR(VLOOKUP(Recept!S94,AlleLande[],4,FALSE),"")),"")</f>
        <v/>
      </c>
      <c r="LC9" s="78" t="str">
        <f>IF(AND(Recept!C95&lt;&gt;'Drop down'!$P$7,Recept!C95&lt;&gt;""),Recept!C95&amp;"| "&amp;IF(Recept!I95='Drop down'!$P$6,0,1)&amp;"| "&amp;IF(Recept!K95="","",IFERROR(VLOOKUP(Recept!K95,AlleLande[],4,FALSE),""))&amp;"| "&amp;IF(Recept!M95="","",IFERROR(VLOOKUP(Recept!M95,AlleLande[],4,FALSE),""))&amp;"| "&amp;IF(Recept!O95="","",IFERROR(VLOOKUP(Recept!O95,AlleLande[],4,FALSE),""))&amp;"| "&amp;IF(Recept!Q95="","",IFERROR(VLOOKUP(Recept!Q95,AlleLande[],4,FALSE),""))&amp;"| "&amp;IF(Recept!S95="","",IFERROR(VLOOKUP(Recept!S95,AlleLande[],4,FALSE),"")),"")</f>
        <v/>
      </c>
      <c r="LD9" s="78" t="str">
        <f>IF(AND(Recept!C96&lt;&gt;'Drop down'!$P$7,Recept!C96&lt;&gt;""),Recept!C96&amp;"| "&amp;IF(Recept!I96='Drop down'!$P$6,0,1)&amp;"| "&amp;IF(Recept!K96="","",IFERROR(VLOOKUP(Recept!K96,AlleLande[],4,FALSE),""))&amp;"| "&amp;IF(Recept!M96="","",IFERROR(VLOOKUP(Recept!M96,AlleLande[],4,FALSE),""))&amp;"| "&amp;IF(Recept!O96="","",IFERROR(VLOOKUP(Recept!O96,AlleLande[],4,FALSE),""))&amp;"| "&amp;IF(Recept!Q96="","",IFERROR(VLOOKUP(Recept!Q96,AlleLande[],4,FALSE),""))&amp;"| "&amp;IF(Recept!S96="","",IFERROR(VLOOKUP(Recept!S96,AlleLande[],4,FALSE),"")),"")</f>
        <v/>
      </c>
      <c r="LE9" s="78" t="str">
        <f>IF(AND(Recept!C97&lt;&gt;'Drop down'!$P$7,Recept!C97&lt;&gt;""),Recept!C97&amp;"| "&amp;IF(Recept!I97='Drop down'!$P$6,0,1)&amp;"| "&amp;IF(Recept!K97="","",IFERROR(VLOOKUP(Recept!K97,AlleLande[],4,FALSE),""))&amp;"| "&amp;IF(Recept!M97="","",IFERROR(VLOOKUP(Recept!M97,AlleLande[],4,FALSE),""))&amp;"| "&amp;IF(Recept!O97="","",IFERROR(VLOOKUP(Recept!O97,AlleLande[],4,FALSE),""))&amp;"| "&amp;IF(Recept!Q97="","",IFERROR(VLOOKUP(Recept!Q97,AlleLande[],4,FALSE),""))&amp;"| "&amp;IF(Recept!S97="","",IFERROR(VLOOKUP(Recept!S97,AlleLande[],4,FALSE),"")),"")</f>
        <v/>
      </c>
      <c r="LF9" s="78" t="str">
        <f>IF(AND(Recept!C98&lt;&gt;'Drop down'!$P$7,Recept!C98&lt;&gt;""),Recept!C98&amp;"| "&amp;IF(Recept!I98='Drop down'!$P$6,0,1)&amp;"| "&amp;IF(Recept!K98="","",IFERROR(VLOOKUP(Recept!K98,AlleLande[],4,FALSE),""))&amp;"| "&amp;IF(Recept!M98="","",IFERROR(VLOOKUP(Recept!M98,AlleLande[],4,FALSE),""))&amp;"| "&amp;IF(Recept!O98="","",IFERROR(VLOOKUP(Recept!O98,AlleLande[],4,FALSE),""))&amp;"| "&amp;IF(Recept!Q98="","",IFERROR(VLOOKUP(Recept!Q98,AlleLande[],4,FALSE),""))&amp;"| "&amp;IF(Recept!S98="","",IFERROR(VLOOKUP(Recept!S98,AlleLande[],4,FALSE),"")),"")</f>
        <v/>
      </c>
      <c r="LG9" s="78" t="str">
        <f>IF(AND(Recept!C99&lt;&gt;'Drop down'!$P$7,Recept!C99&lt;&gt;""),Recept!C99&amp;"| "&amp;IF(Recept!I99='Drop down'!$P$6,0,1)&amp;"| "&amp;IF(Recept!K99="","",IFERROR(VLOOKUP(Recept!K99,AlleLande[],4,FALSE),""))&amp;"| "&amp;IF(Recept!M99="","",IFERROR(VLOOKUP(Recept!M99,AlleLande[],4,FALSE),""))&amp;"| "&amp;IF(Recept!O99="","",IFERROR(VLOOKUP(Recept!O99,AlleLande[],4,FALSE),""))&amp;"| "&amp;IF(Recept!Q99="","",IFERROR(VLOOKUP(Recept!Q99,AlleLande[],4,FALSE),""))&amp;"| "&amp;IF(Recept!S99="","",IFERROR(VLOOKUP(Recept!S99,AlleLande[],4,FALSE),"")),"")</f>
        <v/>
      </c>
      <c r="LH9" s="78" t="str">
        <f>IF(AND(Recept!C100&lt;&gt;'Drop down'!$P$7,Recept!C100&lt;&gt;""),Recept!C100&amp;"| "&amp;IF(Recept!I100='Drop down'!$P$6,0,1)&amp;"| "&amp;IF(Recept!K100="","",IFERROR(VLOOKUP(Recept!K100,AlleLande[],4,FALSE),""))&amp;"| "&amp;IF(Recept!M100="","",IFERROR(VLOOKUP(Recept!M100,AlleLande[],4,FALSE),""))&amp;"| "&amp;IF(Recept!O100="","",IFERROR(VLOOKUP(Recept!O100,AlleLande[],4,FALSE),""))&amp;"| "&amp;IF(Recept!Q100="","",IFERROR(VLOOKUP(Recept!Q100,AlleLande[],4,FALSE),""))&amp;"| "&amp;IF(Recept!S100="","",IFERROR(VLOOKUP(Recept!S100,AlleLande[],4,FALSE),"")),"")</f>
        <v/>
      </c>
      <c r="LI9" s="78" t="str">
        <f>IF(AND(Recept!C101&lt;&gt;'Drop down'!$P$7,Recept!C101&lt;&gt;""),Recept!C101&amp;"| "&amp;IF(Recept!I101='Drop down'!$P$6,0,1)&amp;"| "&amp;IF(Recept!K101="","",IFERROR(VLOOKUP(Recept!K101,AlleLande[],4,FALSE),""))&amp;"| "&amp;IF(Recept!M101="","",IFERROR(VLOOKUP(Recept!M101,AlleLande[],4,FALSE),""))&amp;"| "&amp;IF(Recept!O101="","",IFERROR(VLOOKUP(Recept!O101,AlleLande[],4,FALSE),""))&amp;"| "&amp;IF(Recept!Q101="","",IFERROR(VLOOKUP(Recept!Q101,AlleLande[],4,FALSE),""))&amp;"| "&amp;IF(Recept!S101="","",IFERROR(VLOOKUP(Recept!S101,AlleLande[],4,FALSE),"")),"")</f>
        <v/>
      </c>
      <c r="LJ9" s="78" t="str">
        <f>IF(AND(Recept!C102&lt;&gt;'Drop down'!$P$7,Recept!C102&lt;&gt;""),Recept!C102&amp;"| "&amp;IF(Recept!I102='Drop down'!$P$6,0,1)&amp;"| "&amp;IF(Recept!K102="","",IFERROR(VLOOKUP(Recept!K102,AlleLande[],4,FALSE),""))&amp;"| "&amp;IF(Recept!M102="","",IFERROR(VLOOKUP(Recept!M102,AlleLande[],4,FALSE),""))&amp;"| "&amp;IF(Recept!O102="","",IFERROR(VLOOKUP(Recept!O102,AlleLande[],4,FALSE),""))&amp;"| "&amp;IF(Recept!Q102="","",IFERROR(VLOOKUP(Recept!Q102,AlleLande[],4,FALSE),""))&amp;"| "&amp;IF(Recept!S102="","",IFERROR(VLOOKUP(Recept!S102,AlleLande[],4,FALSE),"")),"")</f>
        <v/>
      </c>
      <c r="LK9" s="78" t="str">
        <f>IF(AND(Recept!C103&lt;&gt;'Drop down'!$P$7,Recept!C103&lt;&gt;""),Recept!C103&amp;"| "&amp;IF(Recept!I103='Drop down'!$P$6,0,1)&amp;"| "&amp;IF(Recept!K103="","",IFERROR(VLOOKUP(Recept!K103,AlleLande[],4,FALSE),""))&amp;"| "&amp;IF(Recept!M103="","",IFERROR(VLOOKUP(Recept!M103,AlleLande[],4,FALSE),""))&amp;"| "&amp;IF(Recept!O103="","",IFERROR(VLOOKUP(Recept!O103,AlleLande[],4,FALSE),""))&amp;"| "&amp;IF(Recept!Q103="","",IFERROR(VLOOKUP(Recept!Q103,AlleLande[],4,FALSE),""))&amp;"| "&amp;IF(Recept!S103="","",IFERROR(VLOOKUP(Recept!S103,AlleLande[],4,FALSE),"")),"")</f>
        <v/>
      </c>
      <c r="LL9" s="78" t="str">
        <f>IF(AND(Recept!C104&lt;&gt;'Drop down'!$P$7,Recept!C104&lt;&gt;""),Recept!C104&amp;"| "&amp;IF(Recept!I104='Drop down'!$P$6,0,1)&amp;"| "&amp;IF(Recept!K104="","",IFERROR(VLOOKUP(Recept!K104,AlleLande[],4,FALSE),""))&amp;"| "&amp;IF(Recept!M104="","",IFERROR(VLOOKUP(Recept!M104,AlleLande[],4,FALSE),""))&amp;"| "&amp;IF(Recept!O104="","",IFERROR(VLOOKUP(Recept!O104,AlleLande[],4,FALSE),""))&amp;"| "&amp;IF(Recept!Q104="","",IFERROR(VLOOKUP(Recept!Q104,AlleLande[],4,FALSE),""))&amp;"| "&amp;IF(Recept!S104="","",IFERROR(VLOOKUP(Recept!S104,AlleLande[],4,FALSE),"")),"")</f>
        <v/>
      </c>
      <c r="LM9" s="78" t="str">
        <f>IF(AND(Recept!C105&lt;&gt;'Drop down'!$P$7,Recept!C105&lt;&gt;""),Recept!C105&amp;"| "&amp;IF(Recept!I105='Drop down'!$P$6,0,1)&amp;"| "&amp;IF(Recept!K105="","",IFERROR(VLOOKUP(Recept!K105,AlleLande[],4,FALSE),""))&amp;"| "&amp;IF(Recept!M105="","",IFERROR(VLOOKUP(Recept!M105,AlleLande[],4,FALSE),""))&amp;"| "&amp;IF(Recept!O105="","",IFERROR(VLOOKUP(Recept!O105,AlleLande[],4,FALSE),""))&amp;"| "&amp;IF(Recept!Q105="","",IFERROR(VLOOKUP(Recept!Q105,AlleLande[],4,FALSE),""))&amp;"| "&amp;IF(Recept!S105="","",IFERROR(VLOOKUP(Recept!S105,AlleLande[],4,FALSE),"")),"")</f>
        <v/>
      </c>
      <c r="LN9" s="78" t="str">
        <f>IF(AND(Recept!C106&lt;&gt;'Drop down'!$P$7,Recept!C106&lt;&gt;""),Recept!C106&amp;"| "&amp;IF(Recept!I106='Drop down'!$P$6,0,1)&amp;"| "&amp;IF(Recept!K106="","",IFERROR(VLOOKUP(Recept!K106,AlleLande[],4,FALSE),""))&amp;"| "&amp;IF(Recept!M106="","",IFERROR(VLOOKUP(Recept!M106,AlleLande[],4,FALSE),""))&amp;"| "&amp;IF(Recept!O106="","",IFERROR(VLOOKUP(Recept!O106,AlleLande[],4,FALSE),""))&amp;"| "&amp;IF(Recept!Q106="","",IFERROR(VLOOKUP(Recept!Q106,AlleLande[],4,FALSE),""))&amp;"| "&amp;IF(Recept!S106="","",IFERROR(VLOOKUP(Recept!S106,AlleLande[],4,FALSE),"")),"")</f>
        <v/>
      </c>
      <c r="LO9" s="78" t="str">
        <f>IF(AND(Recept!C107&lt;&gt;'Drop down'!$P$7,Recept!C107&lt;&gt;""),Recept!C107&amp;"| "&amp;IF(Recept!I107='Drop down'!$P$6,0,1)&amp;"| "&amp;IF(Recept!K107="","",IFERROR(VLOOKUP(Recept!K107,AlleLande[],4,FALSE),""))&amp;"| "&amp;IF(Recept!M107="","",IFERROR(VLOOKUP(Recept!M107,AlleLande[],4,FALSE),""))&amp;"| "&amp;IF(Recept!O107="","",IFERROR(VLOOKUP(Recept!O107,AlleLande[],4,FALSE),""))&amp;"| "&amp;IF(Recept!Q107="","",IFERROR(VLOOKUP(Recept!Q107,AlleLande[],4,FALSE),""))&amp;"| "&amp;IF(Recept!S107="","",IFERROR(VLOOKUP(Recept!S107,AlleLande[],4,FALSE),"")),"")</f>
        <v/>
      </c>
      <c r="LP9" s="78" t="str">
        <f>IF(AND(Recept!C108&lt;&gt;'Drop down'!$P$7,Recept!C108&lt;&gt;""),Recept!C108&amp;"| "&amp;IF(Recept!I108='Drop down'!$P$6,0,1)&amp;"| "&amp;IF(Recept!K108="","",IFERROR(VLOOKUP(Recept!K108,AlleLande[],4,FALSE),""))&amp;"| "&amp;IF(Recept!M108="","",IFERROR(VLOOKUP(Recept!M108,AlleLande[],4,FALSE),""))&amp;"| "&amp;IF(Recept!O108="","",IFERROR(VLOOKUP(Recept!O108,AlleLande[],4,FALSE),""))&amp;"| "&amp;IF(Recept!Q108="","",IFERROR(VLOOKUP(Recept!Q108,AlleLande[],4,FALSE),""))&amp;"| "&amp;IF(Recept!S108="","",IFERROR(VLOOKUP(Recept!S108,AlleLande[],4,FALSE),"")),"")</f>
        <v/>
      </c>
      <c r="LQ9" s="78" t="str">
        <f>IF(AND(Recept!C109&lt;&gt;'Drop down'!$P$7,Recept!C109&lt;&gt;""),Recept!C109&amp;"| "&amp;IF(Recept!I109='Drop down'!$P$6,0,1)&amp;"| "&amp;IF(Recept!K109="","",IFERROR(VLOOKUP(Recept!K109,AlleLande[],4,FALSE),""))&amp;"| "&amp;IF(Recept!M109="","",IFERROR(VLOOKUP(Recept!M109,AlleLande[],4,FALSE),""))&amp;"| "&amp;IF(Recept!O109="","",IFERROR(VLOOKUP(Recept!O109,AlleLande[],4,FALSE),""))&amp;"| "&amp;IF(Recept!Q109="","",IFERROR(VLOOKUP(Recept!Q109,AlleLande[],4,FALSE),""))&amp;"| "&amp;IF(Recept!S109="","",IFERROR(VLOOKUP(Recept!S109,AlleLande[],4,FALSE),"")),"")</f>
        <v/>
      </c>
      <c r="LR9" s="78" t="str">
        <f>IF(AND(Recept!C110&lt;&gt;'Drop down'!$P$7,Recept!C110&lt;&gt;""),Recept!C110&amp;"| "&amp;IF(Recept!I110='Drop down'!$P$6,0,1)&amp;"| "&amp;IF(Recept!K110="","",IFERROR(VLOOKUP(Recept!K110,AlleLande[],4,FALSE),""))&amp;"| "&amp;IF(Recept!M110="","",IFERROR(VLOOKUP(Recept!M110,AlleLande[],4,FALSE),""))&amp;"| "&amp;IF(Recept!O110="","",IFERROR(VLOOKUP(Recept!O110,AlleLande[],4,FALSE),""))&amp;"| "&amp;IF(Recept!Q110="","",IFERROR(VLOOKUP(Recept!Q110,AlleLande[],4,FALSE),""))&amp;"| "&amp;IF(Recept!S110="","",IFERROR(VLOOKUP(Recept!S110,AlleLande[],4,FALSE),"")),"")</f>
        <v/>
      </c>
      <c r="LS9" s="78" t="str">
        <f>IF(AND(Recept!C111&lt;&gt;'Drop down'!$P$7,Recept!C111&lt;&gt;""),Recept!C111&amp;"| "&amp;IF(Recept!I111='Drop down'!$P$6,0,1)&amp;"| "&amp;IF(Recept!K111="","",IFERROR(VLOOKUP(Recept!K111,AlleLande[],4,FALSE),""))&amp;"| "&amp;IF(Recept!M111="","",IFERROR(VLOOKUP(Recept!M111,AlleLande[],4,FALSE),""))&amp;"| "&amp;IF(Recept!O111="","",IFERROR(VLOOKUP(Recept!O111,AlleLande[],4,FALSE),""))&amp;"| "&amp;IF(Recept!Q111="","",IFERROR(VLOOKUP(Recept!Q111,AlleLande[],4,FALSE),""))&amp;"| "&amp;IF(Recept!S111="","",IFERROR(VLOOKUP(Recept!S111,AlleLande[],4,FALSE),"")),"")</f>
        <v/>
      </c>
      <c r="LT9" s="78" t="str">
        <f>IF(AND(Recept!C112&lt;&gt;'Drop down'!$P$7,Recept!C112&lt;&gt;""),Recept!C112&amp;"| "&amp;IF(Recept!I112='Drop down'!$P$6,0,1)&amp;"| "&amp;IF(Recept!K112="","",IFERROR(VLOOKUP(Recept!K112,AlleLande[],4,FALSE),""))&amp;"| "&amp;IF(Recept!M112="","",IFERROR(VLOOKUP(Recept!M112,AlleLande[],4,FALSE),""))&amp;"| "&amp;IF(Recept!O112="","",IFERROR(VLOOKUP(Recept!O112,AlleLande[],4,FALSE),""))&amp;"| "&amp;IF(Recept!Q112="","",IFERROR(VLOOKUP(Recept!Q112,AlleLande[],4,FALSE),""))&amp;"| "&amp;IF(Recept!S112="","",IFERROR(VLOOKUP(Recept!S112,AlleLande[],4,FALSE),"")),"")</f>
        <v/>
      </c>
      <c r="LU9" s="78" t="str">
        <f>IF(AND(Recept!C113&lt;&gt;'Drop down'!$P$7,Recept!C113&lt;&gt;""),Recept!C113&amp;"| "&amp;IF(Recept!I113='Drop down'!$P$6,0,1)&amp;"| "&amp;IF(Recept!K113="","",IFERROR(VLOOKUP(Recept!K113,AlleLande[],4,FALSE),""))&amp;"| "&amp;IF(Recept!M113="","",IFERROR(VLOOKUP(Recept!M113,AlleLande[],4,FALSE),""))&amp;"| "&amp;IF(Recept!O113="","",IFERROR(VLOOKUP(Recept!O113,AlleLande[],4,FALSE),""))&amp;"| "&amp;IF(Recept!Q113="","",IFERROR(VLOOKUP(Recept!Q113,AlleLande[],4,FALSE),""))&amp;"| "&amp;IF(Recept!S113="","",IFERROR(VLOOKUP(Recept!S113,AlleLande[],4,FALSE),"")),"")</f>
        <v/>
      </c>
      <c r="LV9" s="78" t="str">
        <f>IF(AND(Recept!C114&lt;&gt;'Drop down'!$P$7,Recept!C114&lt;&gt;""),Recept!C114&amp;"| "&amp;IF(Recept!I114='Drop down'!$P$6,0,1)&amp;"| "&amp;IF(Recept!K114="","",IFERROR(VLOOKUP(Recept!K114,AlleLande[],4,FALSE),""))&amp;"| "&amp;IF(Recept!M114="","",IFERROR(VLOOKUP(Recept!M114,AlleLande[],4,FALSE),""))&amp;"| "&amp;IF(Recept!O114="","",IFERROR(VLOOKUP(Recept!O114,AlleLande[],4,FALSE),""))&amp;"| "&amp;IF(Recept!Q114="","",IFERROR(VLOOKUP(Recept!Q114,AlleLande[],4,FALSE),""))&amp;"| "&amp;IF(Recept!S114="","",IFERROR(VLOOKUP(Recept!S114,AlleLande[],4,FALSE),"")),"")</f>
        <v/>
      </c>
      <c r="LW9" s="78" t="str">
        <f>IF(AND(Recept!C115&lt;&gt;'Drop down'!$P$7,Recept!C115&lt;&gt;""),Recept!C115&amp;"| "&amp;IF(Recept!I115='Drop down'!$P$6,0,1)&amp;"| "&amp;IF(Recept!K115="","",IFERROR(VLOOKUP(Recept!K115,AlleLande[],4,FALSE),""))&amp;"| "&amp;IF(Recept!M115="","",IFERROR(VLOOKUP(Recept!M115,AlleLande[],4,FALSE),""))&amp;"| "&amp;IF(Recept!O115="","",IFERROR(VLOOKUP(Recept!O115,AlleLande[],4,FALSE),""))&amp;"| "&amp;IF(Recept!Q115="","",IFERROR(VLOOKUP(Recept!Q115,AlleLande[],4,FALSE),""))&amp;"| "&amp;IF(Recept!S115="","",IFERROR(VLOOKUP(Recept!S115,AlleLande[],4,FALSE),"")),"")</f>
        <v/>
      </c>
      <c r="LX9" s="78" t="str">
        <f>IF(AND(Recept!C116&lt;&gt;'Drop down'!$P$7,Recept!C116&lt;&gt;""),Recept!C116&amp;"| "&amp;IF(Recept!I116='Drop down'!$P$6,0,1)&amp;"| "&amp;IF(Recept!K116="","",IFERROR(VLOOKUP(Recept!K116,AlleLande[],4,FALSE),""))&amp;"| "&amp;IF(Recept!M116="","",IFERROR(VLOOKUP(Recept!M116,AlleLande[],4,FALSE),""))&amp;"| "&amp;IF(Recept!O116="","",IFERROR(VLOOKUP(Recept!O116,AlleLande[],4,FALSE),""))&amp;"| "&amp;IF(Recept!Q116="","",IFERROR(VLOOKUP(Recept!Q116,AlleLande[],4,FALSE),""))&amp;"| "&amp;IF(Recept!S116="","",IFERROR(VLOOKUP(Recept!S116,AlleLande[],4,FALSE),"")),"")</f>
        <v/>
      </c>
      <c r="LY9" s="78" t="str">
        <f>IF(AND(Recept!C117&lt;&gt;'Drop down'!$P$7,Recept!C117&lt;&gt;""),Recept!C117&amp;"| "&amp;IF(Recept!I117='Drop down'!$P$6,0,1)&amp;"| "&amp;IF(Recept!K117="","",IFERROR(VLOOKUP(Recept!K117,AlleLande[],4,FALSE),""))&amp;"| "&amp;IF(Recept!M117="","",IFERROR(VLOOKUP(Recept!M117,AlleLande[],4,FALSE),""))&amp;"| "&amp;IF(Recept!O117="","",IFERROR(VLOOKUP(Recept!O117,AlleLande[],4,FALSE),""))&amp;"| "&amp;IF(Recept!Q117="","",IFERROR(VLOOKUP(Recept!Q117,AlleLande[],4,FALSE),""))&amp;"| "&amp;IF(Recept!S117="","",IFERROR(VLOOKUP(Recept!S117,AlleLande[],4,FALSE),"")),"")</f>
        <v/>
      </c>
      <c r="LZ9" s="78" t="str">
        <f>IF(AND(Recept!C118&lt;&gt;'Drop down'!$P$7,Recept!C118&lt;&gt;""),Recept!C118&amp;"| "&amp;IF(Recept!I118='Drop down'!$P$6,0,1)&amp;"| "&amp;IF(Recept!K118="","",IFERROR(VLOOKUP(Recept!K118,AlleLande[],4,FALSE),""))&amp;"| "&amp;IF(Recept!M118="","",IFERROR(VLOOKUP(Recept!M118,AlleLande[],4,FALSE),""))&amp;"| "&amp;IF(Recept!O118="","",IFERROR(VLOOKUP(Recept!O118,AlleLande[],4,FALSE),""))&amp;"| "&amp;IF(Recept!Q118="","",IFERROR(VLOOKUP(Recept!Q118,AlleLande[],4,FALSE),""))&amp;"| "&amp;IF(Recept!S118="","",IFERROR(VLOOKUP(Recept!S118,AlleLande[],4,FALSE),"")),"")</f>
        <v/>
      </c>
      <c r="MA9" s="78" t="str">
        <f>IF(AND(Recept!C119&lt;&gt;'Drop down'!$P$7,Recept!C119&lt;&gt;""),Recept!C119&amp;"| "&amp;IF(Recept!I119='Drop down'!$P$6,0,1)&amp;"| "&amp;IF(Recept!K119="","",IFERROR(VLOOKUP(Recept!K119,AlleLande[],4,FALSE),""))&amp;"| "&amp;IF(Recept!M119="","",IFERROR(VLOOKUP(Recept!M119,AlleLande[],4,FALSE),""))&amp;"| "&amp;IF(Recept!O119="","",IFERROR(VLOOKUP(Recept!O119,AlleLande[],4,FALSE),""))&amp;"| "&amp;IF(Recept!Q119="","",IFERROR(VLOOKUP(Recept!Q119,AlleLande[],4,FALSE),""))&amp;"| "&amp;IF(Recept!S119="","",IFERROR(VLOOKUP(Recept!S119,AlleLande[],4,FALSE),"")),"")</f>
        <v/>
      </c>
      <c r="MB9" s="78" t="str">
        <f>IF(AND(Recept!C120&lt;&gt;'Drop down'!$P$7,Recept!C120&lt;&gt;""),Recept!C120&amp;"| "&amp;IF(Recept!I120='Drop down'!$P$6,0,1)&amp;"| "&amp;IF(Recept!K120="","",IFERROR(VLOOKUP(Recept!K120,AlleLande[],4,FALSE),""))&amp;"| "&amp;IF(Recept!M120="","",IFERROR(VLOOKUP(Recept!M120,AlleLande[],4,FALSE),""))&amp;"| "&amp;IF(Recept!O120="","",IFERROR(VLOOKUP(Recept!O120,AlleLande[],4,FALSE),""))&amp;"| "&amp;IF(Recept!Q120="","",IFERROR(VLOOKUP(Recept!Q120,AlleLande[],4,FALSE),""))&amp;"| "&amp;IF(Recept!S120="","",IFERROR(VLOOKUP(Recept!S120,AlleLande[],4,FALSE),"")),"")</f>
        <v/>
      </c>
      <c r="MC9" s="78" t="str">
        <f>IF(AND(Recept!C121&lt;&gt;'Drop down'!$P$7,Recept!C121&lt;&gt;""),Recept!C121&amp;"| "&amp;IF(Recept!I121='Drop down'!$P$6,0,1)&amp;"| "&amp;IF(Recept!K121="","",IFERROR(VLOOKUP(Recept!K121,AlleLande[],4,FALSE),""))&amp;"| "&amp;IF(Recept!M121="","",IFERROR(VLOOKUP(Recept!M121,AlleLande[],4,FALSE),""))&amp;"| "&amp;IF(Recept!O121="","",IFERROR(VLOOKUP(Recept!O121,AlleLande[],4,FALSE),""))&amp;"| "&amp;IF(Recept!Q121="","",IFERROR(VLOOKUP(Recept!Q121,AlleLande[],4,FALSE),""))&amp;"| "&amp;IF(Recept!S121="","",IFERROR(VLOOKUP(Recept!S121,AlleLande[],4,FALSE),"")),"")</f>
        <v/>
      </c>
      <c r="MD9" s="78" t="str">
        <f>IF(AND(Recept!C122&lt;&gt;'Drop down'!$P$7,Recept!C122&lt;&gt;""),Recept!C122&amp;"| "&amp;IF(Recept!I122='Drop down'!$P$6,0,1)&amp;"| "&amp;IF(Recept!K122="","",IFERROR(VLOOKUP(Recept!K122,AlleLande[],4,FALSE),""))&amp;"| "&amp;IF(Recept!M122="","",IFERROR(VLOOKUP(Recept!M122,AlleLande[],4,FALSE),""))&amp;"| "&amp;IF(Recept!O122="","",IFERROR(VLOOKUP(Recept!O122,AlleLande[],4,FALSE),""))&amp;"| "&amp;IF(Recept!Q122="","",IFERROR(VLOOKUP(Recept!Q122,AlleLande[],4,FALSE),""))&amp;"| "&amp;IF(Recept!S122="","",IFERROR(VLOOKUP(Recept!S122,AlleLande[],4,FALSE),"")),"")</f>
        <v/>
      </c>
      <c r="ME9" s="78" t="str">
        <f>IF(AND(Recept!C123&lt;&gt;'Drop down'!$P$7,Recept!C123&lt;&gt;""),Recept!C123&amp;"| "&amp;IF(Recept!I123='Drop down'!$P$6,0,1)&amp;"| "&amp;IF(Recept!K123="","",IFERROR(VLOOKUP(Recept!K123,AlleLande[],4,FALSE),""))&amp;"| "&amp;IF(Recept!M123="","",IFERROR(VLOOKUP(Recept!M123,AlleLande[],4,FALSE),""))&amp;"| "&amp;IF(Recept!O123="","",IFERROR(VLOOKUP(Recept!O123,AlleLande[],4,FALSE),""))&amp;"| "&amp;IF(Recept!Q123="","",IFERROR(VLOOKUP(Recept!Q123,AlleLande[],4,FALSE),""))&amp;"| "&amp;IF(Recept!S123="","",IFERROR(VLOOKUP(Recept!S123,AlleLande[],4,FALSE),"")),"")</f>
        <v/>
      </c>
      <c r="MF9" s="78" t="str">
        <f>IF(AND(Recept!C124&lt;&gt;'Drop down'!$P$7,Recept!C124&lt;&gt;""),Recept!C124&amp;"| "&amp;IF(Recept!I124='Drop down'!$P$6,0,1)&amp;"| "&amp;IF(Recept!K124="","",IFERROR(VLOOKUP(Recept!K124,AlleLande[],4,FALSE),""))&amp;"| "&amp;IF(Recept!M124="","",IFERROR(VLOOKUP(Recept!M124,AlleLande[],4,FALSE),""))&amp;"| "&amp;IF(Recept!O124="","",IFERROR(VLOOKUP(Recept!O124,AlleLande[],4,FALSE),""))&amp;"| "&amp;IF(Recept!Q124="","",IFERROR(VLOOKUP(Recept!Q124,AlleLande[],4,FALSE),""))&amp;"| "&amp;IF(Recept!S124="","",IFERROR(VLOOKUP(Recept!S124,AlleLande[],4,FALSE),"")),"")</f>
        <v/>
      </c>
      <c r="MG9" s="78" t="str">
        <f>IF(AND(Recept!C125&lt;&gt;'Drop down'!$P$7,Recept!C125&lt;&gt;""),Recept!C125&amp;"| "&amp;IF(Recept!I125='Drop down'!$P$6,0,1)&amp;"| "&amp;IF(Recept!K125="","",IFERROR(VLOOKUP(Recept!K125,AlleLande[],4,FALSE),""))&amp;"| "&amp;IF(Recept!M125="","",IFERROR(VLOOKUP(Recept!M125,AlleLande[],4,FALSE),""))&amp;"| "&amp;IF(Recept!O125="","",IFERROR(VLOOKUP(Recept!O125,AlleLande[],4,FALSE),""))&amp;"| "&amp;IF(Recept!Q125="","",IFERROR(VLOOKUP(Recept!Q125,AlleLande[],4,FALSE),""))&amp;"| "&amp;IF(Recept!S125="","",IFERROR(VLOOKUP(Recept!S125,AlleLande[],4,FALSE),"")),"")</f>
        <v/>
      </c>
      <c r="MH9" s="78" t="str">
        <f>IF(AND(Recept!C126&lt;&gt;'Drop down'!$P$7,Recept!C126&lt;&gt;""),Recept!C126&amp;"| "&amp;IF(Recept!I126='Drop down'!$P$6,0,1)&amp;"| "&amp;IF(Recept!K126="","",IFERROR(VLOOKUP(Recept!K126,AlleLande[],4,FALSE),""))&amp;"| "&amp;IF(Recept!M126="","",IFERROR(VLOOKUP(Recept!M126,AlleLande[],4,FALSE),""))&amp;"| "&amp;IF(Recept!O126="","",IFERROR(VLOOKUP(Recept!O126,AlleLande[],4,FALSE),""))&amp;"| "&amp;IF(Recept!Q126="","",IFERROR(VLOOKUP(Recept!Q126,AlleLande[],4,FALSE),""))&amp;"| "&amp;IF(Recept!S126="","",IFERROR(VLOOKUP(Recept!S126,AlleLande[],4,FALSE),"")),"")</f>
        <v/>
      </c>
      <c r="MI9" s="78" t="str">
        <f>IF(AND(Recept!C127&lt;&gt;'Drop down'!$P$7,Recept!C127&lt;&gt;""),Recept!C127&amp;"| "&amp;IF(Recept!I127='Drop down'!$P$6,0,1)&amp;"| "&amp;IF(Recept!K127="","",IFERROR(VLOOKUP(Recept!K127,AlleLande[],4,FALSE),""))&amp;"| "&amp;IF(Recept!M127="","",IFERROR(VLOOKUP(Recept!M127,AlleLande[],4,FALSE),""))&amp;"| "&amp;IF(Recept!O127="","",IFERROR(VLOOKUP(Recept!O127,AlleLande[],4,FALSE),""))&amp;"| "&amp;IF(Recept!Q127="","",IFERROR(VLOOKUP(Recept!Q127,AlleLande[],4,FALSE),""))&amp;"| "&amp;IF(Recept!S127="","",IFERROR(VLOOKUP(Recept!S127,AlleLande[],4,FALSE),"")),"")</f>
        <v/>
      </c>
      <c r="MJ9" s="78" t="str">
        <f>IF(AND(Recept!C128&lt;&gt;'Drop down'!$P$7,Recept!C128&lt;&gt;""),Recept!C128&amp;"| "&amp;IF(Recept!I128='Drop down'!$P$6,0,1)&amp;"| "&amp;IF(Recept!K128="","",IFERROR(VLOOKUP(Recept!K128,AlleLande[],4,FALSE),""))&amp;"| "&amp;IF(Recept!M128="","",IFERROR(VLOOKUP(Recept!M128,AlleLande[],4,FALSE),""))&amp;"| "&amp;IF(Recept!O128="","",IFERROR(VLOOKUP(Recept!O128,AlleLande[],4,FALSE),""))&amp;"| "&amp;IF(Recept!Q128="","",IFERROR(VLOOKUP(Recept!Q128,AlleLande[],4,FALSE),""))&amp;"| "&amp;IF(Recept!S128="","",IFERROR(VLOOKUP(Recept!S128,AlleLande[],4,FALSE),"")),"")</f>
        <v/>
      </c>
      <c r="MK9" s="78" t="str">
        <f>IF(AND(Recept!C129&lt;&gt;'Drop down'!$P$7,Recept!C129&lt;&gt;""),Recept!C129&amp;"| "&amp;IF(Recept!I129='Drop down'!$P$6,0,1)&amp;"| "&amp;IF(Recept!K129="","",IFERROR(VLOOKUP(Recept!K129,AlleLande[],4,FALSE),""))&amp;"| "&amp;IF(Recept!M129="","",IFERROR(VLOOKUP(Recept!M129,AlleLande[],4,FALSE),""))&amp;"| "&amp;IF(Recept!O129="","",IFERROR(VLOOKUP(Recept!O129,AlleLande[],4,FALSE),""))&amp;"| "&amp;IF(Recept!Q129="","",IFERROR(VLOOKUP(Recept!Q129,AlleLande[],4,FALSE),""))&amp;"| "&amp;IF(Recept!S129="","",IFERROR(VLOOKUP(Recept!S129,AlleLande[],4,FALSE),"")),"")</f>
        <v/>
      </c>
      <c r="ML9" s="78" t="str">
        <f>IF(AND(Recept!C130&lt;&gt;'Drop down'!$P$7,Recept!C130&lt;&gt;""),Recept!C130&amp;"| "&amp;IF(Recept!I130='Drop down'!$P$6,0,1)&amp;"| "&amp;IF(Recept!K130="","",IFERROR(VLOOKUP(Recept!K130,AlleLande[],4,FALSE),""))&amp;"| "&amp;IF(Recept!M130="","",IFERROR(VLOOKUP(Recept!M130,AlleLande[],4,FALSE),""))&amp;"| "&amp;IF(Recept!O130="","",IFERROR(VLOOKUP(Recept!O130,AlleLande[],4,FALSE),""))&amp;"| "&amp;IF(Recept!Q130="","",IFERROR(VLOOKUP(Recept!Q130,AlleLande[],4,FALSE),""))&amp;"| "&amp;IF(Recept!S130="","",IFERROR(VLOOKUP(Recept!S130,AlleLande[],4,FALSE),"")),"")</f>
        <v/>
      </c>
      <c r="MM9" s="78" t="str">
        <f>IF(AND(Recept!C131&lt;&gt;'Drop down'!$P$7,Recept!C131&lt;&gt;""),Recept!C131&amp;"| "&amp;IF(Recept!I131='Drop down'!$P$6,0,1)&amp;"| "&amp;IF(Recept!K131="","",IFERROR(VLOOKUP(Recept!K131,AlleLande[],4,FALSE),""))&amp;"| "&amp;IF(Recept!M131="","",IFERROR(VLOOKUP(Recept!M131,AlleLande[],4,FALSE),""))&amp;"| "&amp;IF(Recept!O131="","",IFERROR(VLOOKUP(Recept!O131,AlleLande[],4,FALSE),""))&amp;"| "&amp;IF(Recept!Q131="","",IFERROR(VLOOKUP(Recept!Q131,AlleLande[],4,FALSE),""))&amp;"| "&amp;IF(Recept!S131="","",IFERROR(VLOOKUP(Recept!S131,AlleLande[],4,FALSE),"")),"")</f>
        <v/>
      </c>
      <c r="MN9" s="78" t="str">
        <f>IF(AND(Recept!C132&lt;&gt;'Drop down'!$P$7,Recept!C132&lt;&gt;""),Recept!C132&amp;"| "&amp;IF(Recept!I132='Drop down'!$P$6,0,1)&amp;"| "&amp;IF(Recept!K132="","",IFERROR(VLOOKUP(Recept!K132,AlleLande[],4,FALSE),""))&amp;"| "&amp;IF(Recept!M132="","",IFERROR(VLOOKUP(Recept!M132,AlleLande[],4,FALSE),""))&amp;"| "&amp;IF(Recept!O132="","",IFERROR(VLOOKUP(Recept!O132,AlleLande[],4,FALSE),""))&amp;"| "&amp;IF(Recept!Q132="","",IFERROR(VLOOKUP(Recept!Q132,AlleLande[],4,FALSE),""))&amp;"| "&amp;IF(Recept!S132="","",IFERROR(VLOOKUP(Recept!S132,AlleLande[],4,FALSE),"")),"")</f>
        <v/>
      </c>
      <c r="MO9" s="78" t="str">
        <f>IF(AND(Recept!C133&lt;&gt;'Drop down'!$P$7,Recept!C133&lt;&gt;""),Recept!C133&amp;"| "&amp;IF(Recept!I133='Drop down'!$P$6,0,1)&amp;"| "&amp;IF(Recept!K133="","",IFERROR(VLOOKUP(Recept!K133,AlleLande[],4,FALSE),""))&amp;"| "&amp;IF(Recept!M133="","",IFERROR(VLOOKUP(Recept!M133,AlleLande[],4,FALSE),""))&amp;"| "&amp;IF(Recept!O133="","",IFERROR(VLOOKUP(Recept!O133,AlleLande[],4,FALSE),""))&amp;"| "&amp;IF(Recept!Q133="","",IFERROR(VLOOKUP(Recept!Q133,AlleLande[],4,FALSE),""))&amp;"| "&amp;IF(Recept!S133="","",IFERROR(VLOOKUP(Recept!S133,AlleLande[],4,FALSE),"")),"")</f>
        <v/>
      </c>
      <c r="MP9" s="78" t="str">
        <f>IF(AND(Recept!C134&lt;&gt;'Drop down'!$P$7,Recept!C134&lt;&gt;""),Recept!C134&amp;"| "&amp;IF(Recept!I134='Drop down'!$P$6,0,1)&amp;"| "&amp;IF(Recept!K134="","",IFERROR(VLOOKUP(Recept!K134,AlleLande[],4,FALSE),""))&amp;"| "&amp;IF(Recept!M134="","",IFERROR(VLOOKUP(Recept!M134,AlleLande[],4,FALSE),""))&amp;"| "&amp;IF(Recept!O134="","",IFERROR(VLOOKUP(Recept!O134,AlleLande[],4,FALSE),""))&amp;"| "&amp;IF(Recept!Q134="","",IFERROR(VLOOKUP(Recept!Q134,AlleLande[],4,FALSE),""))&amp;"| "&amp;IF(Recept!S134="","",IFERROR(VLOOKUP(Recept!S134,AlleLande[],4,FALSE),"")),"")</f>
        <v/>
      </c>
      <c r="MQ9" s="78" t="str">
        <f>IF(AND(Recept!C135&lt;&gt;'Drop down'!$P$7,Recept!C135&lt;&gt;""),Recept!C135&amp;"| "&amp;IF(Recept!I135='Drop down'!$P$6,0,1)&amp;"| "&amp;IF(Recept!K135="","",IFERROR(VLOOKUP(Recept!K135,AlleLande[],4,FALSE),""))&amp;"| "&amp;IF(Recept!M135="","",IFERROR(VLOOKUP(Recept!M135,AlleLande[],4,FALSE),""))&amp;"| "&amp;IF(Recept!O135="","",IFERROR(VLOOKUP(Recept!O135,AlleLande[],4,FALSE),""))&amp;"| "&amp;IF(Recept!Q135="","",IFERROR(VLOOKUP(Recept!Q135,AlleLande[],4,FALSE),""))&amp;"| "&amp;IF(Recept!S135="","",IFERROR(VLOOKUP(Recept!S135,AlleLande[],4,FALSE),"")),"")</f>
        <v/>
      </c>
      <c r="MR9" s="78" t="str">
        <f>IF(AND(Recept!C136&lt;&gt;'Drop down'!$P$7,Recept!C136&lt;&gt;""),Recept!C136&amp;"| "&amp;IF(Recept!I136='Drop down'!$P$6,0,1)&amp;"| "&amp;IF(Recept!K136="","",IFERROR(VLOOKUP(Recept!K136,AlleLande[],4,FALSE),""))&amp;"| "&amp;IF(Recept!M136="","",IFERROR(VLOOKUP(Recept!M136,AlleLande[],4,FALSE),""))&amp;"| "&amp;IF(Recept!O136="","",IFERROR(VLOOKUP(Recept!O136,AlleLande[],4,FALSE),""))&amp;"| "&amp;IF(Recept!Q136="","",IFERROR(VLOOKUP(Recept!Q136,AlleLande[],4,FALSE),""))&amp;"| "&amp;IF(Recept!S136="","",IFERROR(VLOOKUP(Recept!S136,AlleLande[],4,FALSE),"")),"")</f>
        <v/>
      </c>
      <c r="MS9" s="78" t="str">
        <f>IF(AND(Recept!C137&lt;&gt;'Drop down'!$P$7,Recept!C137&lt;&gt;""),Recept!C137&amp;"| "&amp;IF(Recept!I137='Drop down'!$P$6,0,1)&amp;"| "&amp;IF(Recept!K137="","",IFERROR(VLOOKUP(Recept!K137,AlleLande[],4,FALSE),""))&amp;"| "&amp;IF(Recept!M137="","",IFERROR(VLOOKUP(Recept!M137,AlleLande[],4,FALSE),""))&amp;"| "&amp;IF(Recept!O137="","",IFERROR(VLOOKUP(Recept!O137,AlleLande[],4,FALSE),""))&amp;"| "&amp;IF(Recept!Q137="","",IFERROR(VLOOKUP(Recept!Q137,AlleLande[],4,FALSE),""))&amp;"| "&amp;IF(Recept!S137="","",IFERROR(VLOOKUP(Recept!S137,AlleLande[],4,FALSE),"")),"")</f>
        <v/>
      </c>
      <c r="MT9" s="78" t="str">
        <f>IF(AND(Recept!C138&lt;&gt;'Drop down'!$P$7,Recept!C138&lt;&gt;""),Recept!C138&amp;"| "&amp;IF(Recept!I138='Drop down'!$P$6,0,1)&amp;"| "&amp;IF(Recept!K138="","",IFERROR(VLOOKUP(Recept!K138,AlleLande[],4,FALSE),""))&amp;"| "&amp;IF(Recept!M138="","",IFERROR(VLOOKUP(Recept!M138,AlleLande[],4,FALSE),""))&amp;"| "&amp;IF(Recept!O138="","",IFERROR(VLOOKUP(Recept!O138,AlleLande[],4,FALSE),""))&amp;"| "&amp;IF(Recept!Q138="","",IFERROR(VLOOKUP(Recept!Q138,AlleLande[],4,FALSE),""))&amp;"| "&amp;IF(Recept!S138="","",IFERROR(VLOOKUP(Recept!S138,AlleLande[],4,FALSE),"")),"")</f>
        <v/>
      </c>
      <c r="MU9" s="78" t="str">
        <f>IF(AND(Recept!C139&lt;&gt;'Drop down'!$P$7,Recept!C139&lt;&gt;""),Recept!C139&amp;"| "&amp;IF(Recept!I139='Drop down'!$P$6,0,1)&amp;"| "&amp;IF(Recept!K139="","",IFERROR(VLOOKUP(Recept!K139,AlleLande[],4,FALSE),""))&amp;"| "&amp;IF(Recept!M139="","",IFERROR(VLOOKUP(Recept!M139,AlleLande[],4,FALSE),""))&amp;"| "&amp;IF(Recept!O139="","",IFERROR(VLOOKUP(Recept!O139,AlleLande[],4,FALSE),""))&amp;"| "&amp;IF(Recept!Q139="","",IFERROR(VLOOKUP(Recept!Q139,AlleLande[],4,FALSE),""))&amp;"| "&amp;IF(Recept!S139="","",IFERROR(VLOOKUP(Recept!S139,AlleLande[],4,FALSE),"")),"")</f>
        <v/>
      </c>
      <c r="MV9" s="78" t="str">
        <f>IF(AND(Recept!C140&lt;&gt;'Drop down'!$P$7,Recept!C140&lt;&gt;""),Recept!C140&amp;"| "&amp;IF(Recept!I140='Drop down'!$P$6,0,1)&amp;"| "&amp;IF(Recept!K140="","",IFERROR(VLOOKUP(Recept!K140,AlleLande[],4,FALSE),""))&amp;"| "&amp;IF(Recept!M140="","",IFERROR(VLOOKUP(Recept!M140,AlleLande[],4,FALSE),""))&amp;"| "&amp;IF(Recept!O140="","",IFERROR(VLOOKUP(Recept!O140,AlleLande[],4,FALSE),""))&amp;"| "&amp;IF(Recept!Q140="","",IFERROR(VLOOKUP(Recept!Q140,AlleLande[],4,FALSE),""))&amp;"| "&amp;IF(Recept!S140="","",IFERROR(VLOOKUP(Recept!S140,AlleLande[],4,FALSE),"")),"")</f>
        <v/>
      </c>
      <c r="MW9" s="78" t="str">
        <f>IF(AND(Recept!C141&lt;&gt;'Drop down'!$P$7,Recept!C141&lt;&gt;""),Recept!C141&amp;"| "&amp;IF(Recept!I141='Drop down'!$P$6,0,1)&amp;"| "&amp;IF(Recept!K141="","",IFERROR(VLOOKUP(Recept!K141,AlleLande[],4,FALSE),""))&amp;"| "&amp;IF(Recept!M141="","",IFERROR(VLOOKUP(Recept!M141,AlleLande[],4,FALSE),""))&amp;"| "&amp;IF(Recept!O141="","",IFERROR(VLOOKUP(Recept!O141,AlleLande[],4,FALSE),""))&amp;"| "&amp;IF(Recept!Q141="","",IFERROR(VLOOKUP(Recept!Q141,AlleLande[],4,FALSE),""))&amp;"| "&amp;IF(Recept!S141="","",IFERROR(VLOOKUP(Recept!S141,AlleLande[],4,FALSE),"")),"")</f>
        <v/>
      </c>
      <c r="MX9" s="78" t="str">
        <f>IF(AND(Recept!C142&lt;&gt;'Drop down'!$P$7,Recept!C142&lt;&gt;""),Recept!C142&amp;"| "&amp;IF(Recept!I142='Drop down'!$P$6,0,1)&amp;"| "&amp;IF(Recept!K142="","",IFERROR(VLOOKUP(Recept!K142,AlleLande[],4,FALSE),""))&amp;"| "&amp;IF(Recept!M142="","",IFERROR(VLOOKUP(Recept!M142,AlleLande[],4,FALSE),""))&amp;"| "&amp;IF(Recept!O142="","",IFERROR(VLOOKUP(Recept!O142,AlleLande[],4,FALSE),""))&amp;"| "&amp;IF(Recept!Q142="","",IFERROR(VLOOKUP(Recept!Q142,AlleLande[],4,FALSE),""))&amp;"| "&amp;IF(Recept!S142="","",IFERROR(VLOOKUP(Recept!S142,AlleLande[],4,FALSE),"")),"")</f>
        <v/>
      </c>
      <c r="MY9" s="78" t="str">
        <f>IF(AND(Recept!C143&lt;&gt;'Drop down'!$P$7,Recept!C143&lt;&gt;""),Recept!C143&amp;"| "&amp;IF(Recept!I143='Drop down'!$P$6,0,1)&amp;"| "&amp;IF(Recept!K143="","",IFERROR(VLOOKUP(Recept!K143,AlleLande[],4,FALSE),""))&amp;"| "&amp;IF(Recept!M143="","",IFERROR(VLOOKUP(Recept!M143,AlleLande[],4,FALSE),""))&amp;"| "&amp;IF(Recept!O143="","",IFERROR(VLOOKUP(Recept!O143,AlleLande[],4,FALSE),""))&amp;"| "&amp;IF(Recept!Q143="","",IFERROR(VLOOKUP(Recept!Q143,AlleLande[],4,FALSE),""))&amp;"| "&amp;IF(Recept!S143="","",IFERROR(VLOOKUP(Recept!S143,AlleLande[],4,FALSE),"")),"")</f>
        <v/>
      </c>
      <c r="MZ9" s="78" t="str">
        <f>IF(AND(Recept!C144&lt;&gt;'Drop down'!$P$7,Recept!C144&lt;&gt;""),Recept!C144&amp;"| "&amp;IF(Recept!I144='Drop down'!$P$6,0,1)&amp;"| "&amp;IF(Recept!K144="","",IFERROR(VLOOKUP(Recept!K144,AlleLande[],4,FALSE),""))&amp;"| "&amp;IF(Recept!M144="","",IFERROR(VLOOKUP(Recept!M144,AlleLande[],4,FALSE),""))&amp;"| "&amp;IF(Recept!O144="","",IFERROR(VLOOKUP(Recept!O144,AlleLande[],4,FALSE),""))&amp;"| "&amp;IF(Recept!Q144="","",IFERROR(VLOOKUP(Recept!Q144,AlleLande[],4,FALSE),""))&amp;"| "&amp;IF(Recept!S144="","",IFERROR(VLOOKUP(Recept!S144,AlleLande[],4,FALSE),"")),"")</f>
        <v/>
      </c>
      <c r="NA9" s="78" t="str">
        <f>IF(AND(Recept!C145&lt;&gt;'Drop down'!$P$7,Recept!C145&lt;&gt;""),Recept!C145&amp;"| "&amp;IF(Recept!I145='Drop down'!$P$6,0,1)&amp;"| "&amp;IF(Recept!K145="","",IFERROR(VLOOKUP(Recept!K145,AlleLande[],4,FALSE),""))&amp;"| "&amp;IF(Recept!M145="","",IFERROR(VLOOKUP(Recept!M145,AlleLande[],4,FALSE),""))&amp;"| "&amp;IF(Recept!O145="","",IFERROR(VLOOKUP(Recept!O145,AlleLande[],4,FALSE),""))&amp;"| "&amp;IF(Recept!Q145="","",IFERROR(VLOOKUP(Recept!Q145,AlleLande[],4,FALSE),""))&amp;"| "&amp;IF(Recept!S145="","",IFERROR(VLOOKUP(Recept!S145,AlleLande[],4,FALSE),"")),"")</f>
        <v/>
      </c>
      <c r="NB9" s="78" t="str">
        <f>IF(AND(Recept!C146&lt;&gt;'Drop down'!$P$7,Recept!C146&lt;&gt;""),Recept!C146&amp;"| "&amp;IF(Recept!I146='Drop down'!$P$6,0,1)&amp;"| "&amp;IF(Recept!K146="","",IFERROR(VLOOKUP(Recept!K146,AlleLande[],4,FALSE),""))&amp;"| "&amp;IF(Recept!M146="","",IFERROR(VLOOKUP(Recept!M146,AlleLande[],4,FALSE),""))&amp;"| "&amp;IF(Recept!O146="","",IFERROR(VLOOKUP(Recept!O146,AlleLande[],4,FALSE),""))&amp;"| "&amp;IF(Recept!Q146="","",IFERROR(VLOOKUP(Recept!Q146,AlleLande[],4,FALSE),""))&amp;"| "&amp;IF(Recept!S146="","",IFERROR(VLOOKUP(Recept!S146,AlleLande[],4,FALSE),"")),"")</f>
        <v/>
      </c>
      <c r="NC9" s="78" t="str">
        <f>IF(AND(Recept!C147&lt;&gt;'Drop down'!$P$7,Recept!C147&lt;&gt;""),Recept!C147&amp;"| "&amp;IF(Recept!I147='Drop down'!$P$6,0,1)&amp;"| "&amp;IF(Recept!K147="","",IFERROR(VLOOKUP(Recept!K147,AlleLande[],4,FALSE),""))&amp;"| "&amp;IF(Recept!M147="","",IFERROR(VLOOKUP(Recept!M147,AlleLande[],4,FALSE),""))&amp;"| "&amp;IF(Recept!O147="","",IFERROR(VLOOKUP(Recept!O147,AlleLande[],4,FALSE),""))&amp;"| "&amp;IF(Recept!Q147="","",IFERROR(VLOOKUP(Recept!Q147,AlleLande[],4,FALSE),""))&amp;"| "&amp;IF(Recept!S147="","",IFERROR(VLOOKUP(Recept!S147,AlleLande[],4,FALSE),"")),"")</f>
        <v/>
      </c>
      <c r="ND9" s="78" t="str">
        <f>IF(AND(Recept!C148&lt;&gt;'Drop down'!$P$7,Recept!C148&lt;&gt;""),Recept!C148&amp;"| "&amp;IF(Recept!I148='Drop down'!$P$6,0,1)&amp;"| "&amp;IF(Recept!K148="","",IFERROR(VLOOKUP(Recept!K148,AlleLande[],4,FALSE),""))&amp;"| "&amp;IF(Recept!M148="","",IFERROR(VLOOKUP(Recept!M148,AlleLande[],4,FALSE),""))&amp;"| "&amp;IF(Recept!O148="","",IFERROR(VLOOKUP(Recept!O148,AlleLande[],4,FALSE),""))&amp;"| "&amp;IF(Recept!Q148="","",IFERROR(VLOOKUP(Recept!Q148,AlleLande[],4,FALSE),""))&amp;"| "&amp;IF(Recept!S148="","",IFERROR(VLOOKUP(Recept!S148,AlleLande[],4,FALSE),"")),"")</f>
        <v/>
      </c>
      <c r="NE9" s="78" t="str">
        <f>IF(AND(Recept!C149&lt;&gt;'Drop down'!$P$7,Recept!C149&lt;&gt;""),Recept!C149&amp;"| "&amp;IF(Recept!I149='Drop down'!$P$6,0,1)&amp;"| "&amp;IF(Recept!K149="","",IFERROR(VLOOKUP(Recept!K149,AlleLande[],4,FALSE),""))&amp;"| "&amp;IF(Recept!M149="","",IFERROR(VLOOKUP(Recept!M149,AlleLande[],4,FALSE),""))&amp;"| "&amp;IF(Recept!O149="","",IFERROR(VLOOKUP(Recept!O149,AlleLande[],4,FALSE),""))&amp;"| "&amp;IF(Recept!Q149="","",IFERROR(VLOOKUP(Recept!Q149,AlleLande[],4,FALSE),""))&amp;"| "&amp;IF(Recept!S149="","",IFERROR(VLOOKUP(Recept!S149,AlleLande[],4,FALSE),"")),"")</f>
        <v/>
      </c>
      <c r="NF9" s="78" t="str">
        <f>IF(AND(Recept!C150&lt;&gt;'Drop down'!$P$7,Recept!C150&lt;&gt;""),Recept!C150&amp;"| "&amp;IF(Recept!I150='Drop down'!$P$6,0,1)&amp;"| "&amp;IF(Recept!K150="","",IFERROR(VLOOKUP(Recept!K150,AlleLande[],4,FALSE),""))&amp;"| "&amp;IF(Recept!M150="","",IFERROR(VLOOKUP(Recept!M150,AlleLande[],4,FALSE),""))&amp;"| "&amp;IF(Recept!O150="","",IFERROR(VLOOKUP(Recept!O150,AlleLande[],4,FALSE),""))&amp;"| "&amp;IF(Recept!Q150="","",IFERROR(VLOOKUP(Recept!Q150,AlleLande[],4,FALSE),""))&amp;"| "&amp;IF(Recept!S150="","",IFERROR(VLOOKUP(Recept!S150,AlleLande[],4,FALSE),"")),"")</f>
        <v/>
      </c>
      <c r="NG9" s="78" t="str">
        <f>IF(AND(Recept!C151&lt;&gt;'Drop down'!$P$7,Recept!C151&lt;&gt;""),Recept!C151&amp;"| "&amp;IF(Recept!I151='Drop down'!$P$6,0,1)&amp;"| "&amp;IF(Recept!K151="","",IFERROR(VLOOKUP(Recept!K151,AlleLande[],4,FALSE),""))&amp;"| "&amp;IF(Recept!M151="","",IFERROR(VLOOKUP(Recept!M151,AlleLande[],4,FALSE),""))&amp;"| "&amp;IF(Recept!O151="","",IFERROR(VLOOKUP(Recept!O151,AlleLande[],4,FALSE),""))&amp;"| "&amp;IF(Recept!Q151="","",IFERROR(VLOOKUP(Recept!Q151,AlleLande[],4,FALSE),""))&amp;"| "&amp;IF(Recept!S151="","",IFERROR(VLOOKUP(Recept!S151,AlleLande[],4,FALSE),"")),"")</f>
        <v/>
      </c>
      <c r="NH9" s="78" t="str">
        <f>IF(AND(Recept!C152&lt;&gt;'Drop down'!$P$7,Recept!C152&lt;&gt;""),Recept!C152&amp;"| "&amp;IF(Recept!I152='Drop down'!$P$6,0,1)&amp;"| "&amp;IF(Recept!K152="","",IFERROR(VLOOKUP(Recept!K152,AlleLande[],4,FALSE),""))&amp;"| "&amp;IF(Recept!M152="","",IFERROR(VLOOKUP(Recept!M152,AlleLande[],4,FALSE),""))&amp;"| "&amp;IF(Recept!O152="","",IFERROR(VLOOKUP(Recept!O152,AlleLande[],4,FALSE),""))&amp;"| "&amp;IF(Recept!Q152="","",IFERROR(VLOOKUP(Recept!Q152,AlleLande[],4,FALSE),""))&amp;"| "&amp;IF(Recept!S152="","",IFERROR(VLOOKUP(Recept!S152,AlleLande[],4,FALSE),"")),"")</f>
        <v/>
      </c>
      <c r="NI9" s="78" t="str">
        <f>IF(AND(Recept!C153&lt;&gt;'Drop down'!$P$7,Recept!C153&lt;&gt;""),Recept!C153&amp;"| "&amp;IF(Recept!I153='Drop down'!$P$6,0,1)&amp;"| "&amp;IF(Recept!K153="","",IFERROR(VLOOKUP(Recept!K153,AlleLande[],4,FALSE),""))&amp;"| "&amp;IF(Recept!M153="","",IFERROR(VLOOKUP(Recept!M153,AlleLande[],4,FALSE),""))&amp;"| "&amp;IF(Recept!O153="","",IFERROR(VLOOKUP(Recept!O153,AlleLande[],4,FALSE),""))&amp;"| "&amp;IF(Recept!Q153="","",IFERROR(VLOOKUP(Recept!Q153,AlleLande[],4,FALSE),""))&amp;"| "&amp;IF(Recept!S153="","",IFERROR(VLOOKUP(Recept!S153,AlleLande[],4,FALSE),"")),"")</f>
        <v/>
      </c>
      <c r="NJ9" s="78" t="str">
        <f>IF(AND(Recept!C154&lt;&gt;'Drop down'!$P$7,Recept!C154&lt;&gt;""),Recept!C154&amp;"| "&amp;IF(Recept!I154='Drop down'!$P$6,0,1)&amp;"| "&amp;IF(Recept!K154="","",IFERROR(VLOOKUP(Recept!K154,AlleLande[],4,FALSE),""))&amp;"| "&amp;IF(Recept!M154="","",IFERROR(VLOOKUP(Recept!M154,AlleLande[],4,FALSE),""))&amp;"| "&amp;IF(Recept!O154="","",IFERROR(VLOOKUP(Recept!O154,AlleLande[],4,FALSE),""))&amp;"| "&amp;IF(Recept!Q154="","",IFERROR(VLOOKUP(Recept!Q154,AlleLande[],4,FALSE),""))&amp;"| "&amp;IF(Recept!S154="","",IFERROR(VLOOKUP(Recept!S154,AlleLande[],4,FALSE),"")),"")</f>
        <v/>
      </c>
      <c r="NK9" s="78" t="str">
        <f>IF(AND(Recept!C155&lt;&gt;'Drop down'!$P$7,Recept!C155&lt;&gt;""),Recept!C155&amp;"| "&amp;IF(Recept!I155='Drop down'!$P$6,0,1)&amp;"| "&amp;IF(Recept!K155="","",IFERROR(VLOOKUP(Recept!K155,AlleLande[],4,FALSE),""))&amp;"| "&amp;IF(Recept!M155="","",IFERROR(VLOOKUP(Recept!M155,AlleLande[],4,FALSE),""))&amp;"| "&amp;IF(Recept!O155="","",IFERROR(VLOOKUP(Recept!O155,AlleLande[],4,FALSE),""))&amp;"| "&amp;IF(Recept!Q155="","",IFERROR(VLOOKUP(Recept!Q155,AlleLande[],4,FALSE),""))&amp;"| "&amp;IF(Recept!S155="","",IFERROR(VLOOKUP(Recept!S155,AlleLande[],4,FALSE),"")),"")</f>
        <v/>
      </c>
      <c r="NL9" s="78" t="str">
        <f>IF(AND(Recept!C156&lt;&gt;'Drop down'!$P$7,Recept!C156&lt;&gt;""),Recept!C156&amp;"| "&amp;IF(Recept!I156='Drop down'!$P$6,0,1)&amp;"| "&amp;IF(Recept!K156="","",IFERROR(VLOOKUP(Recept!K156,AlleLande[],4,FALSE),""))&amp;"| "&amp;IF(Recept!M156="","",IFERROR(VLOOKUP(Recept!M156,AlleLande[],4,FALSE),""))&amp;"| "&amp;IF(Recept!O156="","",IFERROR(VLOOKUP(Recept!O156,AlleLande[],4,FALSE),""))&amp;"| "&amp;IF(Recept!Q156="","",IFERROR(VLOOKUP(Recept!Q156,AlleLande[],4,FALSE),""))&amp;"| "&amp;IF(Recept!S156="","",IFERROR(VLOOKUP(Recept!S156,AlleLande[],4,FALSE),"")),"")</f>
        <v/>
      </c>
      <c r="NM9" s="78" t="str">
        <f>IF(AND(Recept!C157&lt;&gt;'Drop down'!$P$7,Recept!C157&lt;&gt;""),Recept!C157&amp;"| "&amp;IF(Recept!I157='Drop down'!$P$6,0,1)&amp;"| "&amp;IF(Recept!K157="","",IFERROR(VLOOKUP(Recept!K157,AlleLande[],4,FALSE),""))&amp;"| "&amp;IF(Recept!M157="","",IFERROR(VLOOKUP(Recept!M157,AlleLande[],4,FALSE),""))&amp;"| "&amp;IF(Recept!O157="","",IFERROR(VLOOKUP(Recept!O157,AlleLande[],4,FALSE),""))&amp;"| "&amp;IF(Recept!Q157="","",IFERROR(VLOOKUP(Recept!Q157,AlleLande[],4,FALSE),""))&amp;"| "&amp;IF(Recept!S157="","",IFERROR(VLOOKUP(Recept!S157,AlleLande[],4,FALSE),"")),"")</f>
        <v/>
      </c>
      <c r="NN9" s="78" t="str">
        <f>IF(AND(Recept!C158&lt;&gt;'Drop down'!$P$7,Recept!C158&lt;&gt;""),Recept!C158&amp;"| "&amp;IF(Recept!I158='Drop down'!$P$6,0,1)&amp;"| "&amp;IF(Recept!K158="","",IFERROR(VLOOKUP(Recept!K158,AlleLande[],4,FALSE),""))&amp;"| "&amp;IF(Recept!M158="","",IFERROR(VLOOKUP(Recept!M158,AlleLande[],4,FALSE),""))&amp;"| "&amp;IF(Recept!O158="","",IFERROR(VLOOKUP(Recept!O158,AlleLande[],4,FALSE),""))&amp;"| "&amp;IF(Recept!Q158="","",IFERROR(VLOOKUP(Recept!Q158,AlleLande[],4,FALSE),""))&amp;"| "&amp;IF(Recept!S158="","",IFERROR(VLOOKUP(Recept!S158,AlleLande[],4,FALSE),"")),"")</f>
        <v/>
      </c>
      <c r="NO9" s="78" t="str">
        <f>IF(AND(Recept!C159&lt;&gt;'Drop down'!$P$7,Recept!C159&lt;&gt;""),Recept!C159&amp;"| "&amp;IF(Recept!I159='Drop down'!$P$6,0,1)&amp;"| "&amp;IF(Recept!K159="","",IFERROR(VLOOKUP(Recept!K159,AlleLande[],4,FALSE),""))&amp;"| "&amp;IF(Recept!M159="","",IFERROR(VLOOKUP(Recept!M159,AlleLande[],4,FALSE),""))&amp;"| "&amp;IF(Recept!O159="","",IFERROR(VLOOKUP(Recept!O159,AlleLande[],4,FALSE),""))&amp;"| "&amp;IF(Recept!Q159="","",IFERROR(VLOOKUP(Recept!Q159,AlleLande[],4,FALSE),""))&amp;"| "&amp;IF(Recept!S159="","",IFERROR(VLOOKUP(Recept!S159,AlleLande[],4,FALSE),"")),"")</f>
        <v/>
      </c>
      <c r="NP9" s="78" t="str">
        <f>IF(AND(Recept!C160&lt;&gt;'Drop down'!$P$7,Recept!C160&lt;&gt;""),Recept!C160&amp;"| "&amp;IF(Recept!I160='Drop down'!$P$6,0,1)&amp;"| "&amp;IF(Recept!K160="","",IFERROR(VLOOKUP(Recept!K160,AlleLande[],4,FALSE),""))&amp;"| "&amp;IF(Recept!M160="","",IFERROR(VLOOKUP(Recept!M160,AlleLande[],4,FALSE),""))&amp;"| "&amp;IF(Recept!O160="","",IFERROR(VLOOKUP(Recept!O160,AlleLande[],4,FALSE),""))&amp;"| "&amp;IF(Recept!Q160="","",IFERROR(VLOOKUP(Recept!Q160,AlleLande[],4,FALSE),""))&amp;"| "&amp;IF(Recept!S160="","",IFERROR(VLOOKUP(Recept!S160,AlleLande[],4,FALSE),"")),"")</f>
        <v/>
      </c>
      <c r="NQ9" s="78" t="str">
        <f>IF(AND(Recept!C161&lt;&gt;'Drop down'!$P$7,Recept!C161&lt;&gt;""),Recept!C161&amp;"| "&amp;IF(Recept!I161='Drop down'!$P$6,0,1)&amp;"| "&amp;IF(Recept!K161="","",IFERROR(VLOOKUP(Recept!K161,AlleLande[],4,FALSE),""))&amp;"| "&amp;IF(Recept!M161="","",IFERROR(VLOOKUP(Recept!M161,AlleLande[],4,FALSE),""))&amp;"| "&amp;IF(Recept!O161="","",IFERROR(VLOOKUP(Recept!O161,AlleLande[],4,FALSE),""))&amp;"| "&amp;IF(Recept!Q161="","",IFERROR(VLOOKUP(Recept!Q161,AlleLande[],4,FALSE),""))&amp;"| "&amp;IF(Recept!S161="","",IFERROR(VLOOKUP(Recept!S161,AlleLande[],4,FALSE),"")),"")</f>
        <v/>
      </c>
      <c r="NR9" s="78" t="str">
        <f>IF(AND(Recept!C162&lt;&gt;'Drop down'!$P$7,Recept!C162&lt;&gt;""),Recept!C162&amp;"| "&amp;IF(Recept!I162='Drop down'!$P$6,0,1)&amp;"| "&amp;IF(Recept!K162="","",IFERROR(VLOOKUP(Recept!K162,AlleLande[],4,FALSE),""))&amp;"| "&amp;IF(Recept!M162="","",IFERROR(VLOOKUP(Recept!M162,AlleLande[],4,FALSE),""))&amp;"| "&amp;IF(Recept!O162="","",IFERROR(VLOOKUP(Recept!O162,AlleLande[],4,FALSE),""))&amp;"| "&amp;IF(Recept!Q162="","",IFERROR(VLOOKUP(Recept!Q162,AlleLande[],4,FALSE),""))&amp;"| "&amp;IF(Recept!S162="","",IFERROR(VLOOKUP(Recept!S162,AlleLande[],4,FALSE),"")),"")</f>
        <v/>
      </c>
      <c r="NS9" s="78" t="str">
        <f>IF(AND(Recept!C163&lt;&gt;'Drop down'!$P$7,Recept!C163&lt;&gt;""),Recept!C163&amp;"| "&amp;IF(Recept!I163='Drop down'!$P$6,0,1)&amp;"| "&amp;IF(Recept!K163="","",IFERROR(VLOOKUP(Recept!K163,AlleLande[],4,FALSE),""))&amp;"| "&amp;IF(Recept!M163="","",IFERROR(VLOOKUP(Recept!M163,AlleLande[],4,FALSE),""))&amp;"| "&amp;IF(Recept!O163="","",IFERROR(VLOOKUP(Recept!O163,AlleLande[],4,FALSE),""))&amp;"| "&amp;IF(Recept!Q163="","",IFERROR(VLOOKUP(Recept!Q163,AlleLande[],4,FALSE),""))&amp;"| "&amp;IF(Recept!S163="","",IFERROR(VLOOKUP(Recept!S163,AlleLande[],4,FALSE),"")),"")</f>
        <v/>
      </c>
      <c r="NT9" s="78" t="str">
        <f>IF(AND(Recept!C164&lt;&gt;'Drop down'!$P$7,Recept!C164&lt;&gt;""),Recept!C164&amp;"| "&amp;IF(Recept!I164='Drop down'!$P$6,0,1)&amp;"| "&amp;IF(Recept!K164="","",IFERROR(VLOOKUP(Recept!K164,AlleLande[],4,FALSE),""))&amp;"| "&amp;IF(Recept!M164="","",IFERROR(VLOOKUP(Recept!M164,AlleLande[],4,FALSE),""))&amp;"| "&amp;IF(Recept!O164="","",IFERROR(VLOOKUP(Recept!O164,AlleLande[],4,FALSE),""))&amp;"| "&amp;IF(Recept!Q164="","",IFERROR(VLOOKUP(Recept!Q164,AlleLande[],4,FALSE),""))&amp;"| "&amp;IF(Recept!S164="","",IFERROR(VLOOKUP(Recept!S164,AlleLande[],4,FALSE),"")),"")</f>
        <v/>
      </c>
      <c r="NU9" s="78" t="str">
        <f>IF(AND(Recept!C165&lt;&gt;'Drop down'!$P$7,Recept!C165&lt;&gt;""),Recept!C165&amp;"| "&amp;IF(Recept!I165='Drop down'!$P$6,0,1)&amp;"| "&amp;IF(Recept!K165="","",IFERROR(VLOOKUP(Recept!K165,AlleLande[],4,FALSE),""))&amp;"| "&amp;IF(Recept!M165="","",IFERROR(VLOOKUP(Recept!M165,AlleLande[],4,FALSE),""))&amp;"| "&amp;IF(Recept!O165="","",IFERROR(VLOOKUP(Recept!O165,AlleLande[],4,FALSE),""))&amp;"| "&amp;IF(Recept!Q165="","",IFERROR(VLOOKUP(Recept!Q165,AlleLande[],4,FALSE),""))&amp;"| "&amp;IF(Recept!S165="","",IFERROR(VLOOKUP(Recept!S165,AlleLande[],4,FALSE),"")),"")</f>
        <v/>
      </c>
      <c r="NV9" s="78" t="str">
        <f>IF(AND(Recept!C166&lt;&gt;'Drop down'!$P$7,Recept!C166&lt;&gt;""),Recept!C166&amp;"| "&amp;IF(Recept!I166='Drop down'!$P$6,0,1)&amp;"| "&amp;IF(Recept!K166="","",IFERROR(VLOOKUP(Recept!K166,AlleLande[],4,FALSE),""))&amp;"| "&amp;IF(Recept!M166="","",IFERROR(VLOOKUP(Recept!M166,AlleLande[],4,FALSE),""))&amp;"| "&amp;IF(Recept!O166="","",IFERROR(VLOOKUP(Recept!O166,AlleLande[],4,FALSE),""))&amp;"| "&amp;IF(Recept!Q166="","",IFERROR(VLOOKUP(Recept!Q166,AlleLande[],4,FALSE),""))&amp;"| "&amp;IF(Recept!S166="","",IFERROR(VLOOKUP(Recept!S166,AlleLande[],4,FALSE),"")),"")</f>
        <v/>
      </c>
      <c r="NW9" s="78" t="str">
        <f>IF(AND(Recept!C167&lt;&gt;'Drop down'!$P$7,Recept!C167&lt;&gt;""),Recept!C167&amp;"| "&amp;IF(Recept!I167='Drop down'!$P$6,0,1)&amp;"| "&amp;IF(Recept!K167="","",IFERROR(VLOOKUP(Recept!K167,AlleLande[],4,FALSE),""))&amp;"| "&amp;IF(Recept!M167="","",IFERROR(VLOOKUP(Recept!M167,AlleLande[],4,FALSE),""))&amp;"| "&amp;IF(Recept!O167="","",IFERROR(VLOOKUP(Recept!O167,AlleLande[],4,FALSE),""))&amp;"| "&amp;IF(Recept!Q167="","",IFERROR(VLOOKUP(Recept!Q167,AlleLande[],4,FALSE),""))&amp;"| "&amp;IF(Recept!S167="","",IFERROR(VLOOKUP(Recept!S167,AlleLande[],4,FALSE),"")),"")</f>
        <v/>
      </c>
      <c r="NX9" s="78" t="str">
        <f>IF(AND(Recept!C168&lt;&gt;'Drop down'!$P$7,Recept!C168&lt;&gt;""),Recept!C168&amp;"| "&amp;IF(Recept!I168='Drop down'!$P$6,0,1)&amp;"| "&amp;IF(Recept!K168="","",IFERROR(VLOOKUP(Recept!K168,AlleLande[],4,FALSE),""))&amp;"| "&amp;IF(Recept!M168="","",IFERROR(VLOOKUP(Recept!M168,AlleLande[],4,FALSE),""))&amp;"| "&amp;IF(Recept!O168="","",IFERROR(VLOOKUP(Recept!O168,AlleLande[],4,FALSE),""))&amp;"| "&amp;IF(Recept!Q168="","",IFERROR(VLOOKUP(Recept!Q168,AlleLande[],4,FALSE),""))&amp;"| "&amp;IF(Recept!S168="","",IFERROR(VLOOKUP(Recept!S168,AlleLande[],4,FALSE),"")),"")</f>
        <v/>
      </c>
      <c r="NY9" s="78" t="str">
        <f>IF(AND(Recept!C169&lt;&gt;'Drop down'!$P$7,Recept!C169&lt;&gt;""),Recept!C169&amp;"| "&amp;IF(Recept!I169='Drop down'!$P$6,0,1)&amp;"| "&amp;IF(Recept!K169="","",IFERROR(VLOOKUP(Recept!K169,AlleLande[],4,FALSE),""))&amp;"| "&amp;IF(Recept!M169="","",IFERROR(VLOOKUP(Recept!M169,AlleLande[],4,FALSE),""))&amp;"| "&amp;IF(Recept!O169="","",IFERROR(VLOOKUP(Recept!O169,AlleLande[],4,FALSE),""))&amp;"| "&amp;IF(Recept!Q169="","",IFERROR(VLOOKUP(Recept!Q169,AlleLande[],4,FALSE),""))&amp;"| "&amp;IF(Recept!S169="","",IFERROR(VLOOKUP(Recept!S169,AlleLande[],4,FALSE),"")),"")</f>
        <v/>
      </c>
      <c r="NZ9" s="78" t="str">
        <f>IF(AND(Recept!C170&lt;&gt;'Drop down'!$P$7,Recept!C170&lt;&gt;""),Recept!C170&amp;"| "&amp;IF(Recept!I170='Drop down'!$P$6,0,1)&amp;"| "&amp;IF(Recept!K170="","",IFERROR(VLOOKUP(Recept!K170,AlleLande[],4,FALSE),""))&amp;"| "&amp;IF(Recept!M170="","",IFERROR(VLOOKUP(Recept!M170,AlleLande[],4,FALSE),""))&amp;"| "&amp;IF(Recept!O170="","",IFERROR(VLOOKUP(Recept!O170,AlleLande[],4,FALSE),""))&amp;"| "&amp;IF(Recept!Q170="","",IFERROR(VLOOKUP(Recept!Q170,AlleLande[],4,FALSE),""))&amp;"| "&amp;IF(Recept!S170="","",IFERROR(VLOOKUP(Recept!S170,AlleLande[],4,FALSE),"")),"")</f>
        <v/>
      </c>
      <c r="OA9" s="78" t="str">
        <f>IF(AND(Recept!C171&lt;&gt;'Drop down'!$P$7,Recept!C171&lt;&gt;""),Recept!C171&amp;"| "&amp;IF(Recept!I171='Drop down'!$P$6,0,1)&amp;"| "&amp;IF(Recept!K171="","",IFERROR(VLOOKUP(Recept!K171,AlleLande[],4,FALSE),""))&amp;"| "&amp;IF(Recept!M171="","",IFERROR(VLOOKUP(Recept!M171,AlleLande[],4,FALSE),""))&amp;"| "&amp;IF(Recept!O171="","",IFERROR(VLOOKUP(Recept!O171,AlleLande[],4,FALSE),""))&amp;"| "&amp;IF(Recept!Q171="","",IFERROR(VLOOKUP(Recept!Q171,AlleLande[],4,FALSE),""))&amp;"| "&amp;IF(Recept!S171="","",IFERROR(VLOOKUP(Recept!S171,AlleLande[],4,FALSE),"")),"")</f>
        <v/>
      </c>
      <c r="OB9" s="78" t="str">
        <f>IF(AND(Recept!C172&lt;&gt;'Drop down'!$P$7,Recept!C172&lt;&gt;""),Recept!C172&amp;"| "&amp;IF(Recept!I172='Drop down'!$P$6,0,1)&amp;"| "&amp;IF(Recept!K172="","",IFERROR(VLOOKUP(Recept!K172,AlleLande[],4,FALSE),""))&amp;"| "&amp;IF(Recept!M172="","",IFERROR(VLOOKUP(Recept!M172,AlleLande[],4,FALSE),""))&amp;"| "&amp;IF(Recept!O172="","",IFERROR(VLOOKUP(Recept!O172,AlleLande[],4,FALSE),""))&amp;"| "&amp;IF(Recept!Q172="","",IFERROR(VLOOKUP(Recept!Q172,AlleLande[],4,FALSE),""))&amp;"| "&amp;IF(Recept!S172="","",IFERROR(VLOOKUP(Recept!S172,AlleLande[],4,FALSE),"")),"")</f>
        <v/>
      </c>
      <c r="OC9" s="78" t="str">
        <f>IF(AND(Recept!C173&lt;&gt;'Drop down'!$P$7,Recept!C173&lt;&gt;""),Recept!C173&amp;"| "&amp;IF(Recept!I173='Drop down'!$P$6,0,1)&amp;"| "&amp;IF(Recept!K173="","",IFERROR(VLOOKUP(Recept!K173,AlleLande[],4,FALSE),""))&amp;"| "&amp;IF(Recept!M173="","",IFERROR(VLOOKUP(Recept!M173,AlleLande[],4,FALSE),""))&amp;"| "&amp;IF(Recept!O173="","",IFERROR(VLOOKUP(Recept!O173,AlleLande[],4,FALSE),""))&amp;"| "&amp;IF(Recept!Q173="","",IFERROR(VLOOKUP(Recept!Q173,AlleLande[],4,FALSE),""))&amp;"| "&amp;IF(Recept!S173="","",IFERROR(VLOOKUP(Recept!S173,AlleLande[],4,FALSE),"")),"")</f>
        <v/>
      </c>
      <c r="OD9" s="78" t="str">
        <f>IF(AND(Recept!C174&lt;&gt;'Drop down'!$P$7,Recept!C174&lt;&gt;""),Recept!C174&amp;"| "&amp;IF(Recept!I174='Drop down'!$P$6,0,1)&amp;"| "&amp;IF(Recept!K174="","",IFERROR(VLOOKUP(Recept!K174,AlleLande[],4,FALSE),""))&amp;"| "&amp;IF(Recept!M174="","",IFERROR(VLOOKUP(Recept!M174,AlleLande[],4,FALSE),""))&amp;"| "&amp;IF(Recept!O174="","",IFERROR(VLOOKUP(Recept!O174,AlleLande[],4,FALSE),""))&amp;"| "&amp;IF(Recept!Q174="","",IFERROR(VLOOKUP(Recept!Q174,AlleLande[],4,FALSE),""))&amp;"| "&amp;IF(Recept!S174="","",IFERROR(VLOOKUP(Recept!S174,AlleLande[],4,FALSE),"")),"")</f>
        <v/>
      </c>
      <c r="OE9" s="78" t="str">
        <f>IF(AND(Recept!C175&lt;&gt;'Drop down'!$P$7,Recept!C175&lt;&gt;""),Recept!C175&amp;"| "&amp;IF(Recept!I175='Drop down'!$P$6,0,1)&amp;"| "&amp;IF(Recept!K175="","",IFERROR(VLOOKUP(Recept!K175,AlleLande[],4,FALSE),""))&amp;"| "&amp;IF(Recept!M175="","",IFERROR(VLOOKUP(Recept!M175,AlleLande[],4,FALSE),""))&amp;"| "&amp;IF(Recept!O175="","",IFERROR(VLOOKUP(Recept!O175,AlleLande[],4,FALSE),""))&amp;"| "&amp;IF(Recept!Q175="","",IFERROR(VLOOKUP(Recept!Q175,AlleLande[],4,FALSE),""))&amp;"| "&amp;IF(Recept!S175="","",IFERROR(VLOOKUP(Recept!S175,AlleLande[],4,FALSE),"")),"")</f>
        <v/>
      </c>
      <c r="OF9" s="78" t="str">
        <f>IF(AND(Recept!C176&lt;&gt;'Drop down'!$P$7,Recept!C176&lt;&gt;""),Recept!C176&amp;"| "&amp;IF(Recept!I176='Drop down'!$P$6,0,1)&amp;"| "&amp;IF(Recept!K176="","",IFERROR(VLOOKUP(Recept!K176,AlleLande[],4,FALSE),""))&amp;"| "&amp;IF(Recept!M176="","",IFERROR(VLOOKUP(Recept!M176,AlleLande[],4,FALSE),""))&amp;"| "&amp;IF(Recept!O176="","",IFERROR(VLOOKUP(Recept!O176,AlleLande[],4,FALSE),""))&amp;"| "&amp;IF(Recept!Q176="","",IFERROR(VLOOKUP(Recept!Q176,AlleLande[],4,FALSE),""))&amp;"| "&amp;IF(Recept!S176="","",IFERROR(VLOOKUP(Recept!S176,AlleLande[],4,FALSE),"")),"")</f>
        <v/>
      </c>
      <c r="OG9" s="78" t="str">
        <f>IF(AND(Recept!C177&lt;&gt;'Drop down'!$P$7,Recept!C177&lt;&gt;""),Recept!C177&amp;"| "&amp;IF(Recept!I177='Drop down'!$P$6,0,1)&amp;"| "&amp;IF(Recept!K177="","",IFERROR(VLOOKUP(Recept!K177,AlleLande[],4,FALSE),""))&amp;"| "&amp;IF(Recept!M177="","",IFERROR(VLOOKUP(Recept!M177,AlleLande[],4,FALSE),""))&amp;"| "&amp;IF(Recept!O177="","",IFERROR(VLOOKUP(Recept!O177,AlleLande[],4,FALSE),""))&amp;"| "&amp;IF(Recept!Q177="","",IFERROR(VLOOKUP(Recept!Q177,AlleLande[],4,FALSE),""))&amp;"| "&amp;IF(Recept!S177="","",IFERROR(VLOOKUP(Recept!S177,AlleLande[],4,FALSE),"")),"")</f>
        <v/>
      </c>
      <c r="OH9" s="78" t="str">
        <f>IF(AND(Recept!C178&lt;&gt;'Drop down'!$P$7,Recept!C178&lt;&gt;""),Recept!C178&amp;"| "&amp;IF(Recept!I178='Drop down'!$P$6,0,1)&amp;"| "&amp;IF(Recept!K178="","",IFERROR(VLOOKUP(Recept!K178,AlleLande[],4,FALSE),""))&amp;"| "&amp;IF(Recept!M178="","",IFERROR(VLOOKUP(Recept!M178,AlleLande[],4,FALSE),""))&amp;"| "&amp;IF(Recept!O178="","",IFERROR(VLOOKUP(Recept!O178,AlleLande[],4,FALSE),""))&amp;"| "&amp;IF(Recept!Q178="","",IFERROR(VLOOKUP(Recept!Q178,AlleLande[],4,FALSE),""))&amp;"| "&amp;IF(Recept!S178="","",IFERROR(VLOOKUP(Recept!S178,AlleLande[],4,FALSE),"")),"")</f>
        <v/>
      </c>
      <c r="OI9" s="78" t="str">
        <f>IF(AND(Recept!C179&lt;&gt;'Drop down'!$P$7,Recept!C179&lt;&gt;""),Recept!C179&amp;"| "&amp;IF(Recept!I179='Drop down'!$P$6,0,1)&amp;"| "&amp;IF(Recept!K179="","",IFERROR(VLOOKUP(Recept!K179,AlleLande[],4,FALSE),""))&amp;"| "&amp;IF(Recept!M179="","",IFERROR(VLOOKUP(Recept!M179,AlleLande[],4,FALSE),""))&amp;"| "&amp;IF(Recept!O179="","",IFERROR(VLOOKUP(Recept!O179,AlleLande[],4,FALSE),""))&amp;"| "&amp;IF(Recept!Q179="","",IFERROR(VLOOKUP(Recept!Q179,AlleLande[],4,FALSE),""))&amp;"| "&amp;IF(Recept!S179="","",IFERROR(VLOOKUP(Recept!S179,AlleLande[],4,FALSE),"")),"")</f>
        <v/>
      </c>
      <c r="OJ9" s="78" t="str">
        <f>IF(AND(Recept!C180&lt;&gt;'Drop down'!$P$7,Recept!C180&lt;&gt;""),Recept!C180&amp;"| "&amp;IF(Recept!I180='Drop down'!$P$6,0,1)&amp;"| "&amp;IF(Recept!K180="","",IFERROR(VLOOKUP(Recept!K180,AlleLande[],4,FALSE),""))&amp;"| "&amp;IF(Recept!M180="","",IFERROR(VLOOKUP(Recept!M180,AlleLande[],4,FALSE),""))&amp;"| "&amp;IF(Recept!O180="","",IFERROR(VLOOKUP(Recept!O180,AlleLande[],4,FALSE),""))&amp;"| "&amp;IF(Recept!Q180="","",IFERROR(VLOOKUP(Recept!Q180,AlleLande[],4,FALSE),""))&amp;"| "&amp;IF(Recept!S180="","",IFERROR(VLOOKUP(Recept!S180,AlleLande[],4,FALSE),"")),"")</f>
        <v/>
      </c>
      <c r="OK9" s="78" t="str">
        <f>IF(AND(Recept!C181&lt;&gt;'Drop down'!$P$7,Recept!C181&lt;&gt;""),Recept!C181&amp;"| "&amp;IF(Recept!I181='Drop down'!$P$6,0,1)&amp;"| "&amp;IF(Recept!K181="","",IFERROR(VLOOKUP(Recept!K181,AlleLande[],4,FALSE),""))&amp;"| "&amp;IF(Recept!M181="","",IFERROR(VLOOKUP(Recept!M181,AlleLande[],4,FALSE),""))&amp;"| "&amp;IF(Recept!O181="","",IFERROR(VLOOKUP(Recept!O181,AlleLande[],4,FALSE),""))&amp;"| "&amp;IF(Recept!Q181="","",IFERROR(VLOOKUP(Recept!Q181,AlleLande[],4,FALSE),""))&amp;"| "&amp;IF(Recept!S181="","",IFERROR(VLOOKUP(Recept!S181,AlleLande[],4,FALSE),"")),"")</f>
        <v/>
      </c>
      <c r="OL9" s="78" t="str">
        <f>IF(AND(Recept!C182&lt;&gt;'Drop down'!$P$7,Recept!C182&lt;&gt;""),Recept!C182&amp;"| "&amp;IF(Recept!I182='Drop down'!$P$6,0,1)&amp;"| "&amp;IF(Recept!K182="","",IFERROR(VLOOKUP(Recept!K182,AlleLande[],4,FALSE),""))&amp;"| "&amp;IF(Recept!M182="","",IFERROR(VLOOKUP(Recept!M182,AlleLande[],4,FALSE),""))&amp;"| "&amp;IF(Recept!O182="","",IFERROR(VLOOKUP(Recept!O182,AlleLande[],4,FALSE),""))&amp;"| "&amp;IF(Recept!Q182="","",IFERROR(VLOOKUP(Recept!Q182,AlleLande[],4,FALSE),""))&amp;"| "&amp;IF(Recept!S182="","",IFERROR(VLOOKUP(Recept!S182,AlleLande[],4,FALSE),"")),"")</f>
        <v/>
      </c>
      <c r="OM9" s="78" t="str">
        <f>IF(AND(Recept!C183&lt;&gt;'Drop down'!$P$7,Recept!C183&lt;&gt;""),Recept!C183&amp;"| "&amp;IF(Recept!I183='Drop down'!$P$6,0,1)&amp;"| "&amp;IF(Recept!K183="","",IFERROR(VLOOKUP(Recept!K183,AlleLande[],4,FALSE),""))&amp;"| "&amp;IF(Recept!M183="","",IFERROR(VLOOKUP(Recept!M183,AlleLande[],4,FALSE),""))&amp;"| "&amp;IF(Recept!O183="","",IFERROR(VLOOKUP(Recept!O183,AlleLande[],4,FALSE),""))&amp;"| "&amp;IF(Recept!Q183="","",IFERROR(VLOOKUP(Recept!Q183,AlleLande[],4,FALSE),""))&amp;"| "&amp;IF(Recept!S183="","",IFERROR(VLOOKUP(Recept!S183,AlleLande[],4,FALSE),"")),"")</f>
        <v/>
      </c>
      <c r="ON9" s="78" t="str">
        <f>IF(AND(Recept!C184&lt;&gt;'Drop down'!$P$7,Recept!C184&lt;&gt;""),Recept!C184&amp;"| "&amp;IF(Recept!I184='Drop down'!$P$6,0,1)&amp;"| "&amp;IF(Recept!K184="","",IFERROR(VLOOKUP(Recept!K184,AlleLande[],4,FALSE),""))&amp;"| "&amp;IF(Recept!M184="","",IFERROR(VLOOKUP(Recept!M184,AlleLande[],4,FALSE),""))&amp;"| "&amp;IF(Recept!O184="","",IFERROR(VLOOKUP(Recept!O184,AlleLande[],4,FALSE),""))&amp;"| "&amp;IF(Recept!Q184="","",IFERROR(VLOOKUP(Recept!Q184,AlleLande[],4,FALSE),""))&amp;"| "&amp;IF(Recept!S184="","",IFERROR(VLOOKUP(Recept!S184,AlleLande[],4,FALSE),"")),"")</f>
        <v/>
      </c>
      <c r="OO9" s="78" t="str">
        <f>IF(AND(Recept!C185&lt;&gt;'Drop down'!$P$7,Recept!C185&lt;&gt;""),Recept!C185&amp;"| "&amp;IF(Recept!I185='Drop down'!$P$6,0,1)&amp;"| "&amp;IF(Recept!K185="","",IFERROR(VLOOKUP(Recept!K185,AlleLande[],4,FALSE),""))&amp;"| "&amp;IF(Recept!M185="","",IFERROR(VLOOKUP(Recept!M185,AlleLande[],4,FALSE),""))&amp;"| "&amp;IF(Recept!O185="","",IFERROR(VLOOKUP(Recept!O185,AlleLande[],4,FALSE),""))&amp;"| "&amp;IF(Recept!Q185="","",IFERROR(VLOOKUP(Recept!Q185,AlleLande[],4,FALSE),""))&amp;"| "&amp;IF(Recept!S185="","",IFERROR(VLOOKUP(Recept!S185,AlleLande[],4,FALSE),"")),"")</f>
        <v/>
      </c>
      <c r="OP9" s="78" t="str">
        <f>IF(AND(Recept!C186&lt;&gt;'Drop down'!$P$7,Recept!C186&lt;&gt;""),Recept!C186&amp;"| "&amp;IF(Recept!I186='Drop down'!$P$6,0,1)&amp;"| "&amp;IF(Recept!K186="","",IFERROR(VLOOKUP(Recept!K186,AlleLande[],4,FALSE),""))&amp;"| "&amp;IF(Recept!M186="","",IFERROR(VLOOKUP(Recept!M186,AlleLande[],4,FALSE),""))&amp;"| "&amp;IF(Recept!O186="","",IFERROR(VLOOKUP(Recept!O186,AlleLande[],4,FALSE),""))&amp;"| "&amp;IF(Recept!Q186="","",IFERROR(VLOOKUP(Recept!Q186,AlleLande[],4,FALSE),""))&amp;"| "&amp;IF(Recept!S186="","",IFERROR(VLOOKUP(Recept!S186,AlleLande[],4,FALSE),"")),"")</f>
        <v/>
      </c>
      <c r="OQ9" s="78" t="str">
        <f>IF(AND(Recept!C187&lt;&gt;'Drop down'!$P$7,Recept!C187&lt;&gt;""),Recept!C187&amp;"| "&amp;IF(Recept!I187='Drop down'!$P$6,0,1)&amp;"| "&amp;IF(Recept!K187="","",IFERROR(VLOOKUP(Recept!K187,AlleLande[],4,FALSE),""))&amp;"| "&amp;IF(Recept!M187="","",IFERROR(VLOOKUP(Recept!M187,AlleLande[],4,FALSE),""))&amp;"| "&amp;IF(Recept!O187="","",IFERROR(VLOOKUP(Recept!O187,AlleLande[],4,FALSE),""))&amp;"| "&amp;IF(Recept!Q187="","",IFERROR(VLOOKUP(Recept!Q187,AlleLande[],4,FALSE),""))&amp;"| "&amp;IF(Recept!S187="","",IFERROR(VLOOKUP(Recept!S187,AlleLande[],4,FALSE),"")),"")</f>
        <v/>
      </c>
      <c r="OR9" s="78" t="str">
        <f>IF(AND(Recept!C188&lt;&gt;'Drop down'!$P$7,Recept!C188&lt;&gt;""),Recept!C188&amp;"| "&amp;IF(Recept!I188='Drop down'!$P$6,0,1)&amp;"| "&amp;IF(Recept!K188="","",IFERROR(VLOOKUP(Recept!K188,AlleLande[],4,FALSE),""))&amp;"| "&amp;IF(Recept!M188="","",IFERROR(VLOOKUP(Recept!M188,AlleLande[],4,FALSE),""))&amp;"| "&amp;IF(Recept!O188="","",IFERROR(VLOOKUP(Recept!O188,AlleLande[],4,FALSE),""))&amp;"| "&amp;IF(Recept!Q188="","",IFERROR(VLOOKUP(Recept!Q188,AlleLande[],4,FALSE),""))&amp;"| "&amp;IF(Recept!S188="","",IFERROR(VLOOKUP(Recept!S188,AlleLande[],4,FALSE),"")),"")</f>
        <v/>
      </c>
      <c r="OS9" s="78" t="str">
        <f>IF(AND(Recept!C189&lt;&gt;'Drop down'!$P$7,Recept!C189&lt;&gt;""),Recept!C189&amp;"| "&amp;IF(Recept!I189='Drop down'!$P$6,0,1)&amp;"| "&amp;IF(Recept!K189="","",IFERROR(VLOOKUP(Recept!K189,AlleLande[],4,FALSE),""))&amp;"| "&amp;IF(Recept!M189="","",IFERROR(VLOOKUP(Recept!M189,AlleLande[],4,FALSE),""))&amp;"| "&amp;IF(Recept!O189="","",IFERROR(VLOOKUP(Recept!O189,AlleLande[],4,FALSE),""))&amp;"| "&amp;IF(Recept!Q189="","",IFERROR(VLOOKUP(Recept!Q189,AlleLande[],4,FALSE),""))&amp;"| "&amp;IF(Recept!S189="","",IFERROR(VLOOKUP(Recept!S189,AlleLande[],4,FALSE),"")),"")</f>
        <v/>
      </c>
      <c r="OT9" s="78" t="str">
        <f>IF(AND(Recept!C190&lt;&gt;'Drop down'!$P$7,Recept!C190&lt;&gt;""),Recept!C190&amp;"| "&amp;IF(Recept!I190='Drop down'!$P$6,0,1)&amp;"| "&amp;IF(Recept!K190="","",IFERROR(VLOOKUP(Recept!K190,AlleLande[],4,FALSE),""))&amp;"| "&amp;IF(Recept!M190="","",IFERROR(VLOOKUP(Recept!M190,AlleLande[],4,FALSE),""))&amp;"| "&amp;IF(Recept!O190="","",IFERROR(VLOOKUP(Recept!O190,AlleLande[],4,FALSE),""))&amp;"| "&amp;IF(Recept!Q190="","",IFERROR(VLOOKUP(Recept!Q190,AlleLande[],4,FALSE),""))&amp;"| "&amp;IF(Recept!S190="","",IFERROR(VLOOKUP(Recept!S190,AlleLande[],4,FALSE),"")),"")</f>
        <v/>
      </c>
      <c r="OU9" s="78" t="str">
        <f>IF(AND(Recept!C191&lt;&gt;'Drop down'!$P$7,Recept!C191&lt;&gt;""),Recept!C191&amp;"| "&amp;IF(Recept!I191='Drop down'!$P$6,0,1)&amp;"| "&amp;IF(Recept!K191="","",IFERROR(VLOOKUP(Recept!K191,AlleLande[],4,FALSE),""))&amp;"| "&amp;IF(Recept!M191="","",IFERROR(VLOOKUP(Recept!M191,AlleLande[],4,FALSE),""))&amp;"| "&amp;IF(Recept!O191="","",IFERROR(VLOOKUP(Recept!O191,AlleLande[],4,FALSE),""))&amp;"| "&amp;IF(Recept!Q191="","",IFERROR(VLOOKUP(Recept!Q191,AlleLande[],4,FALSE),""))&amp;"| "&amp;IF(Recept!S191="","",IFERROR(VLOOKUP(Recept!S191,AlleLande[],4,FALSE),"")),"")</f>
        <v/>
      </c>
      <c r="OV9" s="78" t="str">
        <f>IF(AND(Recept!C192&lt;&gt;'Drop down'!$P$7,Recept!C192&lt;&gt;""),Recept!C192&amp;"| "&amp;IF(Recept!I192='Drop down'!$P$6,0,1)&amp;"| "&amp;IF(Recept!K192="","",IFERROR(VLOOKUP(Recept!K192,AlleLande[],4,FALSE),""))&amp;"| "&amp;IF(Recept!M192="","",IFERROR(VLOOKUP(Recept!M192,AlleLande[],4,FALSE),""))&amp;"| "&amp;IF(Recept!O192="","",IFERROR(VLOOKUP(Recept!O192,AlleLande[],4,FALSE),""))&amp;"| "&amp;IF(Recept!Q192="","",IFERROR(VLOOKUP(Recept!Q192,AlleLande[],4,FALSE),""))&amp;"| "&amp;IF(Recept!S192="","",IFERROR(VLOOKUP(Recept!S192,AlleLande[],4,FALSE),"")),"")</f>
        <v/>
      </c>
      <c r="OW9" s="78" t="str">
        <f>IF(AND(Recept!C193&lt;&gt;'Drop down'!$P$7,Recept!C193&lt;&gt;""),Recept!C193&amp;"| "&amp;IF(Recept!I193='Drop down'!$P$6,0,1)&amp;"| "&amp;IF(Recept!K193="","",IFERROR(VLOOKUP(Recept!K193,AlleLande[],4,FALSE),""))&amp;"| "&amp;IF(Recept!M193="","",IFERROR(VLOOKUP(Recept!M193,AlleLande[],4,FALSE),""))&amp;"| "&amp;IF(Recept!O193="","",IFERROR(VLOOKUP(Recept!O193,AlleLande[],4,FALSE),""))&amp;"| "&amp;IF(Recept!Q193="","",IFERROR(VLOOKUP(Recept!Q193,AlleLande[],4,FALSE),""))&amp;"| "&amp;IF(Recept!S193="","",IFERROR(VLOOKUP(Recept!S193,AlleLande[],4,FALSE),"")),"")</f>
        <v/>
      </c>
      <c r="OX9" s="78" t="str">
        <f>IF(AND(Recept!C194&lt;&gt;'Drop down'!$P$7,Recept!C194&lt;&gt;""),Recept!C194&amp;"| "&amp;IF(Recept!I194='Drop down'!$P$6,0,1)&amp;"| "&amp;IF(Recept!K194="","",IFERROR(VLOOKUP(Recept!K194,AlleLande[],4,FALSE),""))&amp;"| "&amp;IF(Recept!M194="","",IFERROR(VLOOKUP(Recept!M194,AlleLande[],4,FALSE),""))&amp;"| "&amp;IF(Recept!O194="","",IFERROR(VLOOKUP(Recept!O194,AlleLande[],4,FALSE),""))&amp;"| "&amp;IF(Recept!Q194="","",IFERROR(VLOOKUP(Recept!Q194,AlleLande[],4,FALSE),""))&amp;"| "&amp;IF(Recept!S194="","",IFERROR(VLOOKUP(Recept!S194,AlleLande[],4,FALSE),"")),"")</f>
        <v/>
      </c>
      <c r="OY9" s="78" t="str">
        <f>IF(AND(Recept!C195&lt;&gt;'Drop down'!$P$7,Recept!C195&lt;&gt;""),Recept!C195&amp;"| "&amp;IF(Recept!I195='Drop down'!$P$6,0,1)&amp;"| "&amp;IF(Recept!K195="","",IFERROR(VLOOKUP(Recept!K195,AlleLande[],4,FALSE),""))&amp;"| "&amp;IF(Recept!M195="","",IFERROR(VLOOKUP(Recept!M195,AlleLande[],4,FALSE),""))&amp;"| "&amp;IF(Recept!O195="","",IFERROR(VLOOKUP(Recept!O195,AlleLande[],4,FALSE),""))&amp;"| "&amp;IF(Recept!Q195="","",IFERROR(VLOOKUP(Recept!Q195,AlleLande[],4,FALSE),""))&amp;"| "&amp;IF(Recept!S195="","",IFERROR(VLOOKUP(Recept!S195,AlleLande[],4,FALSE),"")),"")</f>
        <v/>
      </c>
      <c r="OZ9" s="78" t="str">
        <f>IF(AND(Recept!C196&lt;&gt;'Drop down'!$P$7,Recept!C196&lt;&gt;""),Recept!C196&amp;"| "&amp;IF(Recept!I196='Drop down'!$P$6,0,1)&amp;"| "&amp;IF(Recept!K196="","",IFERROR(VLOOKUP(Recept!K196,AlleLande[],4,FALSE),""))&amp;"| "&amp;IF(Recept!M196="","",IFERROR(VLOOKUP(Recept!M196,AlleLande[],4,FALSE),""))&amp;"| "&amp;IF(Recept!O196="","",IFERROR(VLOOKUP(Recept!O196,AlleLande[],4,FALSE),""))&amp;"| "&amp;IF(Recept!Q196="","",IFERROR(VLOOKUP(Recept!Q196,AlleLande[],4,FALSE),""))&amp;"| "&amp;IF(Recept!S196="","",IFERROR(VLOOKUP(Recept!S196,AlleLande[],4,FALSE),"")),"")</f>
        <v/>
      </c>
      <c r="PA9" s="78" t="str">
        <f>IF(AND(Recept!C197&lt;&gt;'Drop down'!$P$7,Recept!C197&lt;&gt;""),Recept!C197&amp;"| "&amp;IF(Recept!I197='Drop down'!$P$6,0,1)&amp;"| "&amp;IF(Recept!K197="","",IFERROR(VLOOKUP(Recept!K197,AlleLande[],4,FALSE),""))&amp;"| "&amp;IF(Recept!M197="","",IFERROR(VLOOKUP(Recept!M197,AlleLande[],4,FALSE),""))&amp;"| "&amp;IF(Recept!O197="","",IFERROR(VLOOKUP(Recept!O197,AlleLande[],4,FALSE),""))&amp;"| "&amp;IF(Recept!Q197="","",IFERROR(VLOOKUP(Recept!Q197,AlleLande[],4,FALSE),""))&amp;"| "&amp;IF(Recept!S197="","",IFERROR(VLOOKUP(Recept!S197,AlleLande[],4,FALSE),"")),"")</f>
        <v/>
      </c>
      <c r="PB9" s="78" t="str">
        <f>IF(AND(Recept!C198&lt;&gt;'Drop down'!$P$7,Recept!C198&lt;&gt;""),Recept!C198&amp;"| "&amp;IF(Recept!I198='Drop down'!$P$6,0,1)&amp;"| "&amp;IF(Recept!K198="","",IFERROR(VLOOKUP(Recept!K198,AlleLande[],4,FALSE),""))&amp;"| "&amp;IF(Recept!M198="","",IFERROR(VLOOKUP(Recept!M198,AlleLande[],4,FALSE),""))&amp;"| "&amp;IF(Recept!O198="","",IFERROR(VLOOKUP(Recept!O198,AlleLande[],4,FALSE),""))&amp;"| "&amp;IF(Recept!Q198="","",IFERROR(VLOOKUP(Recept!Q198,AlleLande[],4,FALSE),""))&amp;"| "&amp;IF(Recept!S198="","",IFERROR(VLOOKUP(Recept!S198,AlleLande[],4,FALSE),"")),"")</f>
        <v/>
      </c>
      <c r="PC9" s="78" t="str">
        <f>IF(AND(Recept!C199&lt;&gt;'Drop down'!$P$7,Recept!C199&lt;&gt;""),Recept!C199&amp;"| "&amp;IF(Recept!I199='Drop down'!$P$6,0,1)&amp;"| "&amp;IF(Recept!K199="","",IFERROR(VLOOKUP(Recept!K199,AlleLande[],4,FALSE),""))&amp;"| "&amp;IF(Recept!M199="","",IFERROR(VLOOKUP(Recept!M199,AlleLande[],4,FALSE),""))&amp;"| "&amp;IF(Recept!O199="","",IFERROR(VLOOKUP(Recept!O199,AlleLande[],4,FALSE),""))&amp;"| "&amp;IF(Recept!Q199="","",IFERROR(VLOOKUP(Recept!Q199,AlleLande[],4,FALSE),""))&amp;"| "&amp;IF(Recept!S199="","",IFERROR(VLOOKUP(Recept!S199,AlleLande[],4,FALSE),"")),"")</f>
        <v/>
      </c>
      <c r="PD9" s="78" t="str">
        <f>IF(AND(Recept!C200&lt;&gt;'Drop down'!$P$7,Recept!C200&lt;&gt;""),Recept!C200&amp;"| "&amp;IF(Recept!I200='Drop down'!$P$6,0,1)&amp;"| "&amp;IF(Recept!K200="","",IFERROR(VLOOKUP(Recept!K200,AlleLande[],4,FALSE),""))&amp;"| "&amp;IF(Recept!M200="","",IFERROR(VLOOKUP(Recept!M200,AlleLande[],4,FALSE),""))&amp;"| "&amp;IF(Recept!O200="","",IFERROR(VLOOKUP(Recept!O200,AlleLande[],4,FALSE),""))&amp;"| "&amp;IF(Recept!Q200="","",IFERROR(VLOOKUP(Recept!Q200,AlleLande[],4,FALSE),""))&amp;"| "&amp;IF(Recept!S200="","",IFERROR(VLOOKUP(Recept!S200,AlleLande[],4,FALSE),"")),"")</f>
        <v/>
      </c>
      <c r="PE9" s="78" t="str">
        <f>IF(AND(Recept!C201&lt;&gt;'Drop down'!$P$7,Recept!C201&lt;&gt;""),Recept!C201&amp;"| "&amp;IF(Recept!I201='Drop down'!$P$6,0,1)&amp;"| "&amp;IF(Recept!K201="","",IFERROR(VLOOKUP(Recept!K201,AlleLande[],4,FALSE),""))&amp;"| "&amp;IF(Recept!M201="","",IFERROR(VLOOKUP(Recept!M201,AlleLande[],4,FALSE),""))&amp;"| "&amp;IF(Recept!O201="","",IFERROR(VLOOKUP(Recept!O201,AlleLande[],4,FALSE),""))&amp;"| "&amp;IF(Recept!Q201="","",IFERROR(VLOOKUP(Recept!Q201,AlleLande[],4,FALSE),""))&amp;"| "&amp;IF(Recept!S201="","",IFERROR(VLOOKUP(Recept!S201,AlleLande[],4,FALSE),"")),"")</f>
        <v/>
      </c>
      <c r="PF9" s="78" t="str">
        <f>IF(AND(Recept!C202&lt;&gt;'Drop down'!$P$7,Recept!C202&lt;&gt;""),Recept!C202&amp;"| "&amp;IF(Recept!I202='Drop down'!$P$6,0,1)&amp;"| "&amp;IF(Recept!K202="","",IFERROR(VLOOKUP(Recept!K202,AlleLande[],4,FALSE),""))&amp;"| "&amp;IF(Recept!M202="","",IFERROR(VLOOKUP(Recept!M202,AlleLande[],4,FALSE),""))&amp;"| "&amp;IF(Recept!O202="","",IFERROR(VLOOKUP(Recept!O202,AlleLande[],4,FALSE),""))&amp;"| "&amp;IF(Recept!Q202="","",IFERROR(VLOOKUP(Recept!Q202,AlleLande[],4,FALSE),""))&amp;"| "&amp;IF(Recept!S202="","",IFERROR(VLOOKUP(Recept!S202,AlleLande[],4,FALSE),"")),"")</f>
        <v/>
      </c>
      <c r="PG9" s="78" t="str">
        <f>IF(AND(Recept!C203&lt;&gt;'Drop down'!$P$7,Recept!C203&lt;&gt;""),Recept!C203&amp;"| "&amp;IF(Recept!I203='Drop down'!$P$6,0,1)&amp;"| "&amp;IF(Recept!K203="","",IFERROR(VLOOKUP(Recept!K203,AlleLande[],4,FALSE),""))&amp;"| "&amp;IF(Recept!M203="","",IFERROR(VLOOKUP(Recept!M203,AlleLande[],4,FALSE),""))&amp;"| "&amp;IF(Recept!O203="","",IFERROR(VLOOKUP(Recept!O203,AlleLande[],4,FALSE),""))&amp;"| "&amp;IF(Recept!Q203="","",IFERROR(VLOOKUP(Recept!Q203,AlleLande[],4,FALSE),""))&amp;"| "&amp;IF(Recept!S203="","",IFERROR(VLOOKUP(Recept!S203,AlleLande[],4,FALSE),"")),"")</f>
        <v/>
      </c>
      <c r="PH9" s="78" t="str">
        <f>IF(AND(Recept!C204&lt;&gt;'Drop down'!$P$7,Recept!C204&lt;&gt;""),Recept!C204&amp;"| "&amp;IF(Recept!I204='Drop down'!$P$6,0,1)&amp;"| "&amp;IF(Recept!K204="","",IFERROR(VLOOKUP(Recept!K204,AlleLande[],4,FALSE),""))&amp;"| "&amp;IF(Recept!M204="","",IFERROR(VLOOKUP(Recept!M204,AlleLande[],4,FALSE),""))&amp;"| "&amp;IF(Recept!O204="","",IFERROR(VLOOKUP(Recept!O204,AlleLande[],4,FALSE),""))&amp;"| "&amp;IF(Recept!Q204="","",IFERROR(VLOOKUP(Recept!Q204,AlleLande[],4,FALSE),""))&amp;"| "&amp;IF(Recept!S204="","",IFERROR(VLOOKUP(Recept!S204,AlleLande[],4,FALSE),"")),"")</f>
        <v/>
      </c>
      <c r="PI9" s="78" t="str">
        <f>IF(AND(Recept!C205&lt;&gt;'Drop down'!$P$7,Recept!C205&lt;&gt;""),Recept!C205&amp;"| "&amp;IF(Recept!I205='Drop down'!$P$6,0,1)&amp;"| "&amp;IF(Recept!K205="","",IFERROR(VLOOKUP(Recept!K205,AlleLande[],4,FALSE),""))&amp;"| "&amp;IF(Recept!M205="","",IFERROR(VLOOKUP(Recept!M205,AlleLande[],4,FALSE),""))&amp;"| "&amp;IF(Recept!O205="","",IFERROR(VLOOKUP(Recept!O205,AlleLande[],4,FALSE),""))&amp;"| "&amp;IF(Recept!Q205="","",IFERROR(VLOOKUP(Recept!Q205,AlleLande[],4,FALSE),""))&amp;"| "&amp;IF(Recept!S205="","",IFERROR(VLOOKUP(Recept!S205,AlleLande[],4,FALSE),"")),"")</f>
        <v/>
      </c>
      <c r="PJ9" s="78" t="str">
        <f>IF(AND(Recept!C206&lt;&gt;'Drop down'!$P$7,Recept!C206&lt;&gt;""),Recept!C206&amp;"| "&amp;IF(Recept!I206='Drop down'!$P$6,0,1)&amp;"| "&amp;IF(Recept!K206="","",IFERROR(VLOOKUP(Recept!K206,AlleLande[],4,FALSE),""))&amp;"| "&amp;IF(Recept!M206="","",IFERROR(VLOOKUP(Recept!M206,AlleLande[],4,FALSE),""))&amp;"| "&amp;IF(Recept!O206="","",IFERROR(VLOOKUP(Recept!O206,AlleLande[],4,FALSE),""))&amp;"| "&amp;IF(Recept!Q206="","",IFERROR(VLOOKUP(Recept!Q206,AlleLande[],4,FALSE),""))&amp;"| "&amp;IF(Recept!S206="","",IFERROR(VLOOKUP(Recept!S206,AlleLande[],4,FALSE),"")),"")</f>
        <v/>
      </c>
      <c r="PK9" s="78" t="str">
        <f>IF(AND(Recept!C207&lt;&gt;'Drop down'!$P$7,Recept!C207&lt;&gt;""),Recept!C207&amp;"| "&amp;IF(Recept!I207='Drop down'!$P$6,0,1)&amp;"| "&amp;IF(Recept!K207="","",IFERROR(VLOOKUP(Recept!K207,AlleLande[],4,FALSE),""))&amp;"| "&amp;IF(Recept!M207="","",IFERROR(VLOOKUP(Recept!M207,AlleLande[],4,FALSE),""))&amp;"| "&amp;IF(Recept!O207="","",IFERROR(VLOOKUP(Recept!O207,AlleLande[],4,FALSE),""))&amp;"| "&amp;IF(Recept!Q207="","",IFERROR(VLOOKUP(Recept!Q207,AlleLande[],4,FALSE),""))&amp;"| "&amp;IF(Recept!S207="","",IFERROR(VLOOKUP(Recept!S207,AlleLande[],4,FALSE),"")),"")</f>
        <v/>
      </c>
      <c r="PL9" s="78" t="str">
        <f>IF(AND(Recept!C208&lt;&gt;'Drop down'!$P$7,Recept!C208&lt;&gt;""),Recept!C208&amp;"| "&amp;IF(Recept!I208='Drop down'!$P$6,0,1)&amp;"| "&amp;IF(Recept!K208="","",IFERROR(VLOOKUP(Recept!K208,AlleLande[],4,FALSE),""))&amp;"| "&amp;IF(Recept!M208="","",IFERROR(VLOOKUP(Recept!M208,AlleLande[],4,FALSE),""))&amp;"| "&amp;IF(Recept!O208="","",IFERROR(VLOOKUP(Recept!O208,AlleLande[],4,FALSE),""))&amp;"| "&amp;IF(Recept!Q208="","",IFERROR(VLOOKUP(Recept!Q208,AlleLande[],4,FALSE),""))&amp;"| "&amp;IF(Recept!S208="","",IFERROR(VLOOKUP(Recept!S208,AlleLande[],4,FALSE),"")),"")</f>
        <v/>
      </c>
      <c r="PM9" s="78" t="str">
        <f>IF(AND(Recept!C209&lt;&gt;'Drop down'!$P$7,Recept!C209&lt;&gt;""),Recept!C209&amp;"| "&amp;IF(Recept!I209='Drop down'!$P$6,0,1)&amp;"| "&amp;IF(Recept!K209="","",IFERROR(VLOOKUP(Recept!K209,AlleLande[],4,FALSE),""))&amp;"| "&amp;IF(Recept!M209="","",IFERROR(VLOOKUP(Recept!M209,AlleLande[],4,FALSE),""))&amp;"| "&amp;IF(Recept!O209="","",IFERROR(VLOOKUP(Recept!O209,AlleLande[],4,FALSE),""))&amp;"| "&amp;IF(Recept!Q209="","",IFERROR(VLOOKUP(Recept!Q209,AlleLande[],4,FALSE),""))&amp;"| "&amp;IF(Recept!S209="","",IFERROR(VLOOKUP(Recept!S209,AlleLande[],4,FALSE),"")),"")</f>
        <v/>
      </c>
      <c r="PN9" s="78" t="str">
        <f>IF(AND(Recept!C210&lt;&gt;'Drop down'!$P$7,Recept!C210&lt;&gt;""),Recept!C210&amp;"| "&amp;IF(Recept!I210='Drop down'!$P$6,0,1)&amp;"| "&amp;IF(Recept!K210="","",IFERROR(VLOOKUP(Recept!K210,AlleLande[],4,FALSE),""))&amp;"| "&amp;IF(Recept!M210="","",IFERROR(VLOOKUP(Recept!M210,AlleLande[],4,FALSE),""))&amp;"| "&amp;IF(Recept!O210="","",IFERROR(VLOOKUP(Recept!O210,AlleLande[],4,FALSE),""))&amp;"| "&amp;IF(Recept!Q210="","",IFERROR(VLOOKUP(Recept!Q210,AlleLande[],4,FALSE),""))&amp;"| "&amp;IF(Recept!S210="","",IFERROR(VLOOKUP(Recept!S210,AlleLande[],4,FALSE),"")),"")</f>
        <v/>
      </c>
      <c r="PO9" s="78" t="str">
        <f>IF(AND(Recept!C211&lt;&gt;'Drop down'!$P$7,Recept!C211&lt;&gt;""),Recept!C211&amp;"| "&amp;IF(Recept!I211='Drop down'!$P$6,0,1)&amp;"| "&amp;IF(Recept!K211="","",IFERROR(VLOOKUP(Recept!K211,AlleLande[],4,FALSE),""))&amp;"| "&amp;IF(Recept!M211="","",IFERROR(VLOOKUP(Recept!M211,AlleLande[],4,FALSE),""))&amp;"| "&amp;IF(Recept!O211="","",IFERROR(VLOOKUP(Recept!O211,AlleLande[],4,FALSE),""))&amp;"| "&amp;IF(Recept!Q211="","",IFERROR(VLOOKUP(Recept!Q211,AlleLande[],4,FALSE),""))&amp;"| "&amp;IF(Recept!S211="","",IFERROR(VLOOKUP(Recept!S211,AlleLande[],4,FALSE),"")),"")</f>
        <v/>
      </c>
      <c r="PP9" s="78" t="str">
        <f>IF(AND(Recept!C212&lt;&gt;'Drop down'!$P$7,Recept!C212&lt;&gt;""),Recept!C212&amp;"| "&amp;IF(Recept!I212='Drop down'!$P$6,0,1)&amp;"| "&amp;IF(Recept!K212="","",IFERROR(VLOOKUP(Recept!K212,AlleLande[],4,FALSE),""))&amp;"| "&amp;IF(Recept!M212="","",IFERROR(VLOOKUP(Recept!M212,AlleLande[],4,FALSE),""))&amp;"| "&amp;IF(Recept!O212="","",IFERROR(VLOOKUP(Recept!O212,AlleLande[],4,FALSE),""))&amp;"| "&amp;IF(Recept!Q212="","",IFERROR(VLOOKUP(Recept!Q212,AlleLande[],4,FALSE),""))&amp;"| "&amp;IF(Recept!S212="","",IFERROR(VLOOKUP(Recept!S212,AlleLande[],4,FALSE),"")),"")</f>
        <v/>
      </c>
      <c r="PQ9" s="78" t="str">
        <f>IF(AND(Recept!C213&lt;&gt;'Drop down'!$P$7,Recept!C213&lt;&gt;""),Recept!C213&amp;"| "&amp;IF(Recept!I213='Drop down'!$P$6,0,1)&amp;"| "&amp;IF(Recept!K213="","",IFERROR(VLOOKUP(Recept!K213,AlleLande[],4,FALSE),""))&amp;"| "&amp;IF(Recept!M213="","",IFERROR(VLOOKUP(Recept!M213,AlleLande[],4,FALSE),""))&amp;"| "&amp;IF(Recept!O213="","",IFERROR(VLOOKUP(Recept!O213,AlleLande[],4,FALSE),""))&amp;"| "&amp;IF(Recept!Q213="","",IFERROR(VLOOKUP(Recept!Q213,AlleLande[],4,FALSE),""))&amp;"| "&amp;IF(Recept!S213="","",IFERROR(VLOOKUP(Recept!S213,AlleLande[],4,FALSE),"")),"")</f>
        <v/>
      </c>
      <c r="PR9" s="78" t="str">
        <f>IF(AND(Recept!C214&lt;&gt;'Drop down'!$P$7,Recept!C214&lt;&gt;""),Recept!C214&amp;"| "&amp;IF(Recept!I214='Drop down'!$P$6,0,1)&amp;"| "&amp;IF(Recept!K214="","",IFERROR(VLOOKUP(Recept!K214,AlleLande[],4,FALSE),""))&amp;"| "&amp;IF(Recept!M214="","",IFERROR(VLOOKUP(Recept!M214,AlleLande[],4,FALSE),""))&amp;"| "&amp;IF(Recept!O214="","",IFERROR(VLOOKUP(Recept!O214,AlleLande[],4,FALSE),""))&amp;"| "&amp;IF(Recept!Q214="","",IFERROR(VLOOKUP(Recept!Q214,AlleLande[],4,FALSE),""))&amp;"| "&amp;IF(Recept!S214="","",IFERROR(VLOOKUP(Recept!S214,AlleLande[],4,FALSE),"")),"")</f>
        <v/>
      </c>
      <c r="PS9" s="78" t="str">
        <f>IF(AND(Recept!C215&lt;&gt;'Drop down'!$P$7,Recept!C215&lt;&gt;""),Recept!C215&amp;"| "&amp;IF(Recept!I215='Drop down'!$P$6,0,1)&amp;"| "&amp;IF(Recept!K215="","",IFERROR(VLOOKUP(Recept!K215,AlleLande[],4,FALSE),""))&amp;"| "&amp;IF(Recept!M215="","",IFERROR(VLOOKUP(Recept!M215,AlleLande[],4,FALSE),""))&amp;"| "&amp;IF(Recept!O215="","",IFERROR(VLOOKUP(Recept!O215,AlleLande[],4,FALSE),""))&amp;"| "&amp;IF(Recept!Q215="","",IFERROR(VLOOKUP(Recept!Q215,AlleLande[],4,FALSE),""))&amp;"| "&amp;IF(Recept!S215="","",IFERROR(VLOOKUP(Recept!S215,AlleLande[],4,FALSE),"")),"")</f>
        <v/>
      </c>
      <c r="PT9" s="78" t="str">
        <f>IF(AND(Recept!C216&lt;&gt;'Drop down'!$P$7,Recept!C216&lt;&gt;""),Recept!C216&amp;"| "&amp;IF(Recept!I216='Drop down'!$P$6,0,1)&amp;"| "&amp;IF(Recept!K216="","",IFERROR(VLOOKUP(Recept!K216,AlleLande[],4,FALSE),""))&amp;"| "&amp;IF(Recept!M216="","",IFERROR(VLOOKUP(Recept!M216,AlleLande[],4,FALSE),""))&amp;"| "&amp;IF(Recept!O216="","",IFERROR(VLOOKUP(Recept!O216,AlleLande[],4,FALSE),""))&amp;"| "&amp;IF(Recept!Q216="","",IFERROR(VLOOKUP(Recept!Q216,AlleLande[],4,FALSE),""))&amp;"| "&amp;IF(Recept!S216="","",IFERROR(VLOOKUP(Recept!S216,AlleLande[],4,FALSE),"")),"")</f>
        <v/>
      </c>
      <c r="PU9" s="78" t="str">
        <f>IF(AND(Recept!C217&lt;&gt;'Drop down'!$P$7,Recept!C217&lt;&gt;""),Recept!C217&amp;"| "&amp;IF(Recept!I217='Drop down'!$P$6,0,1)&amp;"| "&amp;IF(Recept!K217="","",IFERROR(VLOOKUP(Recept!K217,AlleLande[],4,FALSE),""))&amp;"| "&amp;IF(Recept!M217="","",IFERROR(VLOOKUP(Recept!M217,AlleLande[],4,FALSE),""))&amp;"| "&amp;IF(Recept!O217="","",IFERROR(VLOOKUP(Recept!O217,AlleLande[],4,FALSE),""))&amp;"| "&amp;IF(Recept!Q217="","",IFERROR(VLOOKUP(Recept!Q217,AlleLande[],4,FALSE),""))&amp;"| "&amp;IF(Recept!S217="","",IFERROR(VLOOKUP(Recept!S217,AlleLande[],4,FALSE),"")),"")</f>
        <v/>
      </c>
      <c r="PV9" s="78" t="str">
        <f>IF(AND(Recept!C218&lt;&gt;'Drop down'!$P$7,Recept!C218&lt;&gt;""),Recept!C218&amp;"| "&amp;IF(Recept!I218='Drop down'!$P$6,0,1)&amp;"| "&amp;IF(Recept!K218="","",IFERROR(VLOOKUP(Recept!K218,AlleLande[],4,FALSE),""))&amp;"| "&amp;IF(Recept!M218="","",IFERROR(VLOOKUP(Recept!M218,AlleLande[],4,FALSE),""))&amp;"| "&amp;IF(Recept!O218="","",IFERROR(VLOOKUP(Recept!O218,AlleLande[],4,FALSE),""))&amp;"| "&amp;IF(Recept!Q218="","",IFERROR(VLOOKUP(Recept!Q218,AlleLande[],4,FALSE),""))&amp;"| "&amp;IF(Recept!S218="","",IFERROR(VLOOKUP(Recept!S218,AlleLande[],4,FALSE),"")),"")</f>
        <v/>
      </c>
      <c r="PW9" s="78" t="str">
        <f>IF(AND(Recept!C219&lt;&gt;'Drop down'!$P$7,Recept!C219&lt;&gt;""),Recept!C219&amp;"| "&amp;IF(Recept!I219='Drop down'!$P$6,0,1)&amp;"| "&amp;IF(Recept!K219="","",IFERROR(VLOOKUP(Recept!K219,AlleLande[],4,FALSE),""))&amp;"| "&amp;IF(Recept!M219="","",IFERROR(VLOOKUP(Recept!M219,AlleLande[],4,FALSE),""))&amp;"| "&amp;IF(Recept!O219="","",IFERROR(VLOOKUP(Recept!O219,AlleLande[],4,FALSE),""))&amp;"| "&amp;IF(Recept!Q219="","",IFERROR(VLOOKUP(Recept!Q219,AlleLande[],4,FALSE),""))&amp;"| "&amp;IF(Recept!S219="","",IFERROR(VLOOKUP(Recept!S219,AlleLande[],4,FALSE),"")),"")</f>
        <v/>
      </c>
      <c r="PX9" s="78" t="str">
        <f>IF(AND(Recept!C220&lt;&gt;'Drop down'!$P$7,Recept!C220&lt;&gt;""),Recept!C220&amp;"| "&amp;IF(Recept!I220='Drop down'!$P$6,0,1)&amp;"| "&amp;IF(Recept!K220="","",IFERROR(VLOOKUP(Recept!K220,AlleLande[],4,FALSE),""))&amp;"| "&amp;IF(Recept!M220="","",IFERROR(VLOOKUP(Recept!M220,AlleLande[],4,FALSE),""))&amp;"| "&amp;IF(Recept!O220="","",IFERROR(VLOOKUP(Recept!O220,AlleLande[],4,FALSE),""))&amp;"| "&amp;IF(Recept!Q220="","",IFERROR(VLOOKUP(Recept!Q220,AlleLande[],4,FALSE),""))&amp;"| "&amp;IF(Recept!S220="","",IFERROR(VLOOKUP(Recept!S220,AlleLande[],4,FALSE),"")),"")</f>
        <v/>
      </c>
      <c r="PY9" s="78" t="str">
        <f>IF(AND(Recept!C221&lt;&gt;'Drop down'!$P$7,Recept!C221&lt;&gt;""),Recept!C221&amp;"| "&amp;IF(Recept!I221='Drop down'!$P$6,0,1)&amp;"| "&amp;IF(Recept!K221="","",IFERROR(VLOOKUP(Recept!K221,AlleLande[],4,FALSE),""))&amp;"| "&amp;IF(Recept!M221="","",IFERROR(VLOOKUP(Recept!M221,AlleLande[],4,FALSE),""))&amp;"| "&amp;IF(Recept!O221="","",IFERROR(VLOOKUP(Recept!O221,AlleLande[],4,FALSE),""))&amp;"| "&amp;IF(Recept!Q221="","",IFERROR(VLOOKUP(Recept!Q221,AlleLande[],4,FALSE),""))&amp;"| "&amp;IF(Recept!S221="","",IFERROR(VLOOKUP(Recept!S221,AlleLande[],4,FALSE),"")),"")</f>
        <v/>
      </c>
      <c r="PZ9" s="78" t="str">
        <f>IF(AND(Recept!C222&lt;&gt;'Drop down'!$P$7,Recept!C222&lt;&gt;""),Recept!C222&amp;"| "&amp;IF(Recept!I222='Drop down'!$P$6,0,1)&amp;"| "&amp;IF(Recept!K222="","",IFERROR(VLOOKUP(Recept!K222,AlleLande[],4,FALSE),""))&amp;"| "&amp;IF(Recept!M222="","",IFERROR(VLOOKUP(Recept!M222,AlleLande[],4,FALSE),""))&amp;"| "&amp;IF(Recept!O222="","",IFERROR(VLOOKUP(Recept!O222,AlleLande[],4,FALSE),""))&amp;"| "&amp;IF(Recept!Q222="","",IFERROR(VLOOKUP(Recept!Q222,AlleLande[],4,FALSE),""))&amp;"| "&amp;IF(Recept!S222="","",IFERROR(VLOOKUP(Recept!S222,AlleLande[],4,FALSE),"")),"")</f>
        <v/>
      </c>
      <c r="QA9" s="78" t="str">
        <f>IF(AND(Recept!C223&lt;&gt;'Drop down'!$P$7,Recept!C223&lt;&gt;""),Recept!C223&amp;"| "&amp;IF(Recept!I223='Drop down'!$P$6,0,1)&amp;"| "&amp;IF(Recept!K223="","",IFERROR(VLOOKUP(Recept!K223,AlleLande[],4,FALSE),""))&amp;"| "&amp;IF(Recept!M223="","",IFERROR(VLOOKUP(Recept!M223,AlleLande[],4,FALSE),""))&amp;"| "&amp;IF(Recept!O223="","",IFERROR(VLOOKUP(Recept!O223,AlleLande[],4,FALSE),""))&amp;"| "&amp;IF(Recept!Q223="","",IFERROR(VLOOKUP(Recept!Q223,AlleLande[],4,FALSE),""))&amp;"| "&amp;IF(Recept!S223="","",IFERROR(VLOOKUP(Recept!S223,AlleLande[],4,FALSE),"")),"")</f>
        <v/>
      </c>
      <c r="QB9" s="78" t="str">
        <f>IF(AND(Recept!C224&lt;&gt;'Drop down'!$P$7,Recept!C224&lt;&gt;""),Recept!C224&amp;"| "&amp;IF(Recept!I224='Drop down'!$P$6,0,1)&amp;"| "&amp;IF(Recept!K224="","",IFERROR(VLOOKUP(Recept!K224,AlleLande[],4,FALSE),""))&amp;"| "&amp;IF(Recept!M224="","",IFERROR(VLOOKUP(Recept!M224,AlleLande[],4,FALSE),""))&amp;"| "&amp;IF(Recept!O224="","",IFERROR(VLOOKUP(Recept!O224,AlleLande[],4,FALSE),""))&amp;"| "&amp;IF(Recept!Q224="","",IFERROR(VLOOKUP(Recept!Q224,AlleLande[],4,FALSE),""))&amp;"| "&amp;IF(Recept!S224="","",IFERROR(VLOOKUP(Recept!S224,AlleLande[],4,FALSE),"")),"")</f>
        <v/>
      </c>
      <c r="QC9" s="78" t="str">
        <f>IF(AND(Recept!C225&lt;&gt;'Drop down'!$P$7,Recept!C225&lt;&gt;""),Recept!C225&amp;"| "&amp;IF(Recept!I225='Drop down'!$P$6,0,1)&amp;"| "&amp;IF(Recept!K225="","",IFERROR(VLOOKUP(Recept!K225,AlleLande[],4,FALSE),""))&amp;"| "&amp;IF(Recept!M225="","",IFERROR(VLOOKUP(Recept!M225,AlleLande[],4,FALSE),""))&amp;"| "&amp;IF(Recept!O225="","",IFERROR(VLOOKUP(Recept!O225,AlleLande[],4,FALSE),""))&amp;"| "&amp;IF(Recept!Q225="","",IFERROR(VLOOKUP(Recept!Q225,AlleLande[],4,FALSE),""))&amp;"| "&amp;IF(Recept!S225="","",IFERROR(VLOOKUP(Recept!S225,AlleLande[],4,FALSE),"")),"")</f>
        <v/>
      </c>
      <c r="QD9" s="78" t="str">
        <f>IF(AND(Recept!C226&lt;&gt;'Drop down'!$P$7,Recept!C226&lt;&gt;""),Recept!C226&amp;"| "&amp;IF(Recept!I226='Drop down'!$P$6,0,1)&amp;"| "&amp;IF(Recept!K226="","",IFERROR(VLOOKUP(Recept!K226,AlleLande[],4,FALSE),""))&amp;"| "&amp;IF(Recept!M226="","",IFERROR(VLOOKUP(Recept!M226,AlleLande[],4,FALSE),""))&amp;"| "&amp;IF(Recept!O226="","",IFERROR(VLOOKUP(Recept!O226,AlleLande[],4,FALSE),""))&amp;"| "&amp;IF(Recept!Q226="","",IFERROR(VLOOKUP(Recept!Q226,AlleLande[],4,FALSE),""))&amp;"| "&amp;IF(Recept!S226="","",IFERROR(VLOOKUP(Recept!S226,AlleLande[],4,FALSE),"")),"")</f>
        <v/>
      </c>
      <c r="QE9" s="78" t="str">
        <f>IF(AND(Recept!C227&lt;&gt;'Drop down'!$P$7,Recept!C227&lt;&gt;""),Recept!C227&amp;"| "&amp;IF(Recept!I227='Drop down'!$P$6,0,1)&amp;"| "&amp;IF(Recept!K227="","",IFERROR(VLOOKUP(Recept!K227,AlleLande[],4,FALSE),""))&amp;"| "&amp;IF(Recept!M227="","",IFERROR(VLOOKUP(Recept!M227,AlleLande[],4,FALSE),""))&amp;"| "&amp;IF(Recept!O227="","",IFERROR(VLOOKUP(Recept!O227,AlleLande[],4,FALSE),""))&amp;"| "&amp;IF(Recept!Q227="","",IFERROR(VLOOKUP(Recept!Q227,AlleLande[],4,FALSE),""))&amp;"| "&amp;IF(Recept!S227="","",IFERROR(VLOOKUP(Recept!S227,AlleLande[],4,FALSE),"")),"")</f>
        <v/>
      </c>
      <c r="QF9" s="78" t="str">
        <f>IF(AND(Recept!C228&lt;&gt;'Drop down'!$P$7,Recept!C228&lt;&gt;""),Recept!C228&amp;"| "&amp;IF(Recept!I228='Drop down'!$P$6,0,1)&amp;"| "&amp;IF(Recept!K228="","",IFERROR(VLOOKUP(Recept!K228,AlleLande[],4,FALSE),""))&amp;"| "&amp;IF(Recept!M228="","",IFERROR(VLOOKUP(Recept!M228,AlleLande[],4,FALSE),""))&amp;"| "&amp;IF(Recept!O228="","",IFERROR(VLOOKUP(Recept!O228,AlleLande[],4,FALSE),""))&amp;"| "&amp;IF(Recept!Q228="","",IFERROR(VLOOKUP(Recept!Q228,AlleLande[],4,FALSE),""))&amp;"| "&amp;IF(Recept!S228="","",IFERROR(VLOOKUP(Recept!S228,AlleLande[],4,FALSE),"")),"")</f>
        <v/>
      </c>
      <c r="QG9" s="78" t="str">
        <f>IF(AND(Recept!C229&lt;&gt;'Drop down'!$P$7,Recept!C229&lt;&gt;""),Recept!C229&amp;"| "&amp;IF(Recept!I229='Drop down'!$P$6,0,1)&amp;"| "&amp;IF(Recept!K229="","",IFERROR(VLOOKUP(Recept!K229,AlleLande[],4,FALSE),""))&amp;"| "&amp;IF(Recept!M229="","",IFERROR(VLOOKUP(Recept!M229,AlleLande[],4,FALSE),""))&amp;"| "&amp;IF(Recept!O229="","",IFERROR(VLOOKUP(Recept!O229,AlleLande[],4,FALSE),""))&amp;"| "&amp;IF(Recept!Q229="","",IFERROR(VLOOKUP(Recept!Q229,AlleLande[],4,FALSE),""))&amp;"| "&amp;IF(Recept!S229="","",IFERROR(VLOOKUP(Recept!S229,AlleLande[],4,FALSE),"")),"")</f>
        <v/>
      </c>
      <c r="QH9" s="78" t="str">
        <f>IF(AND(Recept!C230&lt;&gt;'Drop down'!$P$7,Recept!C230&lt;&gt;""),Recept!C230&amp;"| "&amp;IF(Recept!I230='Drop down'!$P$6,0,1)&amp;"| "&amp;IF(Recept!K230="","",IFERROR(VLOOKUP(Recept!K230,AlleLande[],4,FALSE),""))&amp;"| "&amp;IF(Recept!M230="","",IFERROR(VLOOKUP(Recept!M230,AlleLande[],4,FALSE),""))&amp;"| "&amp;IF(Recept!O230="","",IFERROR(VLOOKUP(Recept!O230,AlleLande[],4,FALSE),""))&amp;"| "&amp;IF(Recept!Q230="","",IFERROR(VLOOKUP(Recept!Q230,AlleLande[],4,FALSE),""))&amp;"| "&amp;IF(Recept!S230="","",IFERROR(VLOOKUP(Recept!S230,AlleLande[],4,FALSE),"")),"")</f>
        <v/>
      </c>
      <c r="QI9" s="78" t="str">
        <f>IF(AND(Recept!C231&lt;&gt;'Drop down'!$P$7,Recept!C231&lt;&gt;""),Recept!C231&amp;"| "&amp;IF(Recept!I231='Drop down'!$P$6,0,1)&amp;"| "&amp;IF(Recept!K231="","",IFERROR(VLOOKUP(Recept!K231,AlleLande[],4,FALSE),""))&amp;"| "&amp;IF(Recept!M231="","",IFERROR(VLOOKUP(Recept!M231,AlleLande[],4,FALSE),""))&amp;"| "&amp;IF(Recept!O231="","",IFERROR(VLOOKUP(Recept!O231,AlleLande[],4,FALSE),""))&amp;"| "&amp;IF(Recept!Q231="","",IFERROR(VLOOKUP(Recept!Q231,AlleLande[],4,FALSE),""))&amp;"| "&amp;IF(Recept!S231="","",IFERROR(VLOOKUP(Recept!S231,AlleLande[],4,FALSE),"")),"")</f>
        <v/>
      </c>
      <c r="QJ9" s="78" t="str">
        <f>IF(AND(Recept!C232&lt;&gt;'Drop down'!$P$7,Recept!C232&lt;&gt;""),Recept!C232&amp;"| "&amp;IF(Recept!I232='Drop down'!$P$6,0,1)&amp;"| "&amp;IF(Recept!K232="","",IFERROR(VLOOKUP(Recept!K232,AlleLande[],4,FALSE),""))&amp;"| "&amp;IF(Recept!M232="","",IFERROR(VLOOKUP(Recept!M232,AlleLande[],4,FALSE),""))&amp;"| "&amp;IF(Recept!O232="","",IFERROR(VLOOKUP(Recept!O232,AlleLande[],4,FALSE),""))&amp;"| "&amp;IF(Recept!Q232="","",IFERROR(VLOOKUP(Recept!Q232,AlleLande[],4,FALSE),""))&amp;"| "&amp;IF(Recept!S232="","",IFERROR(VLOOKUP(Recept!S232,AlleLande[],4,FALSE),"")),"")</f>
        <v/>
      </c>
      <c r="QK9" s="78" t="str">
        <f>IF(AND(Recept!C233&lt;&gt;'Drop down'!$P$7,Recept!C233&lt;&gt;""),Recept!C233&amp;"| "&amp;IF(Recept!I233='Drop down'!$P$6,0,1)&amp;"| "&amp;IF(Recept!K233="","",IFERROR(VLOOKUP(Recept!K233,AlleLande[],4,FALSE),""))&amp;"| "&amp;IF(Recept!M233="","",IFERROR(VLOOKUP(Recept!M233,AlleLande[],4,FALSE),""))&amp;"| "&amp;IF(Recept!O233="","",IFERROR(VLOOKUP(Recept!O233,AlleLande[],4,FALSE),""))&amp;"| "&amp;IF(Recept!Q233="","",IFERROR(VLOOKUP(Recept!Q233,AlleLande[],4,FALSE),""))&amp;"| "&amp;IF(Recept!S233="","",IFERROR(VLOOKUP(Recept!S233,AlleLande[],4,FALSE),"")),"")</f>
        <v/>
      </c>
      <c r="QL9" s="78" t="str">
        <f>IF(AND(Recept!C234&lt;&gt;'Drop down'!$P$7,Recept!C234&lt;&gt;""),Recept!C234&amp;"| "&amp;IF(Recept!I234='Drop down'!$P$6,0,1)&amp;"| "&amp;IF(Recept!K234="","",IFERROR(VLOOKUP(Recept!K234,AlleLande[],4,FALSE),""))&amp;"| "&amp;IF(Recept!M234="","",IFERROR(VLOOKUP(Recept!M234,AlleLande[],4,FALSE),""))&amp;"| "&amp;IF(Recept!O234="","",IFERROR(VLOOKUP(Recept!O234,AlleLande[],4,FALSE),""))&amp;"| "&amp;IF(Recept!Q234="","",IFERROR(VLOOKUP(Recept!Q234,AlleLande[],4,FALSE),""))&amp;"| "&amp;IF(Recept!S234="","",IFERROR(VLOOKUP(Recept!S234,AlleLande[],4,FALSE),"")),"")</f>
        <v/>
      </c>
      <c r="QM9" s="78" t="str">
        <f>IF(AND(Recept!C235&lt;&gt;'Drop down'!$P$7,Recept!C235&lt;&gt;""),Recept!C235&amp;"| "&amp;IF(Recept!I235='Drop down'!$P$6,0,1)&amp;"| "&amp;IF(Recept!K235="","",IFERROR(VLOOKUP(Recept!K235,AlleLande[],4,FALSE),""))&amp;"| "&amp;IF(Recept!M235="","",IFERROR(VLOOKUP(Recept!M235,AlleLande[],4,FALSE),""))&amp;"| "&amp;IF(Recept!O235="","",IFERROR(VLOOKUP(Recept!O235,AlleLande[],4,FALSE),""))&amp;"| "&amp;IF(Recept!Q235="","",IFERROR(VLOOKUP(Recept!Q235,AlleLande[],4,FALSE),""))&amp;"| "&amp;IF(Recept!S235="","",IFERROR(VLOOKUP(Recept!S235,AlleLande[],4,FALSE),"")),"")</f>
        <v/>
      </c>
      <c r="QN9" s="78" t="str">
        <f>IF('Drop down'!$P$4="Dansk",IF(Tilsætningsstoffer!D5='Drop down'!$R$3,"",VLOOKUP(Tilsætningsstoffer!D5,'Drop down'!A254:B406,2,FALSE)),IF(Tilsætningsstoffer!D5='Drop down'!$S$3,"",Tilsætningsstoffer!D5))</f>
        <v/>
      </c>
      <c r="QO9" s="78" t="str">
        <f>IF(QN9="","",VLOOKUP(QN9,'Drop down'!B250:C406,2,FALSE))</f>
        <v/>
      </c>
      <c r="QP9" s="78" t="str">
        <f>IF(Tilsætningsstoffer!D11='Drop down'!$P$6,"",IF(Tilsætningsstoffer!D11='Drop down'!$P$11,0,1))</f>
        <v/>
      </c>
      <c r="QQ9" s="78" t="str">
        <f>IF(Tilsætningsstoffer!D13='Drop down'!$P$6,"",IF(Tilsætningsstoffer!D13='Drop down'!$P$11,0,1))</f>
        <v/>
      </c>
      <c r="QR9" s="78" t="str">
        <f>IF(OR(Tilsætningsstoffer!D15="",Tilsætningsstoffer!D15='Drop down'!$P$7),"",Tilsætningsstoffer!D15)</f>
        <v/>
      </c>
      <c r="QS9" s="78" t="str">
        <f>IF('Drop down'!$P$4="Dansk",IF(Tilsætningsstoffer!D22='Drop down'!$R$3,"",VLOOKUP(Tilsætningsstoffer!D22,'Drop down'!$A$21:$B$24,2,FALSE)),IF(Tilsætningsstoffer!D22='Drop down'!$S$3,"",Tilsætningsstoffer!D22))</f>
        <v/>
      </c>
      <c r="QT9" s="78" t="str">
        <f>IF('Drop down'!$P$4="Dansk",IF(Tilsætningsstoffer!D23='Drop down'!$R$3,"",VLOOKUP(Tilsætningsstoffer!D23,'Drop down'!$A$21:$B$24,2,FALSE)),IF(Tilsætningsstoffer!D23='Drop down'!$S$3,"",Tilsætningsstoffer!D23))</f>
        <v/>
      </c>
      <c r="QU9" s="78" t="str">
        <f>IF('Drop down'!$P$4="Dansk",IF(Tilsætningsstoffer!D24='Drop down'!$R$3,"",VLOOKUP(Tilsætningsstoffer!D24,'Drop down'!$A$21:$B$24,2,FALSE)),IF(Tilsætningsstoffer!D24='Drop down'!$S$3,"",Tilsætningsstoffer!D24))</f>
        <v/>
      </c>
      <c r="QV9" s="78" t="str">
        <f>IF('Drop down'!$P$4="Dansk",IF(Tilsætningsstoffer!D25='Drop down'!$R$3,"",VLOOKUP(Tilsætningsstoffer!D25,'Drop down'!$A$21:$B$24,2,FALSE)),IF(Tilsætningsstoffer!D25='Drop down'!$S$3,"",Tilsætningsstoffer!D25))</f>
        <v/>
      </c>
      <c r="QW9" s="78" t="str">
        <f>IF('Drop down'!$P$4="Dansk",IF(Tilsætningsstoffer!D26='Drop down'!$R$3,"",VLOOKUP(Tilsætningsstoffer!D26,'Drop down'!$A$21:$B$24,2,FALSE)),IF(Tilsætningsstoffer!D26='Drop down'!$S$3,"",Tilsætningsstoffer!D26))</f>
        <v/>
      </c>
      <c r="QX9" s="78" t="str">
        <f>IF('Drop down'!$P$4="Dansk",IF(Tilsætningsstoffer!D27='Drop down'!$R$3,"",VLOOKUP(Tilsætningsstoffer!D27,'Drop down'!$A$21:$B$24,2,FALSE)),IF(Tilsætningsstoffer!D27='Drop down'!$S$3,"",Tilsætningsstoffer!D27))</f>
        <v/>
      </c>
      <c r="QY9" s="78" t="str">
        <f>IF('Drop down'!$P$4="Dansk",IF(Tilsætningsstoffer!D28='Drop down'!$R$3,"",VLOOKUP(Tilsætningsstoffer!D28,'Drop down'!$A$21:$B$24,2,FALSE)),IF(Tilsætningsstoffer!D28='Drop down'!$S$3,"",Tilsætningsstoffer!D28))</f>
        <v/>
      </c>
      <c r="QZ9" s="78" t="str">
        <f>IF('Drop down'!$P$4="Dansk",IF(Tilsætningsstoffer!D29='Drop down'!$R$3,"",VLOOKUP(Tilsætningsstoffer!D29,'Drop down'!$A$21:$B$24,2,FALSE)),IF(Tilsætningsstoffer!D29='Drop down'!$S$3,"",Tilsætningsstoffer!D29))</f>
        <v/>
      </c>
      <c r="RA9" s="78" t="str">
        <f>IF('Drop down'!$P$4="Dansk",IF(Tilsætningsstoffer!D30='Drop down'!$R$3,"",VLOOKUP(Tilsætningsstoffer!D30,'Drop down'!$A$21:$B$24,2,FALSE)),IF(Tilsætningsstoffer!D30='Drop down'!$S$3,"",Tilsætningsstoffer!D30))</f>
        <v/>
      </c>
      <c r="RB9" s="78" t="str">
        <f>IF('Drop down'!$P$4="Dansk",IF(Tilsætningsstoffer!D31='Drop down'!$R$3,"",VLOOKUP(Tilsætningsstoffer!D31,'Drop down'!$A$21:$B$24,2,FALSE)),IF(Tilsætningsstoffer!D31='Drop down'!$S$3,"",Tilsætningsstoffer!D31))</f>
        <v/>
      </c>
      <c r="RC9" s="78" t="str">
        <f>IF('Drop down'!$P$4="Dansk",IF(Tilsætningsstoffer!D32='Drop down'!$R$3,"",VLOOKUP(Tilsætningsstoffer!D32,'Drop down'!$A$21:$B$24,2,FALSE)),IF(Tilsætningsstoffer!D32='Drop down'!$S$3,"",Tilsætningsstoffer!D32))</f>
        <v/>
      </c>
      <c r="RD9" s="78" t="str">
        <f>IF('Drop down'!$P$4="Dansk",IF(Tilsætningsstoffer!D33='Drop down'!$R$3,"",VLOOKUP(Tilsætningsstoffer!D33,'Drop down'!$A$21:$B$24,2,FALSE)),IF(Tilsætningsstoffer!D33='Drop down'!$S$3,"",Tilsætningsstoffer!D33))</f>
        <v/>
      </c>
      <c r="RE9" s="78" t="str">
        <f>IF('Drop down'!$P$4="Dansk",IF(Tilsætningsstoffer!D34='Drop down'!$R$3,"",VLOOKUP(Tilsætningsstoffer!D34,'Drop down'!$A$21:$B$24,2,FALSE)),IF(Tilsætningsstoffer!D34='Drop down'!$S$3,"",Tilsætningsstoffer!D34))</f>
        <v/>
      </c>
      <c r="RF9" s="78" t="str">
        <f>IF('Drop down'!$P$4="Dansk",IF(Tilsætningsstoffer!D35='Drop down'!$R$3,"",VLOOKUP(Tilsætningsstoffer!D35,'Drop down'!$A$21:$B$24,2,FALSE)),IF(Tilsætningsstoffer!D35='Drop down'!$S$3,"",Tilsætningsstoffer!D35))</f>
        <v/>
      </c>
      <c r="RG9" s="78" t="str">
        <f>IF('Drop down'!$P$4="Dansk",IF(Tilsætningsstoffer!D36='Drop down'!$R$3,"",VLOOKUP(Tilsætningsstoffer!D36,'Drop down'!$A$21:$B$24,2,FALSE)),IF(Tilsætningsstoffer!D36='Drop down'!$S$3,"",Tilsætningsstoffer!D36))</f>
        <v/>
      </c>
      <c r="RH9" s="78" t="str">
        <f>IF('Drop down'!$P$4="Dansk",IF(Tilsætningsstoffer!D37='Drop down'!$R$3,"",VLOOKUP(Tilsætningsstoffer!D37,'Drop down'!$A$21:$B$24,2,FALSE)),IF(Tilsætningsstoffer!D37='Drop down'!$S$3,"",Tilsætningsstoffer!D37))</f>
        <v/>
      </c>
      <c r="RI9" s="78" t="str">
        <f>IF('Drop down'!$P$4="Dansk",IF(Tilsætningsstoffer!D38='Drop down'!$R$3,"",VLOOKUP(Tilsætningsstoffer!D38,'Drop down'!$A$21:$B$24,2,FALSE)),IF(Tilsætningsstoffer!D38='Drop down'!$S$3,"",Tilsætningsstoffer!D38))</f>
        <v/>
      </c>
      <c r="RJ9" s="78" t="str">
        <f>IF('Drop down'!$P$4="Dansk",IF(Tilsætningsstoffer!D39='Drop down'!$R$3,"",VLOOKUP(Tilsætningsstoffer!D39,'Drop down'!$A$21:$B$24,2,FALSE)),IF(Tilsætningsstoffer!D39='Drop down'!$S$3,"",Tilsætningsstoffer!D39))</f>
        <v/>
      </c>
      <c r="RK9" s="78" t="str">
        <f>IF('Drop down'!$P$4="Dansk",IF(Tilsætningsstoffer!D40='Drop down'!$R$3,"",VLOOKUP(Tilsætningsstoffer!D40,'Drop down'!$A$21:$B$24,2,FALSE)),IF(Tilsætningsstoffer!D40='Drop down'!$S$3,"",Tilsætningsstoffer!D40))</f>
        <v/>
      </c>
      <c r="RL9" s="78" t="str">
        <f>IF('Drop down'!$P$4="Dansk",IF(Tilsætningsstoffer!D41='Drop down'!$R$3,"",VLOOKUP(Tilsætningsstoffer!D41,'Drop down'!$A$21:$B$24,2,FALSE)),IF(Tilsætningsstoffer!D41='Drop down'!$S$3,"",Tilsætningsstoffer!D41))</f>
        <v/>
      </c>
      <c r="RM9" s="78" t="str">
        <f>IF('Drop down'!$P$4="Dansk",IF(Tilsætningsstoffer!D42='Drop down'!$R$3,"",VLOOKUP(Tilsætningsstoffer!D42,'Drop down'!$A$21:$B$24,2,FALSE)),IF(Tilsætningsstoffer!D42='Drop down'!$S$3,"",Tilsætningsstoffer!D42))</f>
        <v/>
      </c>
      <c r="RN9" s="78" t="str">
        <f>IF('Drop down'!$P$4="Dansk",IF(Tilsætningsstoffer!D43='Drop down'!$R$3,"",VLOOKUP(Tilsætningsstoffer!D43,'Drop down'!$A$21:$B$24,2,FALSE)),IF(Tilsætningsstoffer!D43='Drop down'!$S$3,"",Tilsætningsstoffer!D43))</f>
        <v/>
      </c>
      <c r="RO9" s="78" t="str">
        <f>IF('Drop down'!$P$4="Dansk",IF(Tilsætningsstoffer!D44='Drop down'!$R$3,"",VLOOKUP(Tilsætningsstoffer!D44,'Drop down'!$A$21:$B$24,2,FALSE)),IF(Tilsætningsstoffer!D44='Drop down'!$S$3,"",Tilsætningsstoffer!D44))</f>
        <v/>
      </c>
      <c r="RP9" s="78" t="str">
        <f>IF('Drop down'!$P$4="Dansk",IF(Tilsætningsstoffer!D45='Drop down'!$R$3,"",VLOOKUP(Tilsætningsstoffer!D45,'Drop down'!$A$21:$B$24,2,FALSE)),IF(Tilsætningsstoffer!D45='Drop down'!$S$3,"",Tilsætningsstoffer!D45))</f>
        <v/>
      </c>
      <c r="RQ9" s="78" t="str">
        <f>IF('Drop down'!$P$4="Dansk",IF(Tilsætningsstoffer!D46='Drop down'!$R$3,"",VLOOKUP(Tilsætningsstoffer!D46,'Drop down'!$A$21:$B$24,2,FALSE)),IF(Tilsætningsstoffer!D46='Drop down'!$S$3,"",Tilsætningsstoffer!D46))</f>
        <v/>
      </c>
      <c r="RR9" s="78" t="str">
        <f>IF('Drop down'!$P$4="Dansk",IF(Tilsætningsstoffer!D47='Drop down'!$R$3,"",VLOOKUP(Tilsætningsstoffer!D47,'Drop down'!$A$21:$B$24,2,FALSE)),IF(Tilsætningsstoffer!D47='Drop down'!$S$3,"",Tilsætningsstoffer!D47))</f>
        <v/>
      </c>
      <c r="RS9" s="78" t="str">
        <f>IF('Drop down'!$P$4="Dansk",IF(Tilsætningsstoffer!D48='Drop down'!$R$3,"",VLOOKUP(Tilsætningsstoffer!D48,'Drop down'!$A$21:$B$24,2,FALSE)),IF(Tilsætningsstoffer!D48='Drop down'!$S$3,"",Tilsætningsstoffer!D48))</f>
        <v/>
      </c>
      <c r="RT9" s="78" t="str">
        <f>IF('Drop down'!$P$4="Dansk",IF(Tilsætningsstoffer!D49='Drop down'!$R$3,"",VLOOKUP(Tilsætningsstoffer!D49,'Drop down'!$A$21:$B$24,2,FALSE)),IF(Tilsætningsstoffer!D49='Drop down'!$S$3,"",Tilsætningsstoffer!D49))</f>
        <v/>
      </c>
      <c r="RU9" s="78" t="str">
        <f>IF('Drop down'!$P$4="Dansk",IF(Tilsætningsstoffer!D50='Drop down'!$R$3,"",VLOOKUP(Tilsætningsstoffer!D50,'Drop down'!$A$21:$B$24,2,FALSE)),IF(Tilsætningsstoffer!D50='Drop down'!$S$3,"",Tilsætningsstoffer!D50))</f>
        <v/>
      </c>
      <c r="RV9" s="78" t="str">
        <f>IF('Drop down'!$P$4="Dansk",IF(Tilsætningsstoffer!D51='Drop down'!$R$3,"",VLOOKUP(Tilsætningsstoffer!D51,'Drop down'!$A$21:$B$24,2,FALSE)),IF(Tilsætningsstoffer!D51='Drop down'!$S$3,"",Tilsætningsstoffer!D51))</f>
        <v/>
      </c>
      <c r="RW9" s="78" t="str">
        <f>IF('Drop down'!$P$4="Dansk",IF(Tilsætningsstoffer!D52='Drop down'!$R$3,"",VLOOKUP(Tilsætningsstoffer!D52,'Drop down'!$A$21:$B$24,2,FALSE)),IF(Tilsætningsstoffer!D52='Drop down'!$S$3,"",Tilsætningsstoffer!D52))</f>
        <v/>
      </c>
      <c r="RX9" s="78" t="str">
        <f>IF('Drop down'!$P$4="Dansk",IF(Tilsætningsstoffer!D53='Drop down'!$R$3,"",VLOOKUP(Tilsætningsstoffer!D53,'Drop down'!$A$21:$B$24,2,FALSE)),IF(Tilsætningsstoffer!D53='Drop down'!$S$3,"",Tilsætningsstoffer!D53))</f>
        <v/>
      </c>
      <c r="RY9" s="78" t="str">
        <f>IF('Drop down'!$P$4="Dansk",IF(Tilsætningsstoffer!D54='Drop down'!$R$3,"",VLOOKUP(Tilsætningsstoffer!D54,'Drop down'!$A$21:$B$24,2,FALSE)),IF(Tilsætningsstoffer!D54='Drop down'!$S$3,"",Tilsætningsstoffer!D54))</f>
        <v/>
      </c>
      <c r="RZ9" s="78" t="str">
        <f>IF('Drop down'!$P$4="Dansk",IF(Tilsætningsstoffer!D55='Drop down'!$R$3,"",VLOOKUP(Tilsætningsstoffer!D55,'Drop down'!$A$21:$B$24,2,FALSE)),IF(Tilsætningsstoffer!D55='Drop down'!$S$3,"",Tilsætningsstoffer!D55))</f>
        <v/>
      </c>
      <c r="SA9" s="78" t="str">
        <f>IF('Drop down'!$P$4="Dansk",IF(Tilsætningsstoffer!D56='Drop down'!$R$3,"",VLOOKUP(Tilsætningsstoffer!D56,'Drop down'!$A$21:$B$24,2,FALSE)),IF(Tilsætningsstoffer!D56='Drop down'!$S$3,"",Tilsætningsstoffer!D56))</f>
        <v/>
      </c>
      <c r="SB9" s="78" t="str">
        <f>IF('Drop down'!$P$4="Dansk",IF(Tilsætningsstoffer!D57='Drop down'!$R$3,"",VLOOKUP(Tilsætningsstoffer!D57,'Drop down'!$A$21:$B$24,2,FALSE)),IF(Tilsætningsstoffer!D57='Drop down'!$S$3,"",Tilsætningsstoffer!D57))</f>
        <v/>
      </c>
      <c r="SC9" s="78" t="str">
        <f>IF('Drop down'!$P$4="Dansk",IF(Tilsætningsstoffer!D58='Drop down'!$R$3,"",VLOOKUP(Tilsætningsstoffer!D58,'Drop down'!$A$21:$B$24,2,FALSE)),IF(Tilsætningsstoffer!D58='Drop down'!$S$3,"",Tilsætningsstoffer!D58))</f>
        <v/>
      </c>
      <c r="SD9" s="78" t="str">
        <f>IF('Drop down'!$P$4="Dansk",IF(Tilsætningsstoffer!D59='Drop down'!$R$3,"",VLOOKUP(Tilsætningsstoffer!D59,'Drop down'!$A$21:$B$24,2,FALSE)),IF(Tilsætningsstoffer!D59='Drop down'!$S$3,"",Tilsætningsstoffer!D59))</f>
        <v/>
      </c>
      <c r="SE9" s="78" t="str">
        <f>IF('Drop down'!$P$4="Dansk",IF(Tilsætningsstoffer!D60='Drop down'!$R$3,"",VLOOKUP(Tilsætningsstoffer!D60,'Drop down'!$A$21:$B$24,2,FALSE)),IF(Tilsætningsstoffer!D60='Drop down'!$S$3,"",Tilsætningsstoffer!D60))</f>
        <v/>
      </c>
      <c r="SF9" s="78" t="str">
        <f>IF('Drop down'!$P$4="Dansk",IF(Tilsætningsstoffer!D61='Drop down'!$R$3,"",VLOOKUP(Tilsætningsstoffer!D61,'Drop down'!$A$21:$B$24,2,FALSE)),IF(Tilsætningsstoffer!D61='Drop down'!$S$3,"",Tilsætningsstoffer!D61))</f>
        <v/>
      </c>
      <c r="SG9" s="78" t="str">
        <f>IF('Drop down'!$P$4="Dansk",IF(Tilsætningsstoffer!D62='Drop down'!$R$3,"",VLOOKUP(Tilsætningsstoffer!D62,'Drop down'!$A$21:$B$24,2,FALSE)),IF(Tilsætningsstoffer!D62='Drop down'!$S$3,"",Tilsætningsstoffer!D62))</f>
        <v/>
      </c>
      <c r="SH9" s="78" t="str">
        <f>IF('Drop down'!$P$4="Dansk",IF(Tilsætningsstoffer!D63='Drop down'!$R$3,"",VLOOKUP(Tilsætningsstoffer!D63,'Drop down'!$A$21:$B$24,2,FALSE)),IF(Tilsætningsstoffer!D63='Drop down'!$S$3,"",Tilsætningsstoffer!D63))</f>
        <v/>
      </c>
      <c r="SI9" s="78" t="str">
        <f>IF('Drop down'!$P$4="Dansk",IF(Tilsætningsstoffer!D64='Drop down'!$R$3,"",VLOOKUP(Tilsætningsstoffer!D64,'Drop down'!$A$21:$B$24,2,FALSE)),IF(Tilsætningsstoffer!D64='Drop down'!$S$3,"",Tilsætningsstoffer!D64))</f>
        <v/>
      </c>
      <c r="SJ9" s="78" t="str">
        <f>IF('Drop down'!$P$4="Dansk",IF(Tilsætningsstoffer!D65='Drop down'!$R$3,"",VLOOKUP(Tilsætningsstoffer!D65,'Drop down'!$A$21:$B$24,2,FALSE)),IF(Tilsætningsstoffer!D65='Drop down'!$S$3,"",Tilsætningsstoffer!D65))</f>
        <v/>
      </c>
      <c r="SK9" s="78" t="str">
        <f>IF('Drop down'!$P$4="Dansk",IF(Tilsætningsstoffer!D66='Drop down'!$R$3,"",VLOOKUP(Tilsætningsstoffer!D66,'Drop down'!$A$21:$B$24,2,FALSE)),IF(Tilsætningsstoffer!D66='Drop down'!$S$3,"",Tilsætningsstoffer!D66))</f>
        <v/>
      </c>
      <c r="SL9" s="78" t="str">
        <f>IF('Drop down'!$P$4="Dansk",IF(Tilsætningsstoffer!D67='Drop down'!$R$3,"",VLOOKUP(Tilsætningsstoffer!D67,'Drop down'!$A$21:$B$24,2,FALSE)),IF(Tilsætningsstoffer!D67='Drop down'!$S$3,"",Tilsætningsstoffer!D67))</f>
        <v/>
      </c>
      <c r="SM9" s="78" t="str">
        <f>IF('Drop down'!$P$4="Dansk",IF(Tilsætningsstoffer!D68='Drop down'!$R$3,"",VLOOKUP(Tilsætningsstoffer!D68,'Drop down'!$A$21:$B$24,2,FALSE)),IF(Tilsætningsstoffer!D68='Drop down'!$S$3,"",Tilsætningsstoffer!D68))</f>
        <v/>
      </c>
      <c r="SN9" s="78" t="str">
        <f>IF('Drop down'!$P$4="Dansk",IF(Tilsætningsstoffer!D69='Drop down'!$R$3,"",VLOOKUP(Tilsætningsstoffer!D69,'Drop down'!$A$21:$B$24,2,FALSE)),IF(Tilsætningsstoffer!D69='Drop down'!$S$3,"",Tilsætningsstoffer!D69))</f>
        <v/>
      </c>
      <c r="SO9" s="78" t="str">
        <f>IF('Drop down'!$P$4="Dansk",IF(Tilsætningsstoffer!D70='Drop down'!$R$3,"",VLOOKUP(Tilsætningsstoffer!D70,'Drop down'!$A$21:$B$24,2,FALSE)),IF(Tilsætningsstoffer!D70='Drop down'!$S$3,"",Tilsætningsstoffer!D70))</f>
        <v/>
      </c>
      <c r="SP9" s="78" t="str">
        <f>IF('Drop down'!$P$4="Dansk",IF(Tilsætningsstoffer!D71='Drop down'!$R$3,"",VLOOKUP(Tilsætningsstoffer!D71,'Drop down'!$A$21:$B$24,2,FALSE)),IF(Tilsætningsstoffer!D71='Drop down'!$S$3,"",Tilsætningsstoffer!D71))</f>
        <v/>
      </c>
      <c r="SQ9" s="78" t="str">
        <f>IF('Drop down'!$P$4="Dansk",IF(Tilsætningsstoffer!D72='Drop down'!$R$3,"",VLOOKUP(Tilsætningsstoffer!D72,'Drop down'!$A$21:$B$24,2,FALSE)),IF(Tilsætningsstoffer!D72='Drop down'!$S$3,"",Tilsætningsstoffer!D72))</f>
        <v/>
      </c>
      <c r="SR9" s="78" t="str">
        <f>IF('Drop down'!$P$4="Dansk",IF(Tilsætningsstoffer!D73='Drop down'!$R$3,"",VLOOKUP(Tilsætningsstoffer!D73,'Drop down'!$A$21:$B$24,2,FALSE)),IF(Tilsætningsstoffer!D73='Drop down'!$S$3,"",Tilsætningsstoffer!D73))</f>
        <v/>
      </c>
      <c r="SS9" s="78" t="str">
        <f>IF('Drop down'!$P$4="Dansk",IF(Tilsætningsstoffer!D74='Drop down'!$R$3,"",VLOOKUP(Tilsætningsstoffer!D74,'Drop down'!$A$21:$B$24,2,FALSE)),IF(Tilsætningsstoffer!D74='Drop down'!$S$3,"",Tilsætningsstoffer!D74))</f>
        <v/>
      </c>
      <c r="ST9" s="78" t="str">
        <f>IF('Drop down'!$P$4="Dansk",IF(Tilsætningsstoffer!D75='Drop down'!$R$3,"",VLOOKUP(Tilsætningsstoffer!D75,'Drop down'!$A$21:$B$24,2,FALSE)),IF(Tilsætningsstoffer!D75='Drop down'!$S$3,"",Tilsætningsstoffer!D75))</f>
        <v/>
      </c>
      <c r="SU9" s="78" t="str">
        <f>IF('Drop down'!$P$4="Dansk",IF(Tilsætningsstoffer!D76='Drop down'!$R$3,"",VLOOKUP(Tilsætningsstoffer!D76,'Drop down'!$A$21:$B$24,2,FALSE)),IF(Tilsætningsstoffer!D76='Drop down'!$S$3,"",Tilsætningsstoffer!D76))</f>
        <v/>
      </c>
      <c r="SV9" s="78" t="str">
        <f>IF('Drop down'!$P$4="Dansk",IF(Tilsætningsstoffer!D77='Drop down'!$R$3,"",VLOOKUP(Tilsætningsstoffer!D77,'Drop down'!$A$21:$B$24,2,FALSE)),IF(Tilsætningsstoffer!D77='Drop down'!$S$3,"",Tilsætningsstoffer!D77))</f>
        <v/>
      </c>
      <c r="SW9" s="78" t="str">
        <f>IF('Drop down'!$P$4="Dansk",IF(Tilsætningsstoffer!D78='Drop down'!$R$3,"",VLOOKUP(Tilsætningsstoffer!D78,'Drop down'!$A$21:$B$24,2,FALSE)),IF(Tilsætningsstoffer!D78='Drop down'!$S$3,"",Tilsætningsstoffer!D78))</f>
        <v/>
      </c>
      <c r="SX9" s="78" t="str">
        <f>IF('Drop down'!$P$4="Dansk",IF(Tilsætningsstoffer!D79='Drop down'!$R$3,"",VLOOKUP(Tilsætningsstoffer!D79,'Drop down'!$A$21:$B$24,2,FALSE)),IF(Tilsætningsstoffer!D79='Drop down'!$S$3,"",Tilsætningsstoffer!D79))</f>
        <v/>
      </c>
      <c r="SY9" s="78" t="str">
        <f>IF('Drop down'!$P$4="Dansk",IF(Tilsætningsstoffer!D80='Drop down'!$R$3,"",VLOOKUP(Tilsætningsstoffer!D80,'Drop down'!$A$21:$B$24,2,FALSE)),IF(Tilsætningsstoffer!D80='Drop down'!$S$3,"",Tilsætningsstoffer!D80))</f>
        <v/>
      </c>
      <c r="SZ9" s="78" t="str">
        <f>IF('Drop down'!$P$4="Dansk",IF(Tilsætningsstoffer!D81='Drop down'!$R$3,"",VLOOKUP(Tilsætningsstoffer!D81,'Drop down'!$A$21:$B$24,2,FALSE)),IF(Tilsætningsstoffer!D81='Drop down'!$S$3,"",Tilsætningsstoffer!D81))</f>
        <v/>
      </c>
      <c r="TA9" s="78" t="str">
        <f>IF('Drop down'!$P$4="Dansk",IF(Tilsætningsstoffer!D82='Drop down'!$R$3,"",VLOOKUP(Tilsætningsstoffer!D82,'Drop down'!$A$21:$B$24,2,FALSE)),IF(Tilsætningsstoffer!D82='Drop down'!$S$3,"",Tilsætningsstoffer!D82))</f>
        <v/>
      </c>
      <c r="TB9" s="78" t="str">
        <f>IF(Ingrediensspecifikationer!D6='Drop down'!$P$6,"",IF(Ingrediensspecifikationer!D6='Drop down'!$P$11,0,1))</f>
        <v/>
      </c>
      <c r="TC9" s="78" t="str">
        <f>IF(Ingrediensspecifikationer!D12='Drop down'!$P$6,"",IF(Ingrediensspecifikationer!D12='Drop down'!$P$11,0,1))</f>
        <v/>
      </c>
      <c r="TD9" s="78" t="str">
        <f>IF(Ingrediensspecifikationer!D14='Drop down'!$P$6,"",IF(Ingrediensspecifikationer!D14='Drop down'!$P$11,0,1))</f>
        <v/>
      </c>
      <c r="TE9" s="78" t="str">
        <f>IF(OR(Ingrediensspecifikationer!D27="",Ingrediensspecifikationer!D27='Drop down'!$P$7),"",Ingrediensspecifikationer!D27)</f>
        <v/>
      </c>
      <c r="TF9" s="78" t="str">
        <f>IF(Ingrediensspecifikationer!D19='Drop down'!$P$6,"",IF(Ingrediensspecifikationer!D19='Drop down'!$P$11,0,1))</f>
        <v/>
      </c>
      <c r="TG9" s="78" t="str">
        <f>IF(Ingrediensspecifikationer!D21='Drop down'!$P$6,"",IF(Ingrediensspecifikationer!D21='Drop down'!$P$11,0,1))</f>
        <v/>
      </c>
      <c r="TH9" s="78" t="str">
        <f>IF(Ingrediensspecifikationer!D24='Drop down'!$P$6,"",IF(Ingrediensspecifikationer!D24='Drop down'!$P$11,0,1))</f>
        <v/>
      </c>
      <c r="TI9" s="78" t="str">
        <f>IF(Ingrediensspecifikationer!D33='Drop down'!$P$6,"",IF(Ingrediensspecifikationer!D33='Drop down'!$P$11,0,1))</f>
        <v/>
      </c>
      <c r="TJ9" s="78" t="str">
        <f>IF(Ingrediensspecifikationer!D34='Drop down'!$P$6,"",IF(Ingrediensspecifikationer!D34='Drop down'!$P$11,0,1))</f>
        <v/>
      </c>
      <c r="TK9" s="78" t="str">
        <f>IF(Ingrediensspecifikationer!D42='Drop down'!$P$6,"",IF(Ingrediensspecifikationer!D42='Drop down'!$P$11,0,1))</f>
        <v/>
      </c>
      <c r="TL9" s="78" t="str">
        <f>IF(OR(Ingrediensspecifikationer!D44="",Ingrediensspecifikationer!D44='Drop down'!$P$7),"",Ingrediensspecifikationer!D44)</f>
        <v/>
      </c>
      <c r="TM9" s="78" t="str">
        <f>IF(Ingrediensspecifikationer!D45='Drop down'!$P$6,"",IF(Ingrediensspecifikationer!D45='Drop down'!$P$11,0,1))</f>
        <v/>
      </c>
      <c r="TN9" s="78" t="str">
        <f>IF('Drop down'!$P$4="Dansk",IF(Ingrediensspecifikationer!D48='Drop down'!$R$3,"",VLOOKUP(Ingrediensspecifikationer!D48,'Drop down'!A30:B33,2,FALSE)),IF(Ingrediensspecifikationer!D48='Drop down'!$S$3,"",Ingrediensspecifikationer!D48))</f>
        <v/>
      </c>
      <c r="TO9" s="78" t="str">
        <f>IF(Ingrediensspecifikationer!D53='Drop down'!$P$6,"",IF(Ingrediensspecifikationer!D53='Drop down'!$P$11,0,1))</f>
        <v/>
      </c>
      <c r="TP9" s="78" t="str">
        <f>IF(Ingrediensspecifikationer!D56='Drop down'!$P$6,"",IF(Ingrediensspecifikationer!D56='Drop down'!$P$11,0,1))</f>
        <v/>
      </c>
      <c r="TQ9" s="78" t="str">
        <f>IF(Ingrediensspecifikationer!D62='Drop down'!$P$6,"",IF(Ingrediensspecifikationer!D62='Drop down'!$P$11,0,1))</f>
        <v/>
      </c>
      <c r="TR9" s="78">
        <f>IF('Drop down'!$P$4="Dansk",IF(Ingrediensspecifikationer!D69='Drop down'!$R$3,0,VLOOKUP(Ingrediensspecifikationer!D69,'Drop down'!$A$204:$B$206,2,FALSE)),IF(Ingrediensspecifikationer!D69='Drop down'!$S$3,0,Ingrediensspecifikationer!D69))</f>
        <v>0</v>
      </c>
      <c r="TS9" s="78">
        <f>IF('Drop down'!$P$4="Dansk",IF(Ingrediensspecifikationer!D70='Drop down'!$R$3,0,VLOOKUP(Ingrediensspecifikationer!D70,'Drop down'!$A$204:$B$206,2,FALSE)),IF(Ingrediensspecifikationer!D70='Drop down'!$S$3,0,Ingrediensspecifikationer!D70))</f>
        <v>0</v>
      </c>
      <c r="TT9" s="78">
        <f>IF('Drop down'!$P$4="Dansk",IF(Ingrediensspecifikationer!D71='Drop down'!$R$3,0,VLOOKUP(Ingrediensspecifikationer!D71,'Drop down'!$A$204:$B$206,2,FALSE)),IF(Ingrediensspecifikationer!D71='Drop down'!$S$3,0,Ingrediensspecifikationer!D71))</f>
        <v>0</v>
      </c>
      <c r="TU9" s="78">
        <f>IF('Drop down'!$P$4="Dansk",IF(Ingrediensspecifikationer!D72='Drop down'!$R$3,0,VLOOKUP(Ingrediensspecifikationer!D72,'Drop down'!$A$204:$B$206,2,FALSE)),IF(Ingrediensspecifikationer!D72='Drop down'!$S$3,0,Ingrediensspecifikationer!D72))</f>
        <v>0</v>
      </c>
      <c r="TV9" s="78">
        <f>IF('Drop down'!$P$4="Dansk",IF(Ingrediensspecifikationer!D73='Drop down'!$R$3,0,VLOOKUP(Ingrediensspecifikationer!D73,'Drop down'!$A$204:$B$206,2,FALSE)),IF(Ingrediensspecifikationer!D73='Drop down'!$S$3,0,Ingrediensspecifikationer!D73))</f>
        <v>0</v>
      </c>
      <c r="TW9" s="78">
        <f>IF('Drop down'!$P$4="Dansk",IF(Ingrediensspecifikationer!D74='Drop down'!$R$3,0,VLOOKUP(Ingrediensspecifikationer!D74,'Drop down'!$A$204:$B$206,2,FALSE)),IF(Ingrediensspecifikationer!D74='Drop down'!$S$3,0,Ingrediensspecifikationer!D74))</f>
        <v>0</v>
      </c>
      <c r="TX9" s="78">
        <f>IF('Drop down'!$P$4="Dansk",IF(Ingrediensspecifikationer!D75='Drop down'!$R$3,0,VLOOKUP(Ingrediensspecifikationer!D75,'Drop down'!$A$204:$B$206,2,FALSE)),IF(Ingrediensspecifikationer!D75='Drop down'!$S$3,0,Ingrediensspecifikationer!D75))</f>
        <v>0</v>
      </c>
      <c r="TY9" s="78">
        <f>IF('Drop down'!$P$4="Dansk",IF(Ingrediensspecifikationer!D76='Drop down'!$R$3,0,VLOOKUP(Ingrediensspecifikationer!D76,'Drop down'!$A$204:$B$206,2,FALSE)),IF(Ingrediensspecifikationer!D76='Drop down'!$S$3,0,Ingrediensspecifikationer!D76))</f>
        <v>0</v>
      </c>
      <c r="TZ9" s="78">
        <f>IF('Drop down'!$P$4="Dansk",IF(Ingrediensspecifikationer!D77='Drop down'!$R$3,0,VLOOKUP(Ingrediensspecifikationer!D77,'Drop down'!$A$204:$B$206,2,FALSE)),IF(Ingrediensspecifikationer!D77='Drop down'!$S$3,0,Ingrediensspecifikationer!D77))</f>
        <v>0</v>
      </c>
      <c r="UA9" s="78">
        <f>IF('Drop down'!$P$4="Dansk",IF(Ingrediensspecifikationer!D78='Drop down'!$R$3,0,VLOOKUP(Ingrediensspecifikationer!D78,'Drop down'!$A$204:$B$206,2,FALSE)),IF(Ingrediensspecifikationer!D78='Drop down'!$S$3,0,Ingrediensspecifikationer!D78))</f>
        <v>0</v>
      </c>
      <c r="UB9" s="78">
        <f>IF('Drop down'!$P$4="Dansk",IF(Ingrediensspecifikationer!D79='Drop down'!$R$3,0,VLOOKUP(Ingrediensspecifikationer!D79,'Drop down'!$A$204:$B$206,2,FALSE)),IF(Ingrediensspecifikationer!D79='Drop down'!$S$3,0,Ingrediensspecifikationer!D79))</f>
        <v>0</v>
      </c>
      <c r="UC9" s="78">
        <f>IF('Drop down'!$P$4="Dansk",IF(Ingrediensspecifikationer!D80='Drop down'!$R$3,0,VLOOKUP(Ingrediensspecifikationer!D80,'Drop down'!$A$204:$B$206,2,FALSE)),IF(Ingrediensspecifikationer!D80='Drop down'!$S$3,0,Ingrediensspecifikationer!D80))</f>
        <v>0</v>
      </c>
      <c r="UD9" s="78">
        <f>IF('Drop down'!$P$4="Dansk",IF(Ingrediensspecifikationer!D81='Drop down'!$R$3,0,VLOOKUP(Ingrediensspecifikationer!D81,'Drop down'!$A$204:$B$206,2,FALSE)),IF(Ingrediensspecifikationer!D81='Drop down'!$S$3,0,Ingrediensspecifikationer!D81))</f>
        <v>0</v>
      </c>
      <c r="UE9" s="78">
        <f>IF('Drop down'!$P$4="Dansk",IF(Ingrediensspecifikationer!D82='Drop down'!$R$3,0,VLOOKUP(Ingrediensspecifikationer!D82,'Drop down'!$A$204:$B$206,2,FALSE)),IF(Ingrediensspecifikationer!D82='Drop down'!$S$3,0,Ingrediensspecifikationer!D82))</f>
        <v>0</v>
      </c>
      <c r="UF9" s="78">
        <f>IF('Drop down'!$P$4="Dansk",IF(Ingrediensspecifikationer!D83='Drop down'!$R$3,0,VLOOKUP(Ingrediensspecifikationer!D83,'Drop down'!$A$204:$B$206,2,FALSE)),IF(Ingrediensspecifikationer!D83='Drop down'!$S$3,0,Ingrediensspecifikationer!D83))</f>
        <v>0</v>
      </c>
      <c r="UG9" s="78">
        <f>IF('Drop down'!$P$4="Dansk",IF(Ingrediensspecifikationer!D84='Drop down'!$R$3,0,VLOOKUP(Ingrediensspecifikationer!D84,'Drop down'!$A$204:$B$206,2,FALSE)),IF(Ingrediensspecifikationer!D84='Drop down'!$S$3,0,Ingrediensspecifikationer!D84))</f>
        <v>0</v>
      </c>
      <c r="UH9" s="78">
        <f>IF('Drop down'!$P$4="Dansk",IF(Ingrediensspecifikationer!D85='Drop down'!$R$3,0,VLOOKUP(Ingrediensspecifikationer!D85,'Drop down'!$A$204:$B$206,2,FALSE)),IF(Ingrediensspecifikationer!D85='Drop down'!$S$3,0,Ingrediensspecifikationer!D85))</f>
        <v>0</v>
      </c>
      <c r="UI9" s="78">
        <f>IF('Drop down'!$P$4="Dansk",IF(Ingrediensspecifikationer!D86='Drop down'!$R$3,0,VLOOKUP(Ingrediensspecifikationer!D86,'Drop down'!$A$204:$B$206,2,FALSE)),IF(Ingrediensspecifikationer!D86='Drop down'!$S$3,0,Ingrediensspecifikationer!D86))</f>
        <v>0</v>
      </c>
      <c r="UJ9" s="78">
        <f>IF('Drop down'!$P$4="Dansk",IF(Ingrediensspecifikationer!D87='Drop down'!$R$3,0,VLOOKUP(Ingrediensspecifikationer!D87,'Drop down'!$A$204:$B$206,2,FALSE)),IF(Ingrediensspecifikationer!D87='Drop down'!$S$3,0,Ingrediensspecifikationer!D87))</f>
        <v>0</v>
      </c>
      <c r="UK9" s="78">
        <f>IF('Drop down'!$P$4="Dansk",IF(Ingrediensspecifikationer!D88='Drop down'!$R$3,0,VLOOKUP(Ingrediensspecifikationer!D88,'Drop down'!$A$204:$B$206,2,FALSE)),IF(Ingrediensspecifikationer!D88='Drop down'!$S$3,0,Ingrediensspecifikationer!D88))</f>
        <v>0</v>
      </c>
      <c r="UL9" s="78">
        <f>IF('Drop down'!$P$4="Dansk",IF(Ingrediensspecifikationer!D89='Drop down'!$R$3,0,VLOOKUP(Ingrediensspecifikationer!D89,'Drop down'!$A$204:$B$206,2,FALSE)),IF(Ingrediensspecifikationer!D89='Drop down'!$S$3,0,Ingrediensspecifikationer!D89))</f>
        <v>0</v>
      </c>
      <c r="UM9" s="78">
        <f>IF('Drop down'!$P$4="Dansk",IF(Ingrediensspecifikationer!D90='Drop down'!$R$3,0,VLOOKUP(Ingrediensspecifikationer!D90,'Drop down'!$A$204:$B$206,2,FALSE)),IF(Ingrediensspecifikationer!D90='Drop down'!$S$3,0,Ingrediensspecifikationer!D90))</f>
        <v>0</v>
      </c>
      <c r="UN9" s="78">
        <f>IF('Drop down'!$P$4="Dansk",IF(Ingrediensspecifikationer!D92='Drop down'!$R$3,0,VLOOKUP(Ingrediensspecifikationer!D92,'Drop down'!$A$204:$B$206,2,FALSE)),IF(Ingrediensspecifikationer!D92='Drop down'!$S$3,0,Ingrediensspecifikationer!D92))</f>
        <v>0</v>
      </c>
      <c r="UO9" s="78">
        <f>IF('Drop down'!$P$4="Dansk",IF(Ingrediensspecifikationer!D94='Drop down'!$R$3,0,VLOOKUP(Ingrediensspecifikationer!D94,'Drop down'!$A$204:$B$206,2,FALSE)),IF(Ingrediensspecifikationer!D94='Drop down'!$S$3,0,Ingrediensspecifikationer!D94))</f>
        <v>0</v>
      </c>
      <c r="UP9" s="78">
        <f>IF('Drop down'!$P$4="Dansk",IF(Ingrediensspecifikationer!D95='Drop down'!$R$3,0,VLOOKUP(Ingrediensspecifikationer!D95,'Drop down'!$A$204:$B$206,2,FALSE)),IF(Ingrediensspecifikationer!D95='Drop down'!$S$3,0,Ingrediensspecifikationer!D95))</f>
        <v>0</v>
      </c>
      <c r="UQ9" s="78" t="str">
        <f>IF('Drop down'!$P$4="Dansk",IF(Næringsdeklaration!D30='Drop down'!$R$3,"",VLOOKUP(Næringsdeklaration!D30,'Drop down'!A40:B42,2,FALSE)),IF(Næringsdeklaration!D30='Drop down'!$S$3,"",Næringsdeklaration!D30))</f>
        <v/>
      </c>
      <c r="UR9" s="78" t="str">
        <f>IF('Drop down'!$P$4="Dansk",IF(Næringsdeklaration!D32='Drop down'!$R$3,"",VLOOKUP(Næringsdeklaration!D32,'Drop down'!A442:B445,2,FALSE)),IF(Næringsdeklaration!D32='Drop down'!$S$3,"",Næringsdeklaration!D32))</f>
        <v/>
      </c>
      <c r="US9" s="78" t="str">
        <f>IF(OR(Næringsdeklaration!D39="",Næringsdeklaration!D39='Drop down'!$P$7),"",Næringsdeklaration!D39)</f>
        <v/>
      </c>
      <c r="UT9" s="78" t="str">
        <f>IF(OR(Næringsdeklaration!D40="",Næringsdeklaration!D40='Drop down'!$P$7),"",Næringsdeklaration!D40)</f>
        <v/>
      </c>
      <c r="UU9" s="78" t="str">
        <f>IF(OR(Næringsdeklaration!D41="",Næringsdeklaration!D41='Drop down'!$P$7),"",Næringsdeklaration!D41)</f>
        <v/>
      </c>
      <c r="UV9" s="78" t="str">
        <f>IF(OR(Næringsdeklaration!D42="",Næringsdeklaration!D42='Drop down'!$P$7),"",Næringsdeklaration!D42)</f>
        <v/>
      </c>
      <c r="UW9" s="78" t="str">
        <f>IF(OR(Næringsdeklaration!D43="",Næringsdeklaration!D43='Drop down'!$P$7),"",Næringsdeklaration!D43)</f>
        <v/>
      </c>
      <c r="UX9" s="78" t="str">
        <f>IF(OR(Næringsdeklaration!D44="",Næringsdeklaration!D44='Drop down'!$P$7),"",Næringsdeklaration!D44)</f>
        <v/>
      </c>
      <c r="UY9" s="78" t="str">
        <f>IF(OR(Næringsdeklaration!D45="",Næringsdeklaration!D45='Drop down'!$P$7),"",Næringsdeklaration!D45)</f>
        <v/>
      </c>
      <c r="UZ9" s="78" t="str">
        <f>IF(OR(Næringsdeklaration!D46="",Næringsdeklaration!D46='Drop down'!$P$7),"",Næringsdeklaration!D46)</f>
        <v/>
      </c>
      <c r="VA9" s="78" t="str">
        <f>IF(OR(Næringsdeklaration!D47="",Næringsdeklaration!D47='Drop down'!$P$7),"",Næringsdeklaration!D47)</f>
        <v/>
      </c>
      <c r="VB9" s="78" t="str">
        <f>IF(OR(Næringsdeklaration!D48="",Næringsdeklaration!D48='Drop down'!$P$7),"",Næringsdeklaration!D48)</f>
        <v/>
      </c>
      <c r="VC9" s="78">
        <f>IF(OR(Næringsdeklaration!D49="",Næringsdeklaration!D49='Drop down'!$P$7),"",Næringsdeklaration!D49)</f>
        <v>0</v>
      </c>
      <c r="VD9" s="78" t="str">
        <f>IF(OR(Næringsdeklaration!D50="",Næringsdeklaration!D50='Drop down'!$P$7),"",Næringsdeklaration!D50)</f>
        <v/>
      </c>
      <c r="VE9" s="78" t="str">
        <f>IF(OR(Næringsdeklaration!D51="",Næringsdeklaration!D51='Drop down'!$P$7),"",Næringsdeklaration!D51)</f>
        <v/>
      </c>
      <c r="VF9" s="78" t="str">
        <f>IF(OR(Næringsdeklaration!D52="",Næringsdeklaration!D52='Drop down'!$P$7),"",Næringsdeklaration!D52)</f>
        <v/>
      </c>
      <c r="VG9" s="78" t="str">
        <f>IF(OR(Næringsdeklaration!D53="",Næringsdeklaration!D53='Drop down'!$P$7),"",Næringsdeklaration!D53)</f>
        <v/>
      </c>
      <c r="VH9" s="78" t="str">
        <f>IF(OR(Næringsdeklaration!D54="",Næringsdeklaration!D54='Drop down'!$P$7),"",Næringsdeklaration!D54)</f>
        <v/>
      </c>
      <c r="VI9" s="78" t="str">
        <f>IF(OR(Næringsdeklaration!D58="",Næringsdeklaration!D58='Drop down'!$P$7),"",Næringsdeklaration!D58)</f>
        <v/>
      </c>
      <c r="VJ9" s="78" t="str">
        <f>IF(OR(Næringsdeklaration!D59="",Næringsdeklaration!D59='Drop down'!$P$7),"",Næringsdeklaration!D59)</f>
        <v/>
      </c>
      <c r="VK9" s="78" t="str">
        <f>IF('Drop down'!$P$4="Dansk",IF(Næringsdeklaration!D60='Drop down'!$R$3,"",VLOOKUP(Næringsdeklaration!D60,'Drop down'!A48:B49,2,FALSE)),IF(Næringsdeklaration!D60='Drop down'!$S$3,"",Næringsdeklaration!D60))</f>
        <v/>
      </c>
      <c r="VL9" s="78" t="str">
        <f>IF(OR(Næringsdeklaration!D61="",Næringsdeklaration!D61='Drop down'!$P$7),"",Næringsdeklaration!D61)</f>
        <v/>
      </c>
      <c r="VM9" s="78" t="str">
        <f>IF('Drop down'!$P$4="Dansk",IF('Holdbarhed og opbevaring'!D5='Drop down'!$R$3,"",VLOOKUP('Holdbarhed og opbevaring'!D5,'Drop down'!A56:B59,2,FALSE)),IF('Holdbarhed og opbevaring'!D5='Drop down'!$S$3,"",'Holdbarhed og opbevaring'!D5))</f>
        <v/>
      </c>
      <c r="VN9" s="78" t="str">
        <f>IF('Holdbarhed og opbevaring'!D6='Drop down'!$P$6,"",IF('Holdbarhed og opbevaring'!D6='Drop down'!$P$11,0,1))</f>
        <v/>
      </c>
      <c r="VO9" s="78" t="str">
        <f>IF(OR('Holdbarhed og opbevaring'!D8="",'Holdbarhed og opbevaring'!D8='Drop down'!$P$7),"",'Holdbarhed og opbevaring'!D8)</f>
        <v/>
      </c>
      <c r="VP9" s="78" t="str">
        <f>IF('Holdbarhed og opbevaring'!D10='Drop down'!$P$6,"",IF('Holdbarhed og opbevaring'!D10='Drop down'!$P$11,0,1))</f>
        <v/>
      </c>
      <c r="VQ9" s="78" t="str">
        <f>IF('Holdbarhed og opbevaring'!D19='Drop down'!$P$6,"",IF('Holdbarhed og opbevaring'!D19='Drop down'!$P$11,0,1))</f>
        <v/>
      </c>
      <c r="VR9" s="78" t="str">
        <f>IF('Holdbarhed og opbevaring'!D20='Drop down'!$P$6,"",IF('Holdbarhed og opbevaring'!D20='Drop down'!$P$11,0,1))</f>
        <v/>
      </c>
      <c r="VS9" s="78" t="str">
        <f>IF('Drop down'!$P$4="Dansk",IF('Holdbarhed og opbevaring'!D21='Drop down'!$R$3,"",VLOOKUP('Holdbarhed og opbevaring'!D21,'Drop down'!A66:B67,2,FALSE)),IF('Holdbarhed og opbevaring'!D21='Drop down'!$S$3,"",'Holdbarhed og opbevaring'!D21))</f>
        <v/>
      </c>
      <c r="VT9" s="78" t="str">
        <f>IF(OR('Holdbarhed og opbevaring'!D23="",'Holdbarhed og opbevaring'!D23='Drop down'!$P$7),"",'Holdbarhed og opbevaring'!D23)</f>
        <v/>
      </c>
      <c r="VU9" s="78" t="str">
        <f>IF('Holdbarhed og opbevaring'!D24='Drop down'!$P$6,"",IF('Holdbarhed og opbevaring'!D24='Drop down'!$P$11,0,1))</f>
        <v/>
      </c>
      <c r="VV9" s="78" t="str">
        <f>IF(OR('Holdbarhed og opbevaring'!D26="",'Holdbarhed og opbevaring'!D26='Drop down'!$P$7),"",'Holdbarhed og opbevaring'!D26)</f>
        <v/>
      </c>
      <c r="VW9" s="78" t="str">
        <f>IF(OR('Holdbarhed og opbevaring'!D27="",'Holdbarhed og opbevaring'!D27='Drop down'!$P$7),"",'Holdbarhed og opbevaring'!D27)</f>
        <v/>
      </c>
      <c r="VX9" s="78" t="str">
        <f>IF('Holdbarhed og opbevaring'!D29='Drop down'!$P$6,"",IF('Holdbarhed og opbevaring'!D29='Drop down'!$P$11,0,1))</f>
        <v/>
      </c>
      <c r="VY9" s="78" t="str">
        <f>IF('Drop down'!$P$4="Dansk",IF('Holdbarhed og opbevaring'!D30='Drop down'!$R$3,"",VLOOKUP('Holdbarhed og opbevaring'!D30,'Drop down'!A74:B77,2,FALSE)),IF('Holdbarhed og opbevaring'!D30='Drop down'!$S$3,"",'Holdbarhed og opbevaring'!D30))</f>
        <v/>
      </c>
      <c r="VZ9" s="78" t="str">
        <f>IF(OR('Holdbarhed og opbevaring'!D31="",'Holdbarhed og opbevaring'!D31='Drop down'!$P$7),"",'Holdbarhed og opbevaring'!D31)</f>
        <v/>
      </c>
      <c r="WA9" s="78" t="str">
        <f>IF('Holdbarhed og opbevaring'!D34='Drop down'!$P$6,"",IF('Holdbarhed og opbevaring'!D34='Drop down'!$P$11,0,1))</f>
        <v/>
      </c>
      <c r="WB9" s="78" t="str">
        <f>IF('Holdbarhed og opbevaring'!D35='Drop down'!$P$6,"",IF('Holdbarhed og opbevaring'!D35='Drop down'!$P$11,0,1))</f>
        <v/>
      </c>
      <c r="WC9" s="78" t="str">
        <f>IF('Holdbarhed og opbevaring'!D36='Drop down'!$P$6,"",IF('Holdbarhed og opbevaring'!D36='Drop down'!$P$11,0,1))</f>
        <v/>
      </c>
      <c r="WD9" s="78" t="str">
        <f>IF('Holdbarhed og opbevaring'!D37='Drop down'!$P$6,"",IF('Holdbarhed og opbevaring'!D37='Drop down'!$P$11,0,1))</f>
        <v/>
      </c>
      <c r="WE9" s="78" t="str">
        <f>IF('Holdbarhed og opbevaring'!D38='Drop down'!$P$6,"",IF('Holdbarhed og opbevaring'!D38='Drop down'!$P$11,0,1))</f>
        <v/>
      </c>
      <c r="WF9" s="78" t="str">
        <f>IF(OR('Holdbarhed og opbevaring'!D39="",'Holdbarhed og opbevaring'!D39='Drop down'!$P$7),"",'Holdbarhed og opbevaring'!D39)</f>
        <v/>
      </c>
      <c r="WG9" s="78" t="str">
        <f>IF('Holdbarhed og opbevaring'!D41='Drop down'!$P$6,"",IF('Holdbarhed og opbevaring'!D41='Drop down'!$P$11,0,1))</f>
        <v/>
      </c>
      <c r="WH9" s="78" t="str">
        <f>IF('Drop down'!$P$4="Dansk",IF('Holdbarhed og opbevaring'!D43='Drop down'!$R$3,"",VLOOKUP('Holdbarhed og opbevaring'!D43,'Drop down'!A246:B248,2,FALSE)),IF('Holdbarhed og opbevaring'!D43='Drop down'!$S$3,"",'Holdbarhed og opbevaring'!D43))</f>
        <v/>
      </c>
      <c r="WI9" s="78" t="str">
        <f>IF(OR('Holdbarhed og opbevaring'!D46="",'Holdbarhed og opbevaring'!D46='Drop down'!$P$7),"",'Holdbarhed og opbevaring'!D46)</f>
        <v/>
      </c>
      <c r="WJ9" s="78" t="str">
        <f>IF(OR('Holdbarhed og opbevaring'!D50="",'Holdbarhed og opbevaring'!D50='Drop down'!$P$7),"",'Holdbarhed og opbevaring'!D50)</f>
        <v/>
      </c>
      <c r="WK9" s="78" t="str">
        <f>IF(OR('Holdbarhed og opbevaring'!D51="",'Holdbarhed og opbevaring'!D51='Drop down'!$P$7),"",'Holdbarhed og opbevaring'!D51)</f>
        <v/>
      </c>
      <c r="WL9" s="78" t="str">
        <f>IF('Holdbarhed og opbevaring'!D54='Drop down'!$P$6,"",IF('Holdbarhed og opbevaring'!D54='Drop down'!$P$11,0,1))</f>
        <v/>
      </c>
      <c r="WM9" s="78" t="str">
        <f>IF('Holdbarhed og opbevaring'!D55='Drop down'!$P$6,"",IF('Holdbarhed og opbevaring'!D55='Drop down'!$P$11,0,1))</f>
        <v/>
      </c>
      <c r="WN9" s="78" t="str">
        <f>IF('Holdbarhed og opbevaring'!D56='Drop down'!$P$6,"",IF('Holdbarhed og opbevaring'!D56='Drop down'!$P$11,0,1))</f>
        <v/>
      </c>
      <c r="WO9" s="78" t="str">
        <f>IF('Holdbarhed og opbevaring'!D57='Drop down'!$P$6,"",IF('Holdbarhed og opbevaring'!D57='Drop down'!$P$11,0,1))</f>
        <v/>
      </c>
      <c r="WP9" s="78" t="str">
        <f>IF('Holdbarhed og opbevaring'!D58='Drop down'!$P$6,"",IF('Holdbarhed og opbevaring'!D58='Drop down'!$P$11,0,1))</f>
        <v/>
      </c>
      <c r="WQ9" s="78" t="str">
        <f>IF('Holdbarhed og opbevaring'!D59='Drop down'!$P$6,"",IF('Holdbarhed og opbevaring'!D59='Drop down'!$P$11,0,1))</f>
        <v/>
      </c>
      <c r="WR9" s="78" t="str">
        <f>IF(OR('Holdbarhed og opbevaring'!D60="",'Holdbarhed og opbevaring'!D60='Drop down'!$P$7),"",'Holdbarhed og opbevaring'!D60)</f>
        <v/>
      </c>
      <c r="WS9" s="78" t="str">
        <f>IF('Pakkemetode og tilberedning'!D5='Drop down'!$P$6,"",IF('Pakkemetode og tilberedning'!D5='Drop down'!$P$11,0,1))</f>
        <v/>
      </c>
      <c r="WT9" s="78" t="str">
        <f>IF('Pakkemetode og tilberedning'!D9='Drop down'!$P$6,"",IF('Pakkemetode og tilberedning'!D9='Drop down'!$P$11,0,1))</f>
        <v/>
      </c>
      <c r="WU9" s="78" t="str">
        <f>IF('Pakkemetode og tilberedning'!D10='Drop down'!$P$6,"",IF('Pakkemetode og tilberedning'!D10='Drop down'!$P$11,0,1))</f>
        <v/>
      </c>
      <c r="WV9" s="78" t="str">
        <f>IF('Pakkemetode og tilberedning'!D11='Drop down'!$P$6,"",IF('Pakkemetode og tilberedning'!D11='Drop down'!$P$11,0,1))</f>
        <v/>
      </c>
      <c r="WW9" s="78" t="str">
        <f>IF(Anprisninger!D6='Drop down'!$P$6,"",IF(Anprisninger!D6='Drop down'!$P$11,0,1))</f>
        <v/>
      </c>
      <c r="WX9" s="78" t="str">
        <f>IF('Drop down'!$P$4="Dansk",IF(Anprisninger!D7='Drop down'!$R$3,"",VLOOKUP(Anprisninger!D7,'Drop down'!A462:B508,2,FALSE)),IF(Anprisninger!D7='Drop down'!$S$3,"",Anprisninger!D7))</f>
        <v/>
      </c>
      <c r="WY9" s="78" t="str">
        <f>IF(Anprisninger!D10='Drop down'!$P$6,"",IF(Anprisninger!D10='Drop down'!$P$11,0,1))</f>
        <v/>
      </c>
      <c r="WZ9" s="78" t="str">
        <f>IF(Anprisninger!D15='Drop down'!$P$6,"",IF(Anprisninger!D15='Drop down'!$P$11,0,1))</f>
        <v/>
      </c>
      <c r="XA9" s="78" t="str">
        <f>IF(OR(Anprisninger!D16="",Anprisninger!D16='Drop down'!$P$7),"",Anprisninger!D16)</f>
        <v/>
      </c>
      <c r="XB9" s="78" t="str">
        <f>IF('Drop down'!$P$4="Dansk",IF(Anprisninger!D17='Drop down'!$R$3,"",VLOOKUP(Anprisninger!D17,'Drop down'!A93:B95,2,FALSE)),IF(Anprisninger!D17='Drop down'!$S$3,"",Anprisninger!D17))</f>
        <v/>
      </c>
      <c r="XC9" s="78" t="str">
        <f>IF(Anprisninger!D19='Drop down'!$P$6,"",IF(Anprisninger!D19='Drop down'!$P$11,0,1))</f>
        <v/>
      </c>
      <c r="XD9" s="78" t="str">
        <f>IF(Anprisninger!D23='Drop down'!$P$6,"",IF(Anprisninger!D23='Drop down'!$P$11,0,1))</f>
        <v/>
      </c>
      <c r="XE9" s="78" t="str">
        <f>IF(Anprisninger!D24='Drop down'!$P$6,"",IF(Anprisninger!D24='Drop down'!$P$11,0,1))</f>
        <v/>
      </c>
      <c r="XF9" s="78" t="str">
        <f>IF(Anprisninger!D29='Drop down'!$P$6,"",IF(Anprisninger!D29='Drop down'!$P$11,0,1))</f>
        <v/>
      </c>
      <c r="XG9" s="78" t="str">
        <f>IF(Anprisninger!D30='Drop down'!$P$6,"",IF(Anprisninger!D30='Drop down'!$P$11,0,1))</f>
        <v/>
      </c>
      <c r="XH9" s="78" t="str">
        <f>IF(Anprisninger!D34='Drop down'!$P$6,"",IF(Anprisninger!D34='Drop down'!$P$11,0,1))</f>
        <v/>
      </c>
      <c r="XI9" s="78" t="str">
        <f>IF(Anprisninger!D39='Drop down'!$P$6,"",IF(Anprisninger!D39='Drop down'!$P$11,0,1))</f>
        <v/>
      </c>
      <c r="XJ9" s="78" t="str">
        <f>IF('Drop down'!$P$4="Dansk",IF(Anprisninger!D41='Drop down'!$R$3,"",VLOOKUP(Anprisninger!D41,'Drop down'!A84:B86,2,FALSE)),IF(Anprisninger!D41='Drop down'!$S$3,"",Anprisninger!D41))</f>
        <v/>
      </c>
      <c r="XK9" s="78" t="str">
        <f>IF(OR(Anprisninger!D42="",Anprisninger!D42='Drop down'!$P$7),"",Anprisninger!D42)</f>
        <v/>
      </c>
      <c r="XL9" s="78" t="str">
        <f>IF(Anprisninger!D44='Drop down'!$P$6,"",IF(Anprisninger!D44='Drop down'!$P$11,0,1))</f>
        <v/>
      </c>
      <c r="XM9" s="78" t="str">
        <f>IF('Drop down'!$P$4="Dansk",IF(Anprisninger!D46='Drop down'!$R$3,"",VLOOKUP(Anprisninger!D46,'Drop down'!A211:B214,2,FALSE)),IF(Anprisninger!D46='Drop down'!$S$3,"",Anprisninger!D46))</f>
        <v/>
      </c>
      <c r="XN9" s="78" t="str">
        <f>IF(Anprisninger!D48='Drop down'!$P$6,"",IF(Anprisninger!D48='Drop down'!$P$11,0,1))</f>
        <v/>
      </c>
      <c r="XO9" s="78" t="str">
        <f>IF(Anprisninger!D50='Drop down'!$P$6,"",IF(Anprisninger!D50='Drop down'!$P$11,0,1))</f>
        <v/>
      </c>
      <c r="XP9" s="78" t="str">
        <f>IF(OR(Anprisninger!D52="",Anprisninger!D52='Drop down'!$P$7),"",Anprisninger!D52)</f>
        <v/>
      </c>
      <c r="XQ9" s="78" t="str">
        <f>IF(Anprisninger!D54='Drop down'!$P$6,"",IF(Anprisninger!D54='Drop down'!$P$11,0,1))</f>
        <v/>
      </c>
      <c r="XR9" s="78" t="str">
        <f>IF(OR(Anprisninger!D55="",Anprisninger!D55='Drop down'!$P$7),"",Anprisninger!D55)</f>
        <v/>
      </c>
      <c r="XS9" s="78" t="str">
        <f>IF(Anprisninger!D57='Drop down'!$P$6,"",IF(Anprisninger!D57='Drop down'!$P$11,0,1))</f>
        <v/>
      </c>
      <c r="XT9" s="78" t="str">
        <f>IF(OR(Anprisninger!D58="",Anprisninger!D58='Drop down'!$P$7),"",Anprisninger!D58)</f>
        <v/>
      </c>
      <c r="XU9" s="78" t="str">
        <f>IF(Anprisninger!D26='Drop down'!$P$6,"",IF(Anprisninger!D26='Drop down'!$P$11,0,1))</f>
        <v/>
      </c>
      <c r="XV9" s="78" t="str">
        <f>IF(Anprisninger!D60='Drop down'!$P$6,"",IF(Anprisninger!D60='Drop down'!$P$11,0,1))</f>
        <v/>
      </c>
      <c r="XW9" s="78" t="str">
        <f>IF('Drop down'!$P$4="Dansk",IF(Anprisninger!D61='Drop down'!$R$3,"",VLOOKUP(Anprisninger!D61,'Drop down'!A220:B223,2,FALSE)),IF(Anprisninger!D61='Drop down'!$S$3,"",Anprisninger!D61))</f>
        <v/>
      </c>
      <c r="XX9" s="78" t="str">
        <f>IF(Anprisninger!D66='Drop down'!$P$6,"",IF(Anprisninger!D66='Drop down'!$P$11,0,1))</f>
        <v/>
      </c>
      <c r="XY9" s="78" t="str">
        <f>IF(OR(Anprisninger!D67="",Anprisninger!D67='Drop down'!$P$7),"",Anprisninger!D67)</f>
        <v/>
      </c>
      <c r="XZ9" s="78" t="str">
        <f>IF(Anprisninger!D70='Drop down'!$P$6,"",IF(Anprisninger!D70='Drop down'!$P$11,0,1))</f>
        <v/>
      </c>
      <c r="YA9" s="78" t="str">
        <f>IF(OR(Anprisninger!D71="",Anprisninger!D71='Drop down'!$P$7),"",Anprisninger!D71)</f>
        <v/>
      </c>
      <c r="YB9" s="78" t="str">
        <f>IF(OR(Anprisninger!E71="",Anprisninger!E71='Drop down'!$P$7),"",Anprisninger!E71)</f>
        <v/>
      </c>
      <c r="YC9" s="78" t="str">
        <f>IF(OR(Anprisninger!F71="",Anprisninger!F71='Drop down'!$P$7),"",Anprisninger!F71)</f>
        <v/>
      </c>
      <c r="YD9" s="78" t="str">
        <f>IF(OR(Anprisninger!G71="",Anprisninger!G71='Drop down'!$P$7),"",Anprisninger!G71)</f>
        <v/>
      </c>
      <c r="YE9" s="78" t="str">
        <f>IF(OR(Anprisninger!H71="",Anprisninger!H71='Drop down'!$P$7),"",Anprisninger!H71)</f>
        <v/>
      </c>
      <c r="YF9" s="78" t="str">
        <f>IF(Anprisninger!D74='Drop down'!$P$6,"",IF(Anprisninger!D74='Drop down'!$P$11,0,1))</f>
        <v/>
      </c>
      <c r="YG9" s="78" t="str">
        <f>IF(OR(Anprisninger!D76="",Anprisninger!D76='Drop down'!$P$7),"",Anprisninger!D76)</f>
        <v/>
      </c>
      <c r="YH9" s="78" t="str">
        <f>IF(OR(Anprisninger!D77="",Anprisninger!D77='Drop down'!$P$7),"",Anprisninger!D77)</f>
        <v/>
      </c>
      <c r="YI9" s="78" t="str">
        <f>IF(OR(Anprisninger!E77="",Anprisninger!E77='Drop down'!$P$7),"",Anprisninger!E77)</f>
        <v/>
      </c>
      <c r="YJ9" s="78" t="str">
        <f>IF(OR(Anprisninger!F77="",Anprisninger!F77='Drop down'!$P$7),"",Anprisninger!F77)</f>
        <v/>
      </c>
      <c r="YK9" s="78" t="str">
        <f>IF(OR(Anprisninger!G77="",Anprisninger!G77='Drop down'!$P$7),"",Anprisninger!G77)</f>
        <v/>
      </c>
      <c r="YL9" s="78" t="str">
        <f>IF(OR(Anprisninger!H77="",Anprisninger!H77='Drop down'!$P$7),"",Anprisninger!H77)</f>
        <v/>
      </c>
      <c r="YM9" s="78" t="str">
        <f>IF('Drop down'!$P$4="Dansk",IF(Anprisninger!D82='Drop down'!$R$3,"",VLOOKUP(Anprisninger!D82,'Drop down'!$A$412:$B$443,2,FALSE)),IF(Anprisninger!D82='Drop down'!$S$3,"",Anprisninger!D82))</f>
        <v/>
      </c>
      <c r="YN9" s="78" t="str">
        <f>IF('Drop down'!$P$4="Dansk",IF(Anprisninger!D83='Drop down'!$R$3,"",VLOOKUP(Anprisninger!D83,'Drop down'!$A$412:$B$443,2,FALSE)),IF(Anprisninger!D83='Drop down'!$S$3,"",Anprisninger!D83))</f>
        <v/>
      </c>
      <c r="YO9" s="78" t="str">
        <f>IF('Drop down'!$P$4="Dansk",IF(Anprisninger!D84='Drop down'!$R$3,"",VLOOKUP(Anprisninger!D84,'Drop down'!$A$412:$B$443,2,FALSE)),IF(Anprisninger!D84='Drop down'!$S$3,"",Anprisninger!D84))</f>
        <v/>
      </c>
      <c r="YP9" s="78" t="str">
        <f>IF(OR(Anprisninger!D86="",Anprisninger!D86='Drop down'!$P$7),"",Anprisninger!D86)</f>
        <v/>
      </c>
      <c r="YQ9" s="78" t="str">
        <f>IF('Emballage (Primær)'!G9='Drop down'!$P$6,"",IF('Emballage (Primær)'!G9='Drop down'!$P$11,0,1))</f>
        <v/>
      </c>
      <c r="YR9" s="78" t="str">
        <f>IF('Emballage (Primær)'!G10='Drop down'!$P$6,"",IF('Emballage (Primær)'!G10='Drop down'!$P$11,0,1))</f>
        <v/>
      </c>
      <c r="YS9" s="78" t="str">
        <f>IF('Emballage (Primær)'!E35='Drop down'!$P$6,"",VLOOKUP('Emballage (Primær)'!E35,labellim[],3,FALSE))</f>
        <v/>
      </c>
      <c r="YT9" s="78" t="str">
        <f>IF('Emballage (Primær)'!E37='Drop down'!$P$6,"",IF('Emballage (Primær)'!E37='Drop down'!$P$11,0,1))</f>
        <v/>
      </c>
      <c r="YU9" s="120">
        <f>IF('Emballage (Primær)'!D43=0,0,'Emballage (Primær)'!D43)</f>
        <v>0</v>
      </c>
      <c r="YV9" s="78">
        <f>IF('Emballage (Primær)'!D31=0,0,'Emballage (Primær)'!D31)</f>
        <v>0</v>
      </c>
      <c r="YW9" s="78" t="str">
        <f>IF('Emballage (Primær)'!C21='Drop down'!$P$6,"",VLOOKUP('Emballage (Primær)'!C21,EmballageListe[],3,FALSE))</f>
        <v/>
      </c>
      <c r="YX9" s="78" t="str">
        <f>IF('Emballage (Primær)'!D21="","",'Emballage (Primær)'!D21)</f>
        <v/>
      </c>
      <c r="YY9" s="78" t="str">
        <f>IFERROR(IF(YX9="","","GRM"),"")</f>
        <v/>
      </c>
      <c r="YZ9" s="78" t="str">
        <f>IF('Emballage (Primær)'!F21="","",'Emballage (Primær)'!F21)</f>
        <v/>
      </c>
      <c r="ZA9" s="78" t="str">
        <f>IFERROR(IF(YZ9="","","4H"),"")</f>
        <v/>
      </c>
      <c r="ZB9" s="78" t="str">
        <f>IF('Emballage (Primær)'!G21='Drop down'!$P$6,"",VLOOKUP('Emballage (Primær)'!G21,Emballagesortering[],3,FALSE))</f>
        <v/>
      </c>
      <c r="ZC9" s="78" t="str">
        <f>IF('Emballage (Primær)'!H21="X",1,"")</f>
        <v/>
      </c>
      <c r="ZD9" s="78" t="str">
        <f>IF('Emballage (Primær)'!I21="X",1,"")</f>
        <v/>
      </c>
      <c r="ZE9" s="78" t="str">
        <f>IF('Emballage (Primær)'!J21="X",1,"")</f>
        <v/>
      </c>
      <c r="ZF9" s="78" t="str">
        <f>IF('Emballage (Primær)'!K21='Drop down'!$P$6,"",VLOOKUP('Emballage (Primær)'!K21,CertPapir[],3,FALSE))</f>
        <v/>
      </c>
      <c r="ZG9" s="78" t="str">
        <f>IF('Emballage (Primær)'!L21="","",'Emballage (Primær)'!L21)</f>
        <v/>
      </c>
      <c r="ZH9" s="78" t="str">
        <f>IF('Emballage (Primær)'!M21="","",IFERROR(VLOOKUP('Emballage (Primær)'!M21,AlleLande[],4,FALSE),""))</f>
        <v/>
      </c>
      <c r="ZI9" s="78" t="str">
        <f>IF('Emballage (Primær)'!N21="","",IFERROR(VLOOKUP('Emballage (Primær)'!N21,AlleLande[],4,FALSE),""))</f>
        <v/>
      </c>
      <c r="ZJ9" s="78" t="str">
        <f>IF('Emballage (Primær)'!O21="","",IFERROR(VLOOKUP('Emballage (Primær)'!O21,AlleLande[],4,FALSE),""))</f>
        <v/>
      </c>
      <c r="ZK9" s="78" t="str">
        <f>IF('Emballage (Primær)'!P21="","",IFERROR(VLOOKUP('Emballage (Primær)'!P21,AlleLande[],4,FALSE),""))</f>
        <v/>
      </c>
      <c r="ZL9" s="78" t="str">
        <f>IF('Emballage (Primær)'!Q21="","",IFERROR(VLOOKUP('Emballage (Primær)'!Q21,AlleLande[],4,FALSE),""))</f>
        <v/>
      </c>
      <c r="ZM9" s="78" t="str">
        <f>IF('Emballage (Primær)'!D50='Drop down'!$P$6,"",VLOOKUP('Emballage (Primær)'!D50,MaterialeListe[],3,FALSE))</f>
        <v/>
      </c>
      <c r="ZN9" s="78" t="str">
        <f>IF('Emballage (Primær)'!E50='Drop down'!$P$6,"",IF('Emballage (Primær)'!E50='Drop down'!$P$11,0,1))</f>
        <v/>
      </c>
      <c r="ZO9" s="78" t="str">
        <f>IF('Emballage (Primær)'!F50='Drop down'!$P$6,"",VLOOKUP('Emballage (Primær)'!F50,Råmateriale[],3,FALSE))</f>
        <v/>
      </c>
      <c r="ZP9" s="78" t="str">
        <f>IF('Emballage (Primær)'!G50="","",('Emballage (Primær)'!G50/100)*$YX$9)</f>
        <v/>
      </c>
      <c r="ZQ9" s="78" t="str">
        <f>IFERROR(IF(ZP9="","","GRM"),"")</f>
        <v/>
      </c>
      <c r="ZR9" s="78" t="str">
        <f>IF('Emballage (Primær)'!K50='Drop down'!$P$6,"",VLOOKUP('Emballage (Primær)'!K50,Materialefarve[],3,FALSE))</f>
        <v/>
      </c>
      <c r="ZS9" s="78" t="str">
        <f>IF('Emballage (Primær)'!M50="","",IFERROR(VLOOKUP('Emballage (Primær)'!M50,AlleLande[],4,FALSE),""))</f>
        <v/>
      </c>
      <c r="ZT9" s="78" t="str">
        <f>IF('Emballage (Primær)'!N50="","",IFERROR(VLOOKUP('Emballage (Primær)'!N50,AlleLande[],4,FALSE),""))</f>
        <v/>
      </c>
      <c r="ZU9" s="78" t="str">
        <f>IF('Emballage (Primær)'!O50="","",IFERROR(VLOOKUP('Emballage (Primær)'!O50,AlleLande[],4,FALSE),""))</f>
        <v/>
      </c>
      <c r="ZV9" s="78" t="str">
        <f>IF('Emballage (Primær)'!P50="","",IFERROR(VLOOKUP('Emballage (Primær)'!P50,AlleLande[],4,FALSE),""))</f>
        <v/>
      </c>
      <c r="ZW9" s="78" t="str">
        <f>IF('Emballage (Primær)'!Q50="","",IFERROR(VLOOKUP('Emballage (Primær)'!Q50,AlleLande[],4,FALSE),""))</f>
        <v/>
      </c>
      <c r="ZX9" s="78" t="str">
        <f>IF('Emballage (Primær)'!D51='Drop down'!$P$6,"",VLOOKUP('Emballage (Primær)'!D51,MaterialeListe[],3,FALSE))</f>
        <v/>
      </c>
      <c r="ZY9" s="78" t="str">
        <f>IF('Emballage (Primær)'!E51='Drop down'!$P$6,"",IF('Emballage (Primær)'!E51='Drop down'!$P$11,0,1))</f>
        <v/>
      </c>
      <c r="ZZ9" s="78" t="str">
        <f>IF('Emballage (Primær)'!F51='Drop down'!$P$6,"",VLOOKUP('Emballage (Primær)'!F51,Råmateriale[],3,FALSE))</f>
        <v/>
      </c>
      <c r="AAA9" s="78" t="str">
        <f>IF('Emballage (Primær)'!G51="","",('Emballage (Primær)'!G51/100)*$YX$9)</f>
        <v/>
      </c>
      <c r="AAB9" s="78" t="str">
        <f>IFERROR(IF(AAA9="","","GRM"),"")</f>
        <v/>
      </c>
      <c r="AAC9" s="78" t="str">
        <f>IF('Emballage (Primær)'!K51='Drop down'!$P$6,"",VLOOKUP('Emballage (Primær)'!K51,Materialefarve[],3,FALSE))</f>
        <v/>
      </c>
      <c r="AAD9" s="78" t="str">
        <f>IF('Emballage (Primær)'!M51="","",IFERROR(VLOOKUP('Emballage (Primær)'!M51,AlleLande[],4,FALSE),""))</f>
        <v/>
      </c>
      <c r="AAE9" s="78" t="str">
        <f>IF('Emballage (Primær)'!N51="","",IFERROR(VLOOKUP('Emballage (Primær)'!N51,AlleLande[],4,FALSE),""))</f>
        <v/>
      </c>
      <c r="AAF9" s="78" t="str">
        <f>IF('Emballage (Primær)'!O51="","",IFERROR(VLOOKUP('Emballage (Primær)'!O51,AlleLande[],4,FALSE),""))</f>
        <v/>
      </c>
      <c r="AAG9" s="78" t="str">
        <f>IF('Emballage (Primær)'!P51="","",IFERROR(VLOOKUP('Emballage (Primær)'!P51,AlleLande[],4,FALSE),""))</f>
        <v/>
      </c>
      <c r="AAH9" s="78" t="str">
        <f>IF('Emballage (Primær)'!Q51="","",IFERROR(VLOOKUP('Emballage (Primær)'!Q51,AlleLande[],4,FALSE),""))</f>
        <v/>
      </c>
      <c r="AAI9" s="78" t="str">
        <f>IF('Emballage (Primær)'!D52='Drop down'!$P$6,"",VLOOKUP('Emballage (Primær)'!D52,MaterialeListe[],3,FALSE))</f>
        <v/>
      </c>
      <c r="AAJ9" s="78" t="str">
        <f>IF('Emballage (Primær)'!E52='Drop down'!$P$6,"",IF('Emballage (Primær)'!E52='Drop down'!$P$11,0,1))</f>
        <v/>
      </c>
      <c r="AAK9" s="78" t="str">
        <f>IF('Emballage (Primær)'!F52='Drop down'!$P$6,"",VLOOKUP('Emballage (Primær)'!F52,Råmateriale[],3,FALSE))</f>
        <v/>
      </c>
      <c r="AAL9" s="78" t="str">
        <f>IF('Emballage (Primær)'!G52="","",('Emballage (Primær)'!G52/100)*$YX$9)</f>
        <v/>
      </c>
      <c r="AAM9" s="78" t="str">
        <f>IFERROR(IF(AAL9="","","GRM"),"")</f>
        <v/>
      </c>
      <c r="AAN9" s="78" t="str">
        <f>IF('Emballage (Primær)'!K52='Drop down'!$P$6,"",VLOOKUP('Emballage (Primær)'!K52,Materialefarve[],3,FALSE))</f>
        <v/>
      </c>
      <c r="AAO9" s="78" t="str">
        <f>IF('Emballage (Primær)'!M52="","",IFERROR(VLOOKUP('Emballage (Primær)'!M52,AlleLande[],4,FALSE),""))</f>
        <v/>
      </c>
      <c r="AAP9" s="78" t="str">
        <f>IF('Emballage (Primær)'!N52="","",IFERROR(VLOOKUP('Emballage (Primær)'!N52,AlleLande[],4,FALSE),""))</f>
        <v/>
      </c>
      <c r="AAQ9" s="78" t="str">
        <f>IF('Emballage (Primær)'!O52="","",IFERROR(VLOOKUP('Emballage (Primær)'!O52,AlleLande[],4,FALSE),""))</f>
        <v/>
      </c>
      <c r="AAR9" s="78" t="str">
        <f>IF('Emballage (Primær)'!P52="","",IFERROR(VLOOKUP('Emballage (Primær)'!P52,AlleLande[],4,FALSE),""))</f>
        <v/>
      </c>
      <c r="AAS9" s="78" t="str">
        <f>IF('Emballage (Primær)'!Q52="","",IFERROR(VLOOKUP('Emballage (Primær)'!Q52,AlleLande[],4,FALSE),""))</f>
        <v/>
      </c>
      <c r="AAT9" s="78" t="str">
        <f>IF('Emballage (Primær)'!D53='Drop down'!$P$6,"",VLOOKUP('Emballage (Primær)'!D53,MaterialeListe[],3,FALSE))</f>
        <v/>
      </c>
      <c r="AAU9" s="78" t="str">
        <f>IF('Emballage (Primær)'!E53='Drop down'!$P$6,"",IF('Emballage (Primær)'!E53='Drop down'!$P$11,0,1))</f>
        <v/>
      </c>
      <c r="AAV9" s="78" t="str">
        <f>IF('Emballage (Primær)'!F53='Drop down'!$P$6,"",VLOOKUP('Emballage (Primær)'!F53,Råmateriale[],3,FALSE))</f>
        <v/>
      </c>
      <c r="AAW9" s="78" t="str">
        <f>IF('Emballage (Primær)'!G53="","",('Emballage (Primær)'!G53/100)*$YX$9)</f>
        <v/>
      </c>
      <c r="AAX9" s="78" t="str">
        <f>IFERROR(IF(AAW9="","","GRM"),"")</f>
        <v/>
      </c>
      <c r="AAY9" s="78" t="str">
        <f>IF('Emballage (Primær)'!K53='Drop down'!$P$6,"",VLOOKUP('Emballage (Primær)'!K53,Materialefarve[],3,FALSE))</f>
        <v/>
      </c>
      <c r="AAZ9" s="78" t="str">
        <f>IF('Emballage (Primær)'!M53="","",IFERROR(VLOOKUP('Emballage (Primær)'!M53,AlleLande[],4,FALSE),""))</f>
        <v/>
      </c>
      <c r="ABA9" s="78" t="str">
        <f>IF('Emballage (Primær)'!N53="","",IFERROR(VLOOKUP('Emballage (Primær)'!N53,AlleLande[],4,FALSE),""))</f>
        <v/>
      </c>
      <c r="ABB9" s="78" t="str">
        <f>IF('Emballage (Primær)'!O53="","",IFERROR(VLOOKUP('Emballage (Primær)'!O53,AlleLande[],4,FALSE),""))</f>
        <v/>
      </c>
      <c r="ABC9" s="78" t="str">
        <f>IF('Emballage (Primær)'!P53="","",IFERROR(VLOOKUP('Emballage (Primær)'!P53,AlleLande[],4,FALSE),""))</f>
        <v/>
      </c>
      <c r="ABD9" s="78" t="str">
        <f>IF('Emballage (Primær)'!Q53="","",IFERROR(VLOOKUP('Emballage (Primær)'!Q53,AlleLande[],4,FALSE),""))</f>
        <v/>
      </c>
      <c r="ABE9" s="78" t="str">
        <f>IF('Emballage (Primær)'!D54='Drop down'!$P$6,"",VLOOKUP('Emballage (Primær)'!D54,MaterialeListe[],3,FALSE))</f>
        <v/>
      </c>
      <c r="ABF9" s="78" t="str">
        <f>IF('Emballage (Primær)'!E54='Drop down'!$P$6,"",IF('Emballage (Primær)'!E54='Drop down'!$P$11,0,1))</f>
        <v/>
      </c>
      <c r="ABG9" s="78" t="str">
        <f>IF('Emballage (Primær)'!F54='Drop down'!$P$6,"",VLOOKUP('Emballage (Primær)'!F54,Råmateriale[],3,FALSE))</f>
        <v/>
      </c>
      <c r="ABH9" s="78" t="str">
        <f>IF('Emballage (Primær)'!G54="","",('Emballage (Primær)'!G54/100)*$YX$9)</f>
        <v/>
      </c>
      <c r="ABI9" s="78" t="str">
        <f>IFERROR(IF(ABH9="","","GRM"),"")</f>
        <v/>
      </c>
      <c r="ABJ9" s="78" t="str">
        <f>IF('Emballage (Primær)'!K54='Drop down'!$P$6,"",VLOOKUP('Emballage (Primær)'!K54,Materialefarve[],3,FALSE))</f>
        <v/>
      </c>
      <c r="ABK9" s="78" t="str">
        <f>IF('Emballage (Primær)'!M54="","",IFERROR(VLOOKUP('Emballage (Primær)'!M54,AlleLande[],4,FALSE),""))</f>
        <v/>
      </c>
      <c r="ABL9" s="78" t="str">
        <f>IF('Emballage (Primær)'!N54="","",IFERROR(VLOOKUP('Emballage (Primær)'!N54,AlleLande[],4,FALSE),""))</f>
        <v/>
      </c>
      <c r="ABM9" s="78" t="str">
        <f>IF('Emballage (Primær)'!O54="","",IFERROR(VLOOKUP('Emballage (Primær)'!O54,AlleLande[],4,FALSE),""))</f>
        <v/>
      </c>
      <c r="ABN9" s="78" t="str">
        <f>IF('Emballage (Primær)'!P54="","",IFERROR(VLOOKUP('Emballage (Primær)'!P54,AlleLande[],4,FALSE),""))</f>
        <v/>
      </c>
      <c r="ABO9" s="78" t="str">
        <f>IF('Emballage (Primær)'!Q54="","",IFERROR(VLOOKUP('Emballage (Primær)'!Q54,AlleLande[],4,FALSE),""))</f>
        <v/>
      </c>
      <c r="ABP9" s="78" t="str">
        <f>IF('Emballage (Primær)'!D55='Drop down'!$P$6,"",VLOOKUP('Emballage (Primær)'!D55,MaterialeListe[],3,FALSE))</f>
        <v/>
      </c>
      <c r="ABQ9" s="78" t="str">
        <f>IF('Emballage (Primær)'!E55='Drop down'!$P$6,"",IF('Emballage (Primær)'!E55='Drop down'!$P$11,0,1))</f>
        <v/>
      </c>
      <c r="ABR9" s="78" t="str">
        <f>IF('Emballage (Primær)'!F55='Drop down'!$P$6,"",VLOOKUP('Emballage (Primær)'!F55,Råmateriale[],3,FALSE))</f>
        <v/>
      </c>
      <c r="ABS9" s="78" t="str">
        <f>IF('Emballage (Primær)'!G55="","",('Emballage (Primær)'!G55/100)*$YX$9)</f>
        <v/>
      </c>
      <c r="ABT9" s="78" t="str">
        <f>IFERROR(IF(ABS9="","","GRM"),"")</f>
        <v/>
      </c>
      <c r="ABU9" s="78" t="str">
        <f>IF('Emballage (Primær)'!K55='Drop down'!$P$6,"",VLOOKUP('Emballage (Primær)'!K55,Materialefarve[],3,FALSE))</f>
        <v/>
      </c>
      <c r="ABV9" s="78" t="str">
        <f>IF('Emballage (Primær)'!M55="","",IFERROR(VLOOKUP('Emballage (Primær)'!M55,AlleLande[],4,FALSE),""))</f>
        <v/>
      </c>
      <c r="ABW9" s="78" t="str">
        <f>IF('Emballage (Primær)'!N55="","",IFERROR(VLOOKUP('Emballage (Primær)'!N55,AlleLande[],4,FALSE),""))</f>
        <v/>
      </c>
      <c r="ABX9" s="78" t="str">
        <f>IF('Emballage (Primær)'!O55="","",IFERROR(VLOOKUP('Emballage (Primær)'!O55,AlleLande[],4,FALSE),""))</f>
        <v/>
      </c>
      <c r="ABY9" s="78" t="str">
        <f>IF('Emballage (Primær)'!P55="","",IFERROR(VLOOKUP('Emballage (Primær)'!P55,AlleLande[],4,FALSE),""))</f>
        <v/>
      </c>
      <c r="ABZ9" s="78" t="str">
        <f>IF('Emballage (Primær)'!Q55="","",IFERROR(VLOOKUP('Emballage (Primær)'!Q55,AlleLande[],4,FALSE),""))</f>
        <v/>
      </c>
      <c r="ACA9" s="78" t="str">
        <f>IF('Emballage (Primær)'!D56='Drop down'!$P$6,"",VLOOKUP('Emballage (Primær)'!D56,MaterialeListe[],3,FALSE))</f>
        <v/>
      </c>
      <c r="ACB9" s="78" t="str">
        <f>IF('Emballage (Primær)'!E56='Drop down'!$P$6,"",IF('Emballage (Primær)'!E56='Drop down'!$P$11,0,1))</f>
        <v/>
      </c>
      <c r="ACC9" s="78" t="str">
        <f>IF('Emballage (Primær)'!F56='Drop down'!$P$6,"",VLOOKUP('Emballage (Primær)'!F56,Råmateriale[],3,FALSE))</f>
        <v/>
      </c>
      <c r="ACD9" s="78" t="str">
        <f>IF('Emballage (Primær)'!G56="","",('Emballage (Primær)'!G56/100)*$YX$9)</f>
        <v/>
      </c>
      <c r="ACE9" s="78" t="str">
        <f>IFERROR(IF(ACD9="","","GRM"),"")</f>
        <v/>
      </c>
      <c r="ACF9" s="78" t="str">
        <f>IF('Emballage (Primær)'!K56='Drop down'!$P$6,"",VLOOKUP('Emballage (Primær)'!K56,Materialefarve[],3,FALSE))</f>
        <v/>
      </c>
      <c r="ACG9" s="78" t="str">
        <f>IF('Emballage (Primær)'!M56="","",IFERROR(VLOOKUP('Emballage (Primær)'!M56,AlleLande[],4,FALSE),""))</f>
        <v/>
      </c>
      <c r="ACH9" s="78" t="str">
        <f>IF('Emballage (Primær)'!N56="","",IFERROR(VLOOKUP('Emballage (Primær)'!N56,AlleLande[],4,FALSE),""))</f>
        <v/>
      </c>
      <c r="ACI9" s="78" t="str">
        <f>IF('Emballage (Primær)'!O56="","",IFERROR(VLOOKUP('Emballage (Primær)'!O56,AlleLande[],4,FALSE),""))</f>
        <v/>
      </c>
      <c r="ACJ9" s="78" t="str">
        <f>IF('Emballage (Primær)'!P56="","",IFERROR(VLOOKUP('Emballage (Primær)'!P56,AlleLande[],4,FALSE),""))</f>
        <v/>
      </c>
      <c r="ACK9" s="78" t="str">
        <f>IF('Emballage (Primær)'!Q56="","",IFERROR(VLOOKUP('Emballage (Primær)'!Q56,AlleLande[],4,FALSE),""))</f>
        <v/>
      </c>
      <c r="ACL9" s="78" t="str">
        <f>IF('Emballage (Primær)'!D57='Drop down'!$P$6,"",VLOOKUP('Emballage (Primær)'!D57,MaterialeListe[],3,FALSE))</f>
        <v/>
      </c>
      <c r="ACM9" s="78" t="str">
        <f>IF('Emballage (Primær)'!E57='Drop down'!$P$6,"",IF('Emballage (Primær)'!E57='Drop down'!$P$11,0,1))</f>
        <v/>
      </c>
      <c r="ACN9" s="78" t="str">
        <f>IF('Emballage (Primær)'!F57='Drop down'!$P$6,"",VLOOKUP('Emballage (Primær)'!F57,Råmateriale[],3,FALSE))</f>
        <v/>
      </c>
      <c r="ACO9" s="78" t="str">
        <f>IF('Emballage (Primær)'!G57="","",('Emballage (Primær)'!G57/100)*$YX$9)</f>
        <v/>
      </c>
      <c r="ACP9" s="78" t="str">
        <f>IFERROR(IF(ACO9="","","GRM"),"")</f>
        <v/>
      </c>
      <c r="ACQ9" s="78" t="str">
        <f>IF('Emballage (Primær)'!K57='Drop down'!$P$6,"",VLOOKUP('Emballage (Primær)'!K57,Materialefarve[],3,FALSE))</f>
        <v/>
      </c>
      <c r="ACR9" s="78" t="str">
        <f>IF('Emballage (Primær)'!M57="","",IFERROR(VLOOKUP('Emballage (Primær)'!M57,AlleLande[],4,FALSE),""))</f>
        <v/>
      </c>
      <c r="ACS9" s="78" t="str">
        <f>IF('Emballage (Primær)'!N57="","",IFERROR(VLOOKUP('Emballage (Primær)'!N57,AlleLande[],4,FALSE),""))</f>
        <v/>
      </c>
      <c r="ACT9" s="78" t="str">
        <f>IF('Emballage (Primær)'!O57="","",IFERROR(VLOOKUP('Emballage (Primær)'!O57,AlleLande[],4,FALSE),""))</f>
        <v/>
      </c>
      <c r="ACU9" s="78" t="str">
        <f>IF('Emballage (Primær)'!P57="","",IFERROR(VLOOKUP('Emballage (Primær)'!P57,AlleLande[],4,FALSE),""))</f>
        <v/>
      </c>
      <c r="ACV9" s="78" t="str">
        <f>IF('Emballage (Primær)'!Q57="","",IFERROR(VLOOKUP('Emballage (Primær)'!Q57,AlleLande[],4,FALSE),""))</f>
        <v/>
      </c>
      <c r="ACW9" s="78" t="str">
        <f>IF('Emballage (Primær)'!D58='Drop down'!$P$6,"",VLOOKUP('Emballage (Primær)'!D58,MaterialeListe[],3,FALSE))</f>
        <v/>
      </c>
      <c r="ACX9" s="78" t="str">
        <f>IF('Emballage (Primær)'!E58='Drop down'!$P$6,"",IF('Emballage (Primær)'!E58='Drop down'!$P$11,0,1))</f>
        <v/>
      </c>
      <c r="ACY9" s="78" t="str">
        <f>IF('Emballage (Primær)'!F58='Drop down'!$P$6,"",VLOOKUP('Emballage (Primær)'!F58,Råmateriale[],3,FALSE))</f>
        <v/>
      </c>
      <c r="ACZ9" s="78" t="str">
        <f>IF('Emballage (Primær)'!G58="","",('Emballage (Primær)'!G58/100)*$YX$9)</f>
        <v/>
      </c>
      <c r="ADA9" s="78" t="str">
        <f>IFERROR(IF(ACZ9="","","GRM"),"")</f>
        <v/>
      </c>
      <c r="ADB9" s="78" t="str">
        <f>IF('Emballage (Primær)'!K58='Drop down'!$P$6,"",VLOOKUP('Emballage (Primær)'!K58,Materialefarve[],3,FALSE))</f>
        <v/>
      </c>
      <c r="ADC9" s="78" t="str">
        <f>IF('Emballage (Primær)'!M58="","",IFERROR(VLOOKUP('Emballage (Primær)'!M58,AlleLande[],4,FALSE),""))</f>
        <v/>
      </c>
      <c r="ADD9" s="78" t="str">
        <f>IF('Emballage (Primær)'!N58="","",IFERROR(VLOOKUP('Emballage (Primær)'!N58,AlleLande[],4,FALSE),""))</f>
        <v/>
      </c>
      <c r="ADE9" s="78" t="str">
        <f>IF('Emballage (Primær)'!O58="","",IFERROR(VLOOKUP('Emballage (Primær)'!O58,AlleLande[],4,FALSE),""))</f>
        <v/>
      </c>
      <c r="ADF9" s="78" t="str">
        <f>IF('Emballage (Primær)'!P58="","",IFERROR(VLOOKUP('Emballage (Primær)'!P58,AlleLande[],4,FALSE),""))</f>
        <v/>
      </c>
      <c r="ADG9" s="78" t="str">
        <f>IF('Emballage (Primær)'!Q58="","",IFERROR(VLOOKUP('Emballage (Primær)'!Q58,AlleLande[],4,FALSE),""))</f>
        <v/>
      </c>
      <c r="ADH9" s="78" t="str">
        <f>IF('Emballage (Primær)'!D59='Drop down'!$P$6,"",VLOOKUP('Emballage (Primær)'!D59,MaterialeListe[],3,FALSE))</f>
        <v/>
      </c>
      <c r="ADI9" s="78" t="str">
        <f>IF('Emballage (Primær)'!E59='Drop down'!$P$6,"",IF('Emballage (Primær)'!E59='Drop down'!$P$11,0,1))</f>
        <v/>
      </c>
      <c r="ADJ9" s="78" t="str">
        <f>IF('Emballage (Primær)'!F59='Drop down'!$P$6,"",VLOOKUP('Emballage (Primær)'!F59,Råmateriale[],3,FALSE))</f>
        <v/>
      </c>
      <c r="ADK9" s="78" t="str">
        <f>IF('Emballage (Primær)'!G59="","",('Emballage (Primær)'!G59/100)*$YX$9)</f>
        <v/>
      </c>
      <c r="ADL9" s="78" t="str">
        <f>IFERROR(IF(ADK9="","","GRM"),"")</f>
        <v/>
      </c>
      <c r="ADM9" s="78" t="str">
        <f>IF('Emballage (Primær)'!K59='Drop down'!$P$6,"",VLOOKUP('Emballage (Primær)'!K59,Materialefarve[],3,FALSE))</f>
        <v/>
      </c>
      <c r="ADN9" s="78" t="str">
        <f>IF('Emballage (Primær)'!M59="","",IFERROR(VLOOKUP('Emballage (Primær)'!M59,AlleLande[],4,FALSE),""))</f>
        <v/>
      </c>
      <c r="ADO9" s="78" t="str">
        <f>IF('Emballage (Primær)'!N59="","",IFERROR(VLOOKUP('Emballage (Primær)'!N59,AlleLande[],4,FALSE),""))</f>
        <v/>
      </c>
      <c r="ADP9" s="78" t="str">
        <f>IF('Emballage (Primær)'!O59="","",IFERROR(VLOOKUP('Emballage (Primær)'!O59,AlleLande[],4,FALSE),""))</f>
        <v/>
      </c>
      <c r="ADQ9" s="78" t="str">
        <f>IF('Emballage (Primær)'!P59="","",IFERROR(VLOOKUP('Emballage (Primær)'!P59,AlleLande[],4,FALSE),""))</f>
        <v/>
      </c>
      <c r="ADR9" s="78" t="str">
        <f>IF('Emballage (Primær)'!Q59="","",IFERROR(VLOOKUP('Emballage (Primær)'!Q59,AlleLande[],4,FALSE),""))</f>
        <v/>
      </c>
      <c r="ADS9" s="78" t="str">
        <f>IF('Emballage (Primær)'!C22='Drop down'!$P$6,"",VLOOKUP('Emballage (Primær)'!C22,EmballageListe[],3,FALSE))</f>
        <v/>
      </c>
      <c r="ADT9" s="78" t="str">
        <f>IF('Emballage (Primær)'!D22="","",'Emballage (Primær)'!D22)</f>
        <v/>
      </c>
      <c r="ADU9" s="78" t="str">
        <f>IFERROR(IF(ADT9="","","GRM"),"")</f>
        <v/>
      </c>
      <c r="ADV9" s="78" t="str">
        <f>IF('Emballage (Primær)'!F22="","",'Emballage (Primær)'!F22)</f>
        <v/>
      </c>
      <c r="ADW9" s="78" t="str">
        <f>IFERROR(IF(ADV9="","","4H"),"")</f>
        <v/>
      </c>
      <c r="ADX9" s="78" t="str">
        <f>IF('Emballage (Primær)'!G22='Drop down'!$P$6,"",VLOOKUP('Emballage (Primær)'!G22,Emballagesortering[],3,FALSE))</f>
        <v/>
      </c>
      <c r="ADY9" s="78" t="str">
        <f>IF('Emballage (Primær)'!H22="X",1,"")</f>
        <v/>
      </c>
      <c r="ADZ9" s="78" t="str">
        <f>IF('Emballage (Primær)'!I22="X",1,"")</f>
        <v/>
      </c>
      <c r="AEA9" s="78" t="str">
        <f>IF('Emballage (Primær)'!J22="X",1,"")</f>
        <v/>
      </c>
      <c r="AEB9" s="78" t="str">
        <f>IF('Emballage (Primær)'!K22='Drop down'!$P$6,"",VLOOKUP('Emballage (Primær)'!K22,CertPapir[],3,FALSE))</f>
        <v/>
      </c>
      <c r="AEC9" s="78" t="str">
        <f>IF('Emballage (Primær)'!L22="","",'Emballage (Primær)'!L22)</f>
        <v/>
      </c>
      <c r="AED9" s="78" t="str">
        <f>IF('Emballage (Primær)'!M22="","",IFERROR(VLOOKUP('Emballage (Primær)'!M22,AlleLande[],4,FALSE),""))</f>
        <v/>
      </c>
      <c r="AEE9" s="78" t="str">
        <f>IF('Emballage (Primær)'!N22="","",IFERROR(VLOOKUP('Emballage (Primær)'!N22,AlleLande[],4,FALSE),""))</f>
        <v/>
      </c>
      <c r="AEF9" s="78" t="str">
        <f>IF('Emballage (Primær)'!O22="","",IFERROR(VLOOKUP('Emballage (Primær)'!O22,AlleLande[],4,FALSE),""))</f>
        <v/>
      </c>
      <c r="AEG9" s="78" t="str">
        <f>IF('Emballage (Primær)'!P22="","",IFERROR(VLOOKUP('Emballage (Primær)'!P22,AlleLande[],4,FALSE),""))</f>
        <v/>
      </c>
      <c r="AEH9" s="78" t="str">
        <f>IF('Emballage (Primær)'!Q22="","",IFERROR(VLOOKUP('Emballage (Primær)'!Q22,AlleLande[],4,FALSE),""))</f>
        <v/>
      </c>
      <c r="AEI9" s="78" t="str">
        <f>IF('Emballage (Primær)'!D62='Drop down'!$P$6,"",VLOOKUP('Emballage (Primær)'!D62,MaterialeListe[],3,FALSE))</f>
        <v/>
      </c>
      <c r="AEJ9" s="78" t="str">
        <f>IF('Emballage (Primær)'!E62='Drop down'!$P$6,"",IF('Emballage (Primær)'!E62='Drop down'!$P$11,0,1))</f>
        <v/>
      </c>
      <c r="AEK9" s="78" t="str">
        <f>IF('Emballage (Primær)'!F62='Drop down'!$P$6,"",VLOOKUP('Emballage (Primær)'!F62,Råmateriale[],3,FALSE))</f>
        <v/>
      </c>
      <c r="AEL9" s="78" t="str">
        <f>IF('Emballage (Primær)'!G62="","",('Emballage (Primær)'!G62/100)*$ADT$9)</f>
        <v/>
      </c>
      <c r="AEM9" s="78" t="str">
        <f>IFERROR(IF(AEL9="","","GRM"),"")</f>
        <v/>
      </c>
      <c r="AEN9" s="78" t="str">
        <f>IF('Emballage (Primær)'!K62='Drop down'!$P$6,"",VLOOKUP('Emballage (Primær)'!K62,Materialefarve[],3,FALSE))</f>
        <v/>
      </c>
      <c r="AEO9" s="78" t="str">
        <f>IF('Emballage (Primær)'!M62="","",IFERROR(VLOOKUP('Emballage (Primær)'!M62,AlleLande[],4,FALSE),""))</f>
        <v/>
      </c>
      <c r="AEP9" s="78" t="str">
        <f>IF('Emballage (Primær)'!N62="","",IFERROR(VLOOKUP('Emballage (Primær)'!N62,AlleLande[],4,FALSE),""))</f>
        <v/>
      </c>
      <c r="AEQ9" s="78" t="str">
        <f>IF('Emballage (Primær)'!O62="","",IFERROR(VLOOKUP('Emballage (Primær)'!O62,AlleLande[],4,FALSE),""))</f>
        <v/>
      </c>
      <c r="AER9" s="78" t="str">
        <f>IF('Emballage (Primær)'!P62="","",IFERROR(VLOOKUP('Emballage (Primær)'!P62,AlleLande[],4,FALSE),""))</f>
        <v/>
      </c>
      <c r="AES9" s="78" t="str">
        <f>IF('Emballage (Primær)'!Q62="","",IFERROR(VLOOKUP('Emballage (Primær)'!Q62,AlleLande[],4,FALSE),""))</f>
        <v/>
      </c>
      <c r="AET9" s="78" t="str">
        <f>IF('Emballage (Primær)'!D63='Drop down'!$P$6,"",VLOOKUP('Emballage (Primær)'!D63,MaterialeListe[],3,FALSE))</f>
        <v/>
      </c>
      <c r="AEU9" s="78" t="str">
        <f>IF('Emballage (Primær)'!E63='Drop down'!$P$6,"",IF('Emballage (Primær)'!E63='Drop down'!$P$11,0,1))</f>
        <v/>
      </c>
      <c r="AEV9" s="78" t="str">
        <f>IF('Emballage (Primær)'!F63='Drop down'!$P$6,"",VLOOKUP('Emballage (Primær)'!F63,Råmateriale[],3,FALSE))</f>
        <v/>
      </c>
      <c r="AEW9" s="78" t="str">
        <f>IF('Emballage (Primær)'!G63="","",('Emballage (Primær)'!G63/100)*$ADT$9)</f>
        <v/>
      </c>
      <c r="AEX9" s="78" t="str">
        <f>IFERROR(IF(AEW9="","","GRM"),"")</f>
        <v/>
      </c>
      <c r="AEY9" s="78" t="str">
        <f>IF('Emballage (Primær)'!K63='Drop down'!$P$6,"",VLOOKUP('Emballage (Primær)'!K63,Materialefarve[],3,FALSE))</f>
        <v/>
      </c>
      <c r="AEZ9" s="78" t="str">
        <f>IF('Emballage (Primær)'!M63="","",IFERROR(VLOOKUP('Emballage (Primær)'!M63,AlleLande[],4,FALSE),""))</f>
        <v/>
      </c>
      <c r="AFA9" s="78" t="str">
        <f>IF('Emballage (Primær)'!N63="","",IFERROR(VLOOKUP('Emballage (Primær)'!N63,AlleLande[],4,FALSE),""))</f>
        <v/>
      </c>
      <c r="AFB9" s="78" t="str">
        <f>IF('Emballage (Primær)'!O63="","",IFERROR(VLOOKUP('Emballage (Primær)'!O63,AlleLande[],4,FALSE),""))</f>
        <v/>
      </c>
      <c r="AFC9" s="78" t="str">
        <f>IF('Emballage (Primær)'!P63="","",IFERROR(VLOOKUP('Emballage (Primær)'!P63,AlleLande[],4,FALSE),""))</f>
        <v/>
      </c>
      <c r="AFD9" s="78" t="str">
        <f>IF('Emballage (Primær)'!Q63="","",IFERROR(VLOOKUP('Emballage (Primær)'!Q63,AlleLande[],4,FALSE),""))</f>
        <v/>
      </c>
      <c r="AFE9" s="78" t="str">
        <f>IF('Emballage (Primær)'!D64='Drop down'!$P$6,"",VLOOKUP('Emballage (Primær)'!D64,MaterialeListe[],3,FALSE))</f>
        <v/>
      </c>
      <c r="AFF9" s="78" t="str">
        <f>IF('Emballage (Primær)'!E64='Drop down'!$P$6,"",IF('Emballage (Primær)'!E64='Drop down'!$P$11,0,1))</f>
        <v/>
      </c>
      <c r="AFG9" s="78" t="str">
        <f>IF('Emballage (Primær)'!F64='Drop down'!$P$6,"",VLOOKUP('Emballage (Primær)'!F64,Råmateriale[],3,FALSE))</f>
        <v/>
      </c>
      <c r="AFH9" s="78" t="str">
        <f>IF('Emballage (Primær)'!G64="","",('Emballage (Primær)'!G64/100)*$ADT$9)</f>
        <v/>
      </c>
      <c r="AFI9" s="78" t="str">
        <f>IFERROR(IF(AFH9="","","GRM"),"")</f>
        <v/>
      </c>
      <c r="AFJ9" s="78" t="str">
        <f>IF('Emballage (Primær)'!K64='Drop down'!$P$6,"",VLOOKUP('Emballage (Primær)'!K64,Materialefarve[],3,FALSE))</f>
        <v/>
      </c>
      <c r="AFK9" s="78" t="str">
        <f>IF('Emballage (Primær)'!M64="","",IFERROR(VLOOKUP('Emballage (Primær)'!M64,AlleLande[],4,FALSE),""))</f>
        <v/>
      </c>
      <c r="AFL9" s="78" t="str">
        <f>IF('Emballage (Primær)'!N64="","",IFERROR(VLOOKUP('Emballage (Primær)'!N64,AlleLande[],4,FALSE),""))</f>
        <v/>
      </c>
      <c r="AFM9" s="78" t="str">
        <f>IF('Emballage (Primær)'!O64="","",IFERROR(VLOOKUP('Emballage (Primær)'!O64,AlleLande[],4,FALSE),""))</f>
        <v/>
      </c>
      <c r="AFN9" s="78" t="str">
        <f>IF('Emballage (Primær)'!P64="","",IFERROR(VLOOKUP('Emballage (Primær)'!P64,AlleLande[],4,FALSE),""))</f>
        <v/>
      </c>
      <c r="AFO9" s="78" t="str">
        <f>IF('Emballage (Primær)'!Q64="","",IFERROR(VLOOKUP('Emballage (Primær)'!Q64,AlleLande[],4,FALSE),""))</f>
        <v/>
      </c>
      <c r="AFP9" s="78" t="str">
        <f>IF('Emballage (Primær)'!D65='Drop down'!$P$6,"",VLOOKUP('Emballage (Primær)'!D65,MaterialeListe[],3,FALSE))</f>
        <v/>
      </c>
      <c r="AFQ9" s="78" t="str">
        <f>IF('Emballage (Primær)'!E65='Drop down'!$P$6,"",IF('Emballage (Primær)'!E65='Drop down'!$P$11,0,1))</f>
        <v/>
      </c>
      <c r="AFR9" s="78" t="str">
        <f>IF('Emballage (Primær)'!F65='Drop down'!$P$6,"",VLOOKUP('Emballage (Primær)'!F65,Råmateriale[],3,FALSE))</f>
        <v/>
      </c>
      <c r="AFS9" s="78" t="str">
        <f>IF('Emballage (Primær)'!G65="","",('Emballage (Primær)'!G65/100)*$ADT$9)</f>
        <v/>
      </c>
      <c r="AFT9" s="78" t="str">
        <f>IFERROR(IF(AFS9="","","GRM"),"")</f>
        <v/>
      </c>
      <c r="AFU9" s="78" t="str">
        <f>IF('Emballage (Primær)'!K65='Drop down'!$P$6,"",VLOOKUP('Emballage (Primær)'!K65,Materialefarve[],3,FALSE))</f>
        <v/>
      </c>
      <c r="AFV9" s="78" t="str">
        <f>IF('Emballage (Primær)'!M65="","",IFERROR(VLOOKUP('Emballage (Primær)'!M65,AlleLande[],4,FALSE),""))</f>
        <v/>
      </c>
      <c r="AFW9" s="78" t="str">
        <f>IF('Emballage (Primær)'!N65="","",IFERROR(VLOOKUP('Emballage (Primær)'!N65,AlleLande[],4,FALSE),""))</f>
        <v/>
      </c>
      <c r="AFX9" s="78" t="str">
        <f>IF('Emballage (Primær)'!O65="","",IFERROR(VLOOKUP('Emballage (Primær)'!O65,AlleLande[],4,FALSE),""))</f>
        <v/>
      </c>
      <c r="AFY9" s="78" t="str">
        <f>IF('Emballage (Primær)'!P65="","",IFERROR(VLOOKUP('Emballage (Primær)'!P65,AlleLande[],4,FALSE),""))</f>
        <v/>
      </c>
      <c r="AFZ9" s="78" t="str">
        <f>IF('Emballage (Primær)'!Q65="","",IFERROR(VLOOKUP('Emballage (Primær)'!Q65,AlleLande[],4,FALSE),""))</f>
        <v/>
      </c>
      <c r="AGA9" s="78" t="str">
        <f>IF('Emballage (Primær)'!D66='Drop down'!$P$6,"",VLOOKUP('Emballage (Primær)'!D66,MaterialeListe[],3,FALSE))</f>
        <v/>
      </c>
      <c r="AGB9" s="78" t="str">
        <f>IF('Emballage (Primær)'!E66='Drop down'!$P$6,"",IF('Emballage (Primær)'!E66='Drop down'!$P$11,0,1))</f>
        <v/>
      </c>
      <c r="AGC9" s="78" t="str">
        <f>IF('Emballage (Primær)'!F66='Drop down'!$P$6,"",VLOOKUP('Emballage (Primær)'!F66,Råmateriale[],3,FALSE))</f>
        <v/>
      </c>
      <c r="AGD9" s="78" t="str">
        <f>IF('Emballage (Primær)'!G66="","",('Emballage (Primær)'!G66/100)*$ADT$9)</f>
        <v/>
      </c>
      <c r="AGE9" s="78" t="str">
        <f>IFERROR(IF(AGD9="","","GRM"),"")</f>
        <v/>
      </c>
      <c r="AGF9" s="78" t="str">
        <f>IF('Emballage (Primær)'!K66='Drop down'!$P$6,"",VLOOKUP('Emballage (Primær)'!K66,Materialefarve[],3,FALSE))</f>
        <v/>
      </c>
      <c r="AGG9" s="78" t="str">
        <f>IF('Emballage (Primær)'!M66="","",IFERROR(VLOOKUP('Emballage (Primær)'!M66,AlleLande[],4,FALSE),""))</f>
        <v/>
      </c>
      <c r="AGH9" s="78" t="str">
        <f>IF('Emballage (Primær)'!N66="","",IFERROR(VLOOKUP('Emballage (Primær)'!N66,AlleLande[],4,FALSE),""))</f>
        <v/>
      </c>
      <c r="AGI9" s="78" t="str">
        <f>IF('Emballage (Primær)'!O66="","",IFERROR(VLOOKUP('Emballage (Primær)'!O66,AlleLande[],4,FALSE),""))</f>
        <v/>
      </c>
      <c r="AGJ9" s="78" t="str">
        <f>IF('Emballage (Primær)'!P66="","",IFERROR(VLOOKUP('Emballage (Primær)'!P66,AlleLande[],4,FALSE),""))</f>
        <v/>
      </c>
      <c r="AGK9" s="78" t="str">
        <f>IF('Emballage (Primær)'!Q66="","",IFERROR(VLOOKUP('Emballage (Primær)'!Q66,AlleLande[],4,FALSE),""))</f>
        <v/>
      </c>
      <c r="AGL9" s="78" t="str">
        <f>IF('Emballage (Primær)'!D67='Drop down'!$P$6,"",VLOOKUP('Emballage (Primær)'!D67,MaterialeListe[],3,FALSE))</f>
        <v/>
      </c>
      <c r="AGM9" s="78" t="str">
        <f>IF('Emballage (Primær)'!E67='Drop down'!$P$6,"",IF('Emballage (Primær)'!E67='Drop down'!$P$11,0,1))</f>
        <v/>
      </c>
      <c r="AGN9" s="78" t="str">
        <f>IF('Emballage (Primær)'!F67='Drop down'!$P$6,"",VLOOKUP('Emballage (Primær)'!F67,Råmateriale[],3,FALSE))</f>
        <v/>
      </c>
      <c r="AGO9" s="78" t="str">
        <f>IF('Emballage (Primær)'!G67="","",('Emballage (Primær)'!G67/100)*$ADT$9)</f>
        <v/>
      </c>
      <c r="AGP9" s="78" t="str">
        <f>IFERROR(IF(AGO9="","","GRM"),"")</f>
        <v/>
      </c>
      <c r="AGQ9" s="78" t="str">
        <f>IF('Emballage (Primær)'!K67='Drop down'!$P$6,"",VLOOKUP('Emballage (Primær)'!K67,Materialefarve[],3,FALSE))</f>
        <v/>
      </c>
      <c r="AGR9" s="78" t="str">
        <f>IF('Emballage (Primær)'!M67="","",IFERROR(VLOOKUP('Emballage (Primær)'!M67,AlleLande[],4,FALSE),""))</f>
        <v/>
      </c>
      <c r="AGS9" s="78" t="str">
        <f>IF('Emballage (Primær)'!N67="","",IFERROR(VLOOKUP('Emballage (Primær)'!N67,AlleLande[],4,FALSE),""))</f>
        <v/>
      </c>
      <c r="AGT9" s="78" t="str">
        <f>IF('Emballage (Primær)'!O67="","",IFERROR(VLOOKUP('Emballage (Primær)'!O67,AlleLande[],4,FALSE),""))</f>
        <v/>
      </c>
      <c r="AGU9" s="78" t="str">
        <f>IF('Emballage (Primær)'!P67="","",IFERROR(VLOOKUP('Emballage (Primær)'!P67,AlleLande[],4,FALSE),""))</f>
        <v/>
      </c>
      <c r="AGV9" s="78" t="str">
        <f>IF('Emballage (Primær)'!Q67="","",IFERROR(VLOOKUP('Emballage (Primær)'!Q67,AlleLande[],4,FALSE),""))</f>
        <v/>
      </c>
      <c r="AGW9" s="78" t="str">
        <f>IF('Emballage (Primær)'!D68='Drop down'!$P$6,"",VLOOKUP('Emballage (Primær)'!D68,MaterialeListe[],3,FALSE))</f>
        <v/>
      </c>
      <c r="AGX9" s="78" t="str">
        <f>IF('Emballage (Primær)'!E68='Drop down'!$P$6,"",IF('Emballage (Primær)'!E68='Drop down'!$P$11,0,1))</f>
        <v/>
      </c>
      <c r="AGY9" s="78" t="str">
        <f>IF('Emballage (Primær)'!F68='Drop down'!$P$6,"",VLOOKUP('Emballage (Primær)'!F68,Råmateriale[],3,FALSE))</f>
        <v/>
      </c>
      <c r="AGZ9" s="78" t="str">
        <f>IF('Emballage (Primær)'!G68="","",('Emballage (Primær)'!G68/100)*$ADT$9)</f>
        <v/>
      </c>
      <c r="AHA9" s="78" t="str">
        <f>IFERROR(IF(AGZ9="","","GRM"),"")</f>
        <v/>
      </c>
      <c r="AHB9" s="78" t="str">
        <f>IF('Emballage (Primær)'!K68='Drop down'!$P$6,"",VLOOKUP('Emballage (Primær)'!K68,Materialefarve[],3,FALSE))</f>
        <v/>
      </c>
      <c r="AHC9" s="78" t="str">
        <f>IF('Emballage (Primær)'!M68="","",IFERROR(VLOOKUP('Emballage (Primær)'!M68,AlleLande[],4,FALSE),""))</f>
        <v/>
      </c>
      <c r="AHD9" s="78" t="str">
        <f>IF('Emballage (Primær)'!N68="","",IFERROR(VLOOKUP('Emballage (Primær)'!N68,AlleLande[],4,FALSE),""))</f>
        <v/>
      </c>
      <c r="AHE9" s="78" t="str">
        <f>IF('Emballage (Primær)'!O68="","",IFERROR(VLOOKUP('Emballage (Primær)'!O68,AlleLande[],4,FALSE),""))</f>
        <v/>
      </c>
      <c r="AHF9" s="78" t="str">
        <f>IF('Emballage (Primær)'!P68="","",IFERROR(VLOOKUP('Emballage (Primær)'!P68,AlleLande[],4,FALSE),""))</f>
        <v/>
      </c>
      <c r="AHG9" s="78" t="str">
        <f>IF('Emballage (Primær)'!Q68="","",IFERROR(VLOOKUP('Emballage (Primær)'!Q68,AlleLande[],4,FALSE),""))</f>
        <v/>
      </c>
      <c r="AHH9" s="78" t="str">
        <f>IF('Emballage (Primær)'!D69='Drop down'!$P$6,"",VLOOKUP('Emballage (Primær)'!D69,MaterialeListe[],3,FALSE))</f>
        <v/>
      </c>
      <c r="AHI9" s="78" t="str">
        <f>IF('Emballage (Primær)'!E69='Drop down'!$P$6,"",IF('Emballage (Primær)'!E69='Drop down'!$P$11,0,1))</f>
        <v/>
      </c>
      <c r="AHJ9" s="78" t="str">
        <f>IF('Emballage (Primær)'!F69='Drop down'!$P$6,"",VLOOKUP('Emballage (Primær)'!F69,Råmateriale[],3,FALSE))</f>
        <v/>
      </c>
      <c r="AHK9" s="78" t="str">
        <f>IF('Emballage (Primær)'!G69="","",('Emballage (Primær)'!G69/100)*$ADT$9)</f>
        <v/>
      </c>
      <c r="AHL9" s="78" t="str">
        <f>IFERROR(IF(AHK9="","","GRM"),"")</f>
        <v/>
      </c>
      <c r="AHM9" s="78" t="str">
        <f>IF('Emballage (Primær)'!K69='Drop down'!$P$6,"",VLOOKUP('Emballage (Primær)'!K69,Materialefarve[],3,FALSE))</f>
        <v/>
      </c>
      <c r="AHN9" s="78" t="str">
        <f>IF('Emballage (Primær)'!M69="","",IFERROR(VLOOKUP('Emballage (Primær)'!M69,AlleLande[],4,FALSE),""))</f>
        <v/>
      </c>
      <c r="AHO9" s="78" t="str">
        <f>IF('Emballage (Primær)'!N69="","",IFERROR(VLOOKUP('Emballage (Primær)'!N69,AlleLande[],4,FALSE),""))</f>
        <v/>
      </c>
      <c r="AHP9" s="78" t="str">
        <f>IF('Emballage (Primær)'!O69="","",IFERROR(VLOOKUP('Emballage (Primær)'!O69,AlleLande[],4,FALSE),""))</f>
        <v/>
      </c>
      <c r="AHQ9" s="78" t="str">
        <f>IF('Emballage (Primær)'!P69="","",IFERROR(VLOOKUP('Emballage (Primær)'!P69,AlleLande[],4,FALSE),""))</f>
        <v/>
      </c>
      <c r="AHR9" s="78" t="str">
        <f>IF('Emballage (Primær)'!Q69="","",IFERROR(VLOOKUP('Emballage (Primær)'!Q69,AlleLande[],4,FALSE),""))</f>
        <v/>
      </c>
      <c r="AHS9" s="78" t="str">
        <f>IF('Emballage (Primær)'!D70='Drop down'!$P$6,"",VLOOKUP('Emballage (Primær)'!D70,MaterialeListe[],3,FALSE))</f>
        <v/>
      </c>
      <c r="AHT9" s="78" t="str">
        <f>IF('Emballage (Primær)'!E70='Drop down'!$P$6,"",IF('Emballage (Primær)'!E70='Drop down'!$P$11,0,1))</f>
        <v/>
      </c>
      <c r="AHU9" s="78" t="str">
        <f>IF('Emballage (Primær)'!F70='Drop down'!$P$6,"",VLOOKUP('Emballage (Primær)'!F70,Råmateriale[],3,FALSE))</f>
        <v/>
      </c>
      <c r="AHV9" s="78" t="str">
        <f>IF('Emballage (Primær)'!G70="","",('Emballage (Primær)'!G70/100)*$ADT$9)</f>
        <v/>
      </c>
      <c r="AHW9" s="78" t="str">
        <f>IFERROR(IF(AHV9="","","GRM"),"")</f>
        <v/>
      </c>
      <c r="AHX9" s="78" t="str">
        <f>IF('Emballage (Primær)'!K70='Drop down'!$P$6,"",VLOOKUP('Emballage (Primær)'!K70,Materialefarve[],3,FALSE))</f>
        <v/>
      </c>
      <c r="AHY9" s="78" t="str">
        <f>IF('Emballage (Primær)'!M70="","",IFERROR(VLOOKUP('Emballage (Primær)'!M70,AlleLande[],4,FALSE),""))</f>
        <v/>
      </c>
      <c r="AHZ9" s="78" t="str">
        <f>IF('Emballage (Primær)'!N70="","",IFERROR(VLOOKUP('Emballage (Primær)'!N70,AlleLande[],4,FALSE),""))</f>
        <v/>
      </c>
      <c r="AIA9" s="78" t="str">
        <f>IF('Emballage (Primær)'!O70="","",IFERROR(VLOOKUP('Emballage (Primær)'!O70,AlleLande[],4,FALSE),""))</f>
        <v/>
      </c>
      <c r="AIB9" s="78" t="str">
        <f>IF('Emballage (Primær)'!P70="","",IFERROR(VLOOKUP('Emballage (Primær)'!P70,AlleLande[],4,FALSE),""))</f>
        <v/>
      </c>
      <c r="AIC9" s="78" t="str">
        <f>IF('Emballage (Primær)'!Q70="","",IFERROR(VLOOKUP('Emballage (Primær)'!Q70,AlleLande[],4,FALSE),""))</f>
        <v/>
      </c>
      <c r="AID9" s="78" t="str">
        <f>IF('Emballage (Primær)'!D71='Drop down'!$P$6,"",VLOOKUP('Emballage (Primær)'!D71,MaterialeListe[],3,FALSE))</f>
        <v/>
      </c>
      <c r="AIE9" s="78" t="str">
        <f>IF('Emballage (Primær)'!E71='Drop down'!$P$6,"",IF('Emballage (Primær)'!E71='Drop down'!$P$11,0,1))</f>
        <v/>
      </c>
      <c r="AIF9" s="78" t="str">
        <f>IF('Emballage (Primær)'!F71='Drop down'!$P$6,"",VLOOKUP('Emballage (Primær)'!F71,Råmateriale[],3,FALSE))</f>
        <v/>
      </c>
      <c r="AIG9" s="78" t="str">
        <f>IF('Emballage (Primær)'!G71="","",('Emballage (Primær)'!G71/100)*$ADT$9)</f>
        <v/>
      </c>
      <c r="AIH9" s="78" t="str">
        <f>IFERROR(IF(AIG9="","","GRM"),"")</f>
        <v/>
      </c>
      <c r="AII9" s="78" t="str">
        <f>IF('Emballage (Primær)'!K71='Drop down'!$P$6,"",VLOOKUP('Emballage (Primær)'!K71,Materialefarve[],3,FALSE))</f>
        <v/>
      </c>
      <c r="AIJ9" s="78" t="str">
        <f>IF('Emballage (Primær)'!M71="","",IFERROR(VLOOKUP('Emballage (Primær)'!M71,AlleLande[],4,FALSE),""))</f>
        <v/>
      </c>
      <c r="AIK9" s="78" t="str">
        <f>IF('Emballage (Primær)'!N71="","",IFERROR(VLOOKUP('Emballage (Primær)'!N71,AlleLande[],4,FALSE),""))</f>
        <v/>
      </c>
      <c r="AIL9" s="78" t="str">
        <f>IF('Emballage (Primær)'!O71="","",IFERROR(VLOOKUP('Emballage (Primær)'!O71,AlleLande[],4,FALSE),""))</f>
        <v/>
      </c>
      <c r="AIM9" s="78" t="str">
        <f>IF('Emballage (Primær)'!P71="","",IFERROR(VLOOKUP('Emballage (Primær)'!P71,AlleLande[],4,FALSE),""))</f>
        <v/>
      </c>
      <c r="AIN9" s="78" t="str">
        <f>IF('Emballage (Primær)'!Q71="","",IFERROR(VLOOKUP('Emballage (Primær)'!Q71,AlleLande[],4,FALSE),""))</f>
        <v/>
      </c>
      <c r="AIO9" s="78" t="str">
        <f>IF('Emballage (Primær)'!C23='Drop down'!$P$6,"",VLOOKUP('Emballage (Primær)'!C23,EmballageListe[],3,FALSE))</f>
        <v/>
      </c>
      <c r="AIP9" s="78" t="str">
        <f>IF('Emballage (Primær)'!D23="","",'Emballage (Primær)'!D23)</f>
        <v/>
      </c>
      <c r="AIQ9" s="78" t="str">
        <f>IFERROR(IF(AIP9="","","GRM"),"")</f>
        <v/>
      </c>
      <c r="AIR9" s="78" t="str">
        <f>IF('Emballage (Primær)'!F23="","",'Emballage (Primær)'!F23)</f>
        <v/>
      </c>
      <c r="AIS9" s="78" t="str">
        <f>IFERROR(IF(AIR9="","","4H"),"")</f>
        <v/>
      </c>
      <c r="AIT9" s="78" t="str">
        <f>IF('Emballage (Primær)'!G23='Drop down'!$P$6,"",VLOOKUP('Emballage (Primær)'!G23,Emballagesortering[],3,FALSE))</f>
        <v/>
      </c>
      <c r="AIU9" s="78" t="str">
        <f>IF('Emballage (Primær)'!H23="X",1,"")</f>
        <v/>
      </c>
      <c r="AIV9" s="78" t="str">
        <f>IF('Emballage (Primær)'!I23="X",1,"")</f>
        <v/>
      </c>
      <c r="AIW9" s="78" t="str">
        <f>IF('Emballage (Primær)'!J23="X",1,"")</f>
        <v/>
      </c>
      <c r="AIX9" s="78" t="str">
        <f>IF('Emballage (Primær)'!K23='Drop down'!$P$6,"",VLOOKUP('Emballage (Primær)'!K23,CertPapir[],3,FALSE))</f>
        <v/>
      </c>
      <c r="AIY9" s="78" t="str">
        <f>IF('Emballage (Primær)'!L23="","",'Emballage (Primær)'!L23)</f>
        <v/>
      </c>
      <c r="AIZ9" s="78" t="str">
        <f>IF('Emballage (Primær)'!M23="","",IFERROR(VLOOKUP('Emballage (Primær)'!M23,AlleLande[],4,FALSE),""))</f>
        <v/>
      </c>
      <c r="AJA9" s="78" t="str">
        <f>IF('Emballage (Primær)'!N23="","",IFERROR(VLOOKUP('Emballage (Primær)'!N23,AlleLande[],4,FALSE),""))</f>
        <v/>
      </c>
      <c r="AJB9" s="78" t="str">
        <f>IF('Emballage (Primær)'!O23="","",IFERROR(VLOOKUP('Emballage (Primær)'!O23,AlleLande[],4,FALSE),""))</f>
        <v/>
      </c>
      <c r="AJC9" s="78" t="str">
        <f>IF('Emballage (Primær)'!P23="","",IFERROR(VLOOKUP('Emballage (Primær)'!P23,AlleLande[],4,FALSE),""))</f>
        <v/>
      </c>
      <c r="AJD9" s="78" t="str">
        <f>IF('Emballage (Primær)'!Q23="","",IFERROR(VLOOKUP('Emballage (Primær)'!Q23,AlleLande[],4,FALSE),""))</f>
        <v/>
      </c>
      <c r="AJE9" s="78" t="str">
        <f>IF('Emballage (Primær)'!D74='Drop down'!$P$6,"",VLOOKUP('Emballage (Primær)'!D74,MaterialeListe[],3,FALSE))</f>
        <v/>
      </c>
      <c r="AJF9" s="78" t="str">
        <f>IF('Emballage (Primær)'!E74='Drop down'!$P$6,"",IF('Emballage (Primær)'!E74='Drop down'!$P$11,0,1))</f>
        <v/>
      </c>
      <c r="AJG9" s="78" t="str">
        <f>IF('Emballage (Primær)'!F74='Drop down'!$P$6,"",VLOOKUP('Emballage (Primær)'!F74,Råmateriale[],3,FALSE))</f>
        <v/>
      </c>
      <c r="AJH9" s="78" t="str">
        <f>IF('Emballage (Primær)'!G74="","",('Emballage (Primær)'!G74/100)*$AIP$9)</f>
        <v/>
      </c>
      <c r="AJI9" s="78" t="str">
        <f>IFERROR(IF(AJH9="","","GRM"),"")</f>
        <v/>
      </c>
      <c r="AJJ9" s="78" t="str">
        <f>IF('Emballage (Primær)'!K74='Drop down'!$P$6,"",VLOOKUP('Emballage (Primær)'!K74,Materialefarve[],3,FALSE))</f>
        <v/>
      </c>
      <c r="AJK9" s="78" t="str">
        <f>IF('Emballage (Primær)'!M74="","",IFERROR(VLOOKUP('Emballage (Primær)'!M74,AlleLande[],4,FALSE),""))</f>
        <v/>
      </c>
      <c r="AJL9" s="78" t="str">
        <f>IF('Emballage (Primær)'!N74="","",IFERROR(VLOOKUP('Emballage (Primær)'!N74,AlleLande[],4,FALSE),""))</f>
        <v/>
      </c>
      <c r="AJM9" s="78" t="str">
        <f>IF('Emballage (Primær)'!O74="","",IFERROR(VLOOKUP('Emballage (Primær)'!O74,AlleLande[],4,FALSE),""))</f>
        <v/>
      </c>
      <c r="AJN9" s="78" t="str">
        <f>IF('Emballage (Primær)'!P74="","",IFERROR(VLOOKUP('Emballage (Primær)'!P74,AlleLande[],4,FALSE),""))</f>
        <v/>
      </c>
      <c r="AJO9" s="78" t="str">
        <f>IF('Emballage (Primær)'!Q74="","",IFERROR(VLOOKUP('Emballage (Primær)'!Q74,AlleLande[],4,FALSE),""))</f>
        <v/>
      </c>
      <c r="AJP9" s="78" t="str">
        <f>IF('Emballage (Primær)'!D75='Drop down'!$P$6,"",VLOOKUP('Emballage (Primær)'!D75,MaterialeListe[],3,FALSE))</f>
        <v/>
      </c>
      <c r="AJQ9" s="78" t="str">
        <f>IF('Emballage (Primær)'!E75='Drop down'!$P$6,"",IF('Emballage (Primær)'!E75='Drop down'!$P$11,0,1))</f>
        <v/>
      </c>
      <c r="AJR9" s="78" t="str">
        <f>IF('Emballage (Primær)'!F75='Drop down'!$P$6,"",VLOOKUP('Emballage (Primær)'!F75,Råmateriale[],3,FALSE))</f>
        <v/>
      </c>
      <c r="AJS9" s="78" t="str">
        <f>IF('Emballage (Primær)'!G75="","",('Emballage (Primær)'!G75/100)*$AIP$9)</f>
        <v/>
      </c>
      <c r="AJT9" s="78" t="str">
        <f>IFERROR(IF(AJS9="","","GRM"),"")</f>
        <v/>
      </c>
      <c r="AJU9" s="78" t="str">
        <f>IF('Emballage (Primær)'!K75='Drop down'!$P$6,"",VLOOKUP('Emballage (Primær)'!K75,Materialefarve[],3,FALSE))</f>
        <v/>
      </c>
      <c r="AJV9" s="78" t="str">
        <f>IF('Emballage (Primær)'!M75="","",IFERROR(VLOOKUP('Emballage (Primær)'!M75,AlleLande[],4,FALSE),""))</f>
        <v/>
      </c>
      <c r="AJW9" s="78" t="str">
        <f>IF('Emballage (Primær)'!N75="","",IFERROR(VLOOKUP('Emballage (Primær)'!N75,AlleLande[],4,FALSE),""))</f>
        <v/>
      </c>
      <c r="AJX9" s="78" t="str">
        <f>IF('Emballage (Primær)'!O75="","",IFERROR(VLOOKUP('Emballage (Primær)'!O75,AlleLande[],4,FALSE),""))</f>
        <v/>
      </c>
      <c r="AJY9" s="78" t="str">
        <f>IF('Emballage (Primær)'!P75="","",IFERROR(VLOOKUP('Emballage (Primær)'!P75,AlleLande[],4,FALSE),""))</f>
        <v/>
      </c>
      <c r="AJZ9" s="78" t="str">
        <f>IF('Emballage (Primær)'!Q75="","",IFERROR(VLOOKUP('Emballage (Primær)'!Q75,AlleLande[],4,FALSE),""))</f>
        <v/>
      </c>
      <c r="AKA9" s="78" t="str">
        <f>IF('Emballage (Primær)'!D76='Drop down'!$P$6,"",VLOOKUP('Emballage (Primær)'!D76,MaterialeListe[],3,FALSE))</f>
        <v/>
      </c>
      <c r="AKB9" s="78" t="str">
        <f>IF('Emballage (Primær)'!E76='Drop down'!$P$6,"",IF('Emballage (Primær)'!E76='Drop down'!$P$11,0,1))</f>
        <v/>
      </c>
      <c r="AKC9" s="78" t="str">
        <f>IF('Emballage (Primær)'!F76='Drop down'!$P$6,"",VLOOKUP('Emballage (Primær)'!F76,Råmateriale[],3,FALSE))</f>
        <v/>
      </c>
      <c r="AKD9" s="78" t="str">
        <f>IF('Emballage (Primær)'!G76="","",('Emballage (Primær)'!G76/100)*$AIP$9)</f>
        <v/>
      </c>
      <c r="AKE9" s="78" t="str">
        <f>IFERROR(IF(AKD9="","","GRM"),"")</f>
        <v/>
      </c>
      <c r="AKF9" s="78" t="str">
        <f>IF('Emballage (Primær)'!K76='Drop down'!$P$6,"",VLOOKUP('Emballage (Primær)'!K76,Materialefarve[],3,FALSE))</f>
        <v/>
      </c>
      <c r="AKG9" s="78" t="str">
        <f>IF('Emballage (Primær)'!M76="","",IFERROR(VLOOKUP('Emballage (Primær)'!M76,AlleLande[],4,FALSE),""))</f>
        <v/>
      </c>
      <c r="AKH9" s="78" t="str">
        <f>IF('Emballage (Primær)'!N76="","",IFERROR(VLOOKUP('Emballage (Primær)'!N76,AlleLande[],4,FALSE),""))</f>
        <v/>
      </c>
      <c r="AKI9" s="78" t="str">
        <f>IF('Emballage (Primær)'!O76="","",IFERROR(VLOOKUP('Emballage (Primær)'!O76,AlleLande[],4,FALSE),""))</f>
        <v/>
      </c>
      <c r="AKJ9" s="78" t="str">
        <f>IF('Emballage (Primær)'!P76="","",IFERROR(VLOOKUP('Emballage (Primær)'!P76,AlleLande[],4,FALSE),""))</f>
        <v/>
      </c>
      <c r="AKK9" s="78" t="str">
        <f>IF('Emballage (Primær)'!Q76="","",IFERROR(VLOOKUP('Emballage (Primær)'!Q76,AlleLande[],4,FALSE),""))</f>
        <v/>
      </c>
      <c r="AKL9" s="78" t="str">
        <f>IF('Emballage (Primær)'!D77='Drop down'!$P$6,"",VLOOKUP('Emballage (Primær)'!D77,MaterialeListe[],3,FALSE))</f>
        <v/>
      </c>
      <c r="AKM9" s="78" t="str">
        <f>IF('Emballage (Primær)'!E77='Drop down'!$P$6,"",IF('Emballage (Primær)'!E77='Drop down'!$P$11,0,1))</f>
        <v/>
      </c>
      <c r="AKN9" s="78" t="str">
        <f>IF('Emballage (Primær)'!F77='Drop down'!$P$6,"",VLOOKUP('Emballage (Primær)'!F77,Råmateriale[],3,FALSE))</f>
        <v/>
      </c>
      <c r="AKO9" s="78" t="str">
        <f>IF('Emballage (Primær)'!G77="","",('Emballage (Primær)'!G77/100)*$AIP$9)</f>
        <v/>
      </c>
      <c r="AKP9" s="78" t="str">
        <f>IFERROR(IF(AKO9="","","GRM"),"")</f>
        <v/>
      </c>
      <c r="AKQ9" s="78" t="str">
        <f>IF('Emballage (Primær)'!K77='Drop down'!$P$6,"",VLOOKUP('Emballage (Primær)'!K77,Materialefarve[],3,FALSE))</f>
        <v/>
      </c>
      <c r="AKR9" s="78" t="str">
        <f>IF('Emballage (Primær)'!M77="","",IFERROR(VLOOKUP('Emballage (Primær)'!M77,AlleLande[],4,FALSE),""))</f>
        <v/>
      </c>
      <c r="AKS9" s="78" t="str">
        <f>IF('Emballage (Primær)'!N77="","",IFERROR(VLOOKUP('Emballage (Primær)'!N77,AlleLande[],4,FALSE),""))</f>
        <v/>
      </c>
      <c r="AKT9" s="78" t="str">
        <f>IF('Emballage (Primær)'!O77="","",IFERROR(VLOOKUP('Emballage (Primær)'!O77,AlleLande[],4,FALSE),""))</f>
        <v/>
      </c>
      <c r="AKU9" s="78" t="str">
        <f>IF('Emballage (Primær)'!P77="","",IFERROR(VLOOKUP('Emballage (Primær)'!P77,AlleLande[],4,FALSE),""))</f>
        <v/>
      </c>
      <c r="AKV9" s="78" t="str">
        <f>IF('Emballage (Primær)'!Q77="","",IFERROR(VLOOKUP('Emballage (Primær)'!Q77,AlleLande[],4,FALSE),""))</f>
        <v/>
      </c>
      <c r="AKW9" s="78" t="str">
        <f>IF('Emballage (Primær)'!D78='Drop down'!$P$6,"",VLOOKUP('Emballage (Primær)'!D78,MaterialeListe[],3,FALSE))</f>
        <v/>
      </c>
      <c r="AKX9" s="78" t="str">
        <f>IF('Emballage (Primær)'!E78='Drop down'!$P$6,"",IF('Emballage (Primær)'!E78='Drop down'!$P$11,0,1))</f>
        <v/>
      </c>
      <c r="AKY9" s="78" t="str">
        <f>IF('Emballage (Primær)'!F78='Drop down'!$P$6,"",VLOOKUP('Emballage (Primær)'!F78,Råmateriale[],3,FALSE))</f>
        <v/>
      </c>
      <c r="AKZ9" s="78" t="str">
        <f>IF('Emballage (Primær)'!G78="","",('Emballage (Primær)'!G78/100)*$AIP$9)</f>
        <v/>
      </c>
      <c r="ALA9" s="78" t="str">
        <f>IFERROR(IF(AKZ9="","","GRM"),"")</f>
        <v/>
      </c>
      <c r="ALB9" s="78" t="str">
        <f>IF('Emballage (Primær)'!K78='Drop down'!$P$6,"",VLOOKUP('Emballage (Primær)'!K78,Materialefarve[],3,FALSE))</f>
        <v/>
      </c>
      <c r="ALC9" s="78" t="str">
        <f>IF('Emballage (Primær)'!M78="","",IFERROR(VLOOKUP('Emballage (Primær)'!M78,AlleLande[],4,FALSE),""))</f>
        <v/>
      </c>
      <c r="ALD9" s="78" t="str">
        <f>IF('Emballage (Primær)'!N78="","",IFERROR(VLOOKUP('Emballage (Primær)'!N78,AlleLande[],4,FALSE),""))</f>
        <v/>
      </c>
      <c r="ALE9" s="78" t="str">
        <f>IF('Emballage (Primær)'!O78="","",IFERROR(VLOOKUP('Emballage (Primær)'!O78,AlleLande[],4,FALSE),""))</f>
        <v/>
      </c>
      <c r="ALF9" s="78" t="str">
        <f>IF('Emballage (Primær)'!P78="","",IFERROR(VLOOKUP('Emballage (Primær)'!P78,AlleLande[],4,FALSE),""))</f>
        <v/>
      </c>
      <c r="ALG9" s="78" t="str">
        <f>IF('Emballage (Primær)'!Q78="","",IFERROR(VLOOKUP('Emballage (Primær)'!Q78,AlleLande[],4,FALSE),""))</f>
        <v/>
      </c>
      <c r="ALH9" s="78" t="str">
        <f>IF('Emballage (Primær)'!D79='Drop down'!$P$6,"",VLOOKUP('Emballage (Primær)'!D79,MaterialeListe[],3,FALSE))</f>
        <v/>
      </c>
      <c r="ALI9" s="78" t="str">
        <f>IF('Emballage (Primær)'!E79='Drop down'!$P$6,"",IF('Emballage (Primær)'!E79='Drop down'!$P$11,0,1))</f>
        <v/>
      </c>
      <c r="ALJ9" s="78" t="str">
        <f>IF('Emballage (Primær)'!F79='Drop down'!$P$6,"",VLOOKUP('Emballage (Primær)'!F79,Råmateriale[],3,FALSE))</f>
        <v/>
      </c>
      <c r="ALK9" s="78" t="str">
        <f>IF('Emballage (Primær)'!G79="","",('Emballage (Primær)'!G79/100)*$AIP$9)</f>
        <v/>
      </c>
      <c r="ALL9" s="78" t="str">
        <f>IFERROR(IF(ALK9="","","GRM"),"")</f>
        <v/>
      </c>
      <c r="ALM9" s="78" t="str">
        <f>IF('Emballage (Primær)'!K79='Drop down'!$P$6,"",VLOOKUP('Emballage (Primær)'!K79,Materialefarve[],3,FALSE))</f>
        <v/>
      </c>
      <c r="ALN9" s="78" t="str">
        <f>IF('Emballage (Primær)'!M79="","",IFERROR(VLOOKUP('Emballage (Primær)'!M79,AlleLande[],4,FALSE),""))</f>
        <v/>
      </c>
      <c r="ALO9" s="78" t="str">
        <f>IF('Emballage (Primær)'!N79="","",IFERROR(VLOOKUP('Emballage (Primær)'!N79,AlleLande[],4,FALSE),""))</f>
        <v/>
      </c>
      <c r="ALP9" s="78" t="str">
        <f>IF('Emballage (Primær)'!O79="","",IFERROR(VLOOKUP('Emballage (Primær)'!O79,AlleLande[],4,FALSE),""))</f>
        <v/>
      </c>
      <c r="ALQ9" s="78" t="str">
        <f>IF('Emballage (Primær)'!P79="","",IFERROR(VLOOKUP('Emballage (Primær)'!P79,AlleLande[],4,FALSE),""))</f>
        <v/>
      </c>
      <c r="ALR9" s="78" t="str">
        <f>IF('Emballage (Primær)'!Q79="","",IFERROR(VLOOKUP('Emballage (Primær)'!Q79,AlleLande[],4,FALSE),""))</f>
        <v/>
      </c>
      <c r="ALS9" s="78" t="str">
        <f>IF('Emballage (Primær)'!D80='Drop down'!$P$6,"",VLOOKUP('Emballage (Primær)'!D80,MaterialeListe[],3,FALSE))</f>
        <v/>
      </c>
      <c r="ALT9" s="78" t="str">
        <f>IF('Emballage (Primær)'!E80='Drop down'!$P$6,"",IF('Emballage (Primær)'!E80='Drop down'!$P$11,0,1))</f>
        <v/>
      </c>
      <c r="ALU9" s="78" t="str">
        <f>IF('Emballage (Primær)'!F80='Drop down'!$P$6,"",VLOOKUP('Emballage (Primær)'!F80,Råmateriale[],3,FALSE))</f>
        <v/>
      </c>
      <c r="ALV9" s="78" t="str">
        <f>IF('Emballage (Primær)'!G80="","",('Emballage (Primær)'!G80/100)*$AIP$9)</f>
        <v/>
      </c>
      <c r="ALW9" s="78" t="str">
        <f>IFERROR(IF(ALV9="","","GRM"),"")</f>
        <v/>
      </c>
      <c r="ALX9" s="78" t="str">
        <f>IF('Emballage (Primær)'!K80='Drop down'!$P$6,"",VLOOKUP('Emballage (Primær)'!K80,Materialefarve[],3,FALSE))</f>
        <v/>
      </c>
      <c r="ALY9" s="78" t="str">
        <f>IF('Emballage (Primær)'!M80="","",IFERROR(VLOOKUP('Emballage (Primær)'!M80,AlleLande[],4,FALSE),""))</f>
        <v/>
      </c>
      <c r="ALZ9" s="78" t="str">
        <f>IF('Emballage (Primær)'!N80="","",IFERROR(VLOOKUP('Emballage (Primær)'!N80,AlleLande[],4,FALSE),""))</f>
        <v/>
      </c>
      <c r="AMA9" s="78" t="str">
        <f>IF('Emballage (Primær)'!O80="","",IFERROR(VLOOKUP('Emballage (Primær)'!O80,AlleLande[],4,FALSE),""))</f>
        <v/>
      </c>
      <c r="AMB9" s="78" t="str">
        <f>IF('Emballage (Primær)'!P80="","",IFERROR(VLOOKUP('Emballage (Primær)'!P80,AlleLande[],4,FALSE),""))</f>
        <v/>
      </c>
      <c r="AMC9" s="78" t="str">
        <f>IF('Emballage (Primær)'!Q80="","",IFERROR(VLOOKUP('Emballage (Primær)'!Q80,AlleLande[],4,FALSE),""))</f>
        <v/>
      </c>
      <c r="AMD9" s="78" t="str">
        <f>IF('Emballage (Primær)'!D81='Drop down'!$P$6,"",VLOOKUP('Emballage (Primær)'!D81,MaterialeListe[],3,FALSE))</f>
        <v/>
      </c>
      <c r="AME9" s="78" t="str">
        <f>IF('Emballage (Primær)'!E81='Drop down'!$P$6,"",IF('Emballage (Primær)'!E81='Drop down'!$P$11,0,1))</f>
        <v/>
      </c>
      <c r="AMF9" s="78" t="str">
        <f>IF('Emballage (Primær)'!F81='Drop down'!$P$6,"",VLOOKUP('Emballage (Primær)'!F81,Råmateriale[],3,FALSE))</f>
        <v/>
      </c>
      <c r="AMG9" s="78" t="str">
        <f>IF('Emballage (Primær)'!G81="","",('Emballage (Primær)'!G81/100)*$AIP$9)</f>
        <v/>
      </c>
      <c r="AMH9" s="78" t="str">
        <f>IFERROR(IF(AMG9="","","GRM"),"")</f>
        <v/>
      </c>
      <c r="AMI9" s="78" t="str">
        <f>IF('Emballage (Primær)'!K81='Drop down'!$P$6,"",VLOOKUP('Emballage (Primær)'!K81,Materialefarve[],3,FALSE))</f>
        <v/>
      </c>
      <c r="AMJ9" s="78" t="str">
        <f>IF('Emballage (Primær)'!M81="","",IFERROR(VLOOKUP('Emballage (Primær)'!M81,AlleLande[],4,FALSE),""))</f>
        <v/>
      </c>
      <c r="AMK9" s="78" t="str">
        <f>IF('Emballage (Primær)'!N81="","",IFERROR(VLOOKUP('Emballage (Primær)'!N81,AlleLande[],4,FALSE),""))</f>
        <v/>
      </c>
      <c r="AML9" s="78" t="str">
        <f>IF('Emballage (Primær)'!O81="","",IFERROR(VLOOKUP('Emballage (Primær)'!O81,AlleLande[],4,FALSE),""))</f>
        <v/>
      </c>
      <c r="AMM9" s="78" t="str">
        <f>IF('Emballage (Primær)'!P81="","",IFERROR(VLOOKUP('Emballage (Primær)'!P81,AlleLande[],4,FALSE),""))</f>
        <v/>
      </c>
      <c r="AMN9" s="78" t="str">
        <f>IF('Emballage (Primær)'!Q81="","",IFERROR(VLOOKUP('Emballage (Primær)'!Q81,AlleLande[],4,FALSE),""))</f>
        <v/>
      </c>
      <c r="AMO9" s="78" t="str">
        <f>IF('Emballage (Primær)'!D82='Drop down'!$P$6,"",VLOOKUP('Emballage (Primær)'!D82,MaterialeListe[],3,FALSE))</f>
        <v/>
      </c>
      <c r="AMP9" s="78" t="str">
        <f>IF('Emballage (Primær)'!E82='Drop down'!$P$6,"",IF('Emballage (Primær)'!E82='Drop down'!$P$11,0,1))</f>
        <v/>
      </c>
      <c r="AMQ9" s="78" t="str">
        <f>IF('Emballage (Primær)'!F82='Drop down'!$P$6,"",VLOOKUP('Emballage (Primær)'!F82,Råmateriale[],3,FALSE))</f>
        <v/>
      </c>
      <c r="AMR9" s="78" t="str">
        <f>IF('Emballage (Primær)'!G82="","",('Emballage (Primær)'!G82/100)*$AIP$9)</f>
        <v/>
      </c>
      <c r="AMS9" s="78" t="str">
        <f>IFERROR(IF(AMR9="","","GRM"),"")</f>
        <v/>
      </c>
      <c r="AMT9" s="78" t="str">
        <f>IF('Emballage (Primær)'!K82='Drop down'!$P$6,"",VLOOKUP('Emballage (Primær)'!K82,Materialefarve[],3,FALSE))</f>
        <v/>
      </c>
      <c r="AMU9" s="78" t="str">
        <f>IF('Emballage (Primær)'!M82="","",IFERROR(VLOOKUP('Emballage (Primær)'!M82,AlleLande[],4,FALSE),""))</f>
        <v/>
      </c>
      <c r="AMV9" s="78" t="str">
        <f>IF('Emballage (Primær)'!N82="","",IFERROR(VLOOKUP('Emballage (Primær)'!N82,AlleLande[],4,FALSE),""))</f>
        <v/>
      </c>
      <c r="AMW9" s="78" t="str">
        <f>IF('Emballage (Primær)'!O82="","",IFERROR(VLOOKUP('Emballage (Primær)'!O82,AlleLande[],4,FALSE),""))</f>
        <v/>
      </c>
      <c r="AMX9" s="78" t="str">
        <f>IF('Emballage (Primær)'!P82="","",IFERROR(VLOOKUP('Emballage (Primær)'!P82,AlleLande[],4,FALSE),""))</f>
        <v/>
      </c>
      <c r="AMY9" s="78" t="str">
        <f>IF('Emballage (Primær)'!Q82="","",IFERROR(VLOOKUP('Emballage (Primær)'!Q82,AlleLande[],4,FALSE),""))</f>
        <v/>
      </c>
      <c r="AMZ9" s="78" t="str">
        <f>IF('Emballage (Primær)'!D83='Drop down'!$P$6,"",VLOOKUP('Emballage (Primær)'!D83,MaterialeListe[],3,FALSE))</f>
        <v/>
      </c>
      <c r="ANA9" s="78" t="str">
        <f>IF('Emballage (Primær)'!E83='Drop down'!$P$6,"",IF('Emballage (Primær)'!E83='Drop down'!$P$11,0,1))</f>
        <v/>
      </c>
      <c r="ANB9" s="78" t="str">
        <f>IF('Emballage (Primær)'!F83='Drop down'!$P$6,"",VLOOKUP('Emballage (Primær)'!F83,Råmateriale[],3,FALSE))</f>
        <v/>
      </c>
      <c r="ANC9" s="78" t="str">
        <f>IF('Emballage (Primær)'!G83="","",('Emballage (Primær)'!G83/100)*$AIP$9)</f>
        <v/>
      </c>
      <c r="AND9" s="78" t="str">
        <f>IFERROR(IF(ANC9="","","GRM"),"")</f>
        <v/>
      </c>
      <c r="ANE9" s="78" t="str">
        <f>IF('Emballage (Primær)'!K83='Drop down'!$P$6,"",VLOOKUP('Emballage (Primær)'!K83,Materialefarve[],3,FALSE))</f>
        <v/>
      </c>
      <c r="ANF9" s="78" t="str">
        <f>IF('Emballage (Primær)'!M83="","",IFERROR(VLOOKUP('Emballage (Primær)'!M83,AlleLande[],4,FALSE),""))</f>
        <v/>
      </c>
      <c r="ANG9" s="78" t="str">
        <f>IF('Emballage (Primær)'!N83="","",IFERROR(VLOOKUP('Emballage (Primær)'!N83,AlleLande[],4,FALSE),""))</f>
        <v/>
      </c>
      <c r="ANH9" s="78" t="str">
        <f>IF('Emballage (Primær)'!O83="","",IFERROR(VLOOKUP('Emballage (Primær)'!O83,AlleLande[],4,FALSE),""))</f>
        <v/>
      </c>
      <c r="ANI9" s="78" t="str">
        <f>IF('Emballage (Primær)'!P83="","",IFERROR(VLOOKUP('Emballage (Primær)'!P83,AlleLande[],4,FALSE),""))</f>
        <v/>
      </c>
      <c r="ANJ9" s="78" t="str">
        <f>IF('Emballage (Primær)'!Q83="","",IFERROR(VLOOKUP('Emballage (Primær)'!Q83,AlleLande[],4,FALSE),""))</f>
        <v/>
      </c>
      <c r="ANK9" s="78" t="str">
        <f>IF('Emballage (Primær)'!C24='Drop down'!$P$6,"",VLOOKUP('Emballage (Primær)'!C24,EmballageListe[],3,FALSE))</f>
        <v/>
      </c>
      <c r="ANL9" s="78" t="str">
        <f>IF('Emballage (Primær)'!D24="","",'Emballage (Primær)'!D24)</f>
        <v/>
      </c>
      <c r="ANM9" s="78" t="str">
        <f>IFERROR(IF(ANL9="","","GRM"),"")</f>
        <v/>
      </c>
      <c r="ANN9" s="78" t="str">
        <f>IF('Emballage (Primær)'!F24="","",'Emballage (Primær)'!F24)</f>
        <v/>
      </c>
      <c r="ANO9" s="78" t="str">
        <f>IFERROR(IF(ANN9="","","4H"),"")</f>
        <v/>
      </c>
      <c r="ANP9" s="78" t="str">
        <f>IF('Emballage (Primær)'!G24='Drop down'!$P$6,"",VLOOKUP('Emballage (Primær)'!G24,Emballagesortering[],3,FALSE))</f>
        <v/>
      </c>
      <c r="ANQ9" s="78" t="str">
        <f>IF('Emballage (Primær)'!H24="X",1,"")</f>
        <v/>
      </c>
      <c r="ANR9" s="78" t="str">
        <f>IF('Emballage (Primær)'!I24="X",1,"")</f>
        <v/>
      </c>
      <c r="ANS9" s="78" t="str">
        <f>IF('Emballage (Primær)'!J24="X",1,"")</f>
        <v/>
      </c>
      <c r="ANT9" s="78" t="str">
        <f>IF('Emballage (Primær)'!K24='Drop down'!$P$6,"",VLOOKUP('Emballage (Primær)'!K24,CertPapir[],3,FALSE))</f>
        <v/>
      </c>
      <c r="ANU9" s="78" t="str">
        <f>IF('Emballage (Primær)'!L24="","",'Emballage (Primær)'!L24)</f>
        <v/>
      </c>
      <c r="ANV9" s="78" t="str">
        <f>IF('Emballage (Primær)'!M24="","",IFERROR(VLOOKUP('Emballage (Primær)'!M24,AlleLande[],4,FALSE),""))</f>
        <v/>
      </c>
      <c r="ANW9" s="78" t="str">
        <f>IF('Emballage (Primær)'!N24="","",IFERROR(VLOOKUP('Emballage (Primær)'!N24,AlleLande[],4,FALSE),""))</f>
        <v/>
      </c>
      <c r="ANX9" s="78" t="str">
        <f>IF('Emballage (Primær)'!O24="","",IFERROR(VLOOKUP('Emballage (Primær)'!O24,AlleLande[],4,FALSE),""))</f>
        <v/>
      </c>
      <c r="ANY9" s="78" t="str">
        <f>IF('Emballage (Primær)'!P24="","",IFERROR(VLOOKUP('Emballage (Primær)'!P24,AlleLande[],4,FALSE),""))</f>
        <v/>
      </c>
      <c r="ANZ9" s="78" t="str">
        <f>IF('Emballage (Primær)'!Q24="","",IFERROR(VLOOKUP('Emballage (Primær)'!Q24,AlleLande[],4,FALSE),""))</f>
        <v/>
      </c>
      <c r="AOA9" s="78" t="str">
        <f>IF('Emballage (Primær)'!D86='Drop down'!$P$6,"",VLOOKUP('Emballage (Primær)'!D86,MaterialeListe[],3,FALSE))</f>
        <v/>
      </c>
      <c r="AOB9" s="78" t="str">
        <f>IF('Emballage (Primær)'!E86='Drop down'!$P$6,"",IF('Emballage (Primær)'!E86='Drop down'!$P$11,0,1))</f>
        <v/>
      </c>
      <c r="AOC9" s="78" t="str">
        <f>IF('Emballage (Primær)'!F86='Drop down'!$P$6,"",VLOOKUP('Emballage (Primær)'!F86,Råmateriale[],3,FALSE))</f>
        <v/>
      </c>
      <c r="AOD9" s="78" t="str">
        <f>IF('Emballage (Primær)'!G86="","",('Emballage (Primær)'!G86/100)*$ANL$9)</f>
        <v/>
      </c>
      <c r="AOE9" s="78" t="str">
        <f>IFERROR(IF(AOD9="","","GRM"),"")</f>
        <v/>
      </c>
      <c r="AOF9" s="78" t="str">
        <f>IF('Emballage (Primær)'!K86='Drop down'!$P$6,"",VLOOKUP('Emballage (Primær)'!K86,Materialefarve[],3,FALSE))</f>
        <v/>
      </c>
      <c r="AOG9" s="78" t="str">
        <f>IF('Emballage (Primær)'!M86="","",IFERROR(VLOOKUP('Emballage (Primær)'!M86,AlleLande[],4,FALSE),""))</f>
        <v/>
      </c>
      <c r="AOH9" s="78" t="str">
        <f>IF('Emballage (Primær)'!N86="","",IFERROR(VLOOKUP('Emballage (Primær)'!N86,AlleLande[],4,FALSE),""))</f>
        <v/>
      </c>
      <c r="AOI9" s="78" t="str">
        <f>IF('Emballage (Primær)'!O86="","",IFERROR(VLOOKUP('Emballage (Primær)'!O86,AlleLande[],4,FALSE),""))</f>
        <v/>
      </c>
      <c r="AOJ9" s="78" t="str">
        <f>IF('Emballage (Primær)'!P86="","",IFERROR(VLOOKUP('Emballage (Primær)'!P86,AlleLande[],4,FALSE),""))</f>
        <v/>
      </c>
      <c r="AOK9" s="78" t="str">
        <f>IF('Emballage (Primær)'!Q86="","",IFERROR(VLOOKUP('Emballage (Primær)'!Q86,AlleLande[],4,FALSE),""))</f>
        <v/>
      </c>
      <c r="AOL9" s="78" t="str">
        <f>IF('Emballage (Primær)'!D87='Drop down'!$P$6,"",VLOOKUP('Emballage (Primær)'!D87,MaterialeListe[],3,FALSE))</f>
        <v/>
      </c>
      <c r="AOM9" s="78" t="str">
        <f>IF('Emballage (Primær)'!E87='Drop down'!$P$6,"",IF('Emballage (Primær)'!E87='Drop down'!$P$11,0,1))</f>
        <v/>
      </c>
      <c r="AON9" s="78" t="str">
        <f>IF('Emballage (Primær)'!F87='Drop down'!$P$6,"",VLOOKUP('Emballage (Primær)'!F87,Råmateriale[],3,FALSE))</f>
        <v/>
      </c>
      <c r="AOO9" s="78" t="str">
        <f>IF('Emballage (Primær)'!G87="","",('Emballage (Primær)'!G87/100)*$ANL$9)</f>
        <v/>
      </c>
      <c r="AOP9" s="78" t="str">
        <f>IFERROR(IF(AOO9="","","GRM"),"")</f>
        <v/>
      </c>
      <c r="AOQ9" s="78" t="str">
        <f>IF('Emballage (Primær)'!K87='Drop down'!$P$6,"",VLOOKUP('Emballage (Primær)'!K87,Materialefarve[],3,FALSE))</f>
        <v/>
      </c>
      <c r="AOR9" s="78" t="str">
        <f>IF('Emballage (Primær)'!M87="","",IFERROR(VLOOKUP('Emballage (Primær)'!M87,AlleLande[],4,FALSE),""))</f>
        <v/>
      </c>
      <c r="AOS9" s="78" t="str">
        <f>IF('Emballage (Primær)'!N87="","",IFERROR(VLOOKUP('Emballage (Primær)'!N87,AlleLande[],4,FALSE),""))</f>
        <v/>
      </c>
      <c r="AOT9" s="78" t="str">
        <f>IF('Emballage (Primær)'!O87="","",IFERROR(VLOOKUP('Emballage (Primær)'!O87,AlleLande[],4,FALSE),""))</f>
        <v/>
      </c>
      <c r="AOU9" s="78" t="str">
        <f>IF('Emballage (Primær)'!P87="","",IFERROR(VLOOKUP('Emballage (Primær)'!P87,AlleLande[],4,FALSE),""))</f>
        <v/>
      </c>
      <c r="AOV9" s="78" t="str">
        <f>IF('Emballage (Primær)'!Q87="","",IFERROR(VLOOKUP('Emballage (Primær)'!Q87,AlleLande[],4,FALSE),""))</f>
        <v/>
      </c>
      <c r="AOW9" s="78" t="str">
        <f>IF('Emballage (Primær)'!D88='Drop down'!$P$6,"",VLOOKUP('Emballage (Primær)'!D88,MaterialeListe[],3,FALSE))</f>
        <v/>
      </c>
      <c r="AOX9" s="78" t="str">
        <f>IF('Emballage (Primær)'!E88='Drop down'!$P$6,"",IF('Emballage (Primær)'!E88='Drop down'!$P$11,0,1))</f>
        <v/>
      </c>
      <c r="AOY9" s="78" t="str">
        <f>IF('Emballage (Primær)'!F88='Drop down'!$P$6,"",VLOOKUP('Emballage (Primær)'!F88,Råmateriale[],3,FALSE))</f>
        <v/>
      </c>
      <c r="AOZ9" s="78" t="str">
        <f>IF('Emballage (Primær)'!G88="","",('Emballage (Primær)'!G88/100)*$ANL$9)</f>
        <v/>
      </c>
      <c r="APA9" s="78" t="str">
        <f>IFERROR(IF(AOZ9="","","GRM"),"")</f>
        <v/>
      </c>
      <c r="APB9" s="78" t="str">
        <f>IF('Emballage (Primær)'!K88='Drop down'!$P$6,"",VLOOKUP('Emballage (Primær)'!K88,Materialefarve[],3,FALSE))</f>
        <v/>
      </c>
      <c r="APC9" s="78" t="str">
        <f>IF('Emballage (Primær)'!M88="","",IFERROR(VLOOKUP('Emballage (Primær)'!M88,AlleLande[],4,FALSE),""))</f>
        <v/>
      </c>
      <c r="APD9" s="78" t="str">
        <f>IF('Emballage (Primær)'!N88="","",IFERROR(VLOOKUP('Emballage (Primær)'!N88,AlleLande[],4,FALSE),""))</f>
        <v/>
      </c>
      <c r="APE9" s="78" t="str">
        <f>IF('Emballage (Primær)'!O88="","",IFERROR(VLOOKUP('Emballage (Primær)'!O88,AlleLande[],4,FALSE),""))</f>
        <v/>
      </c>
      <c r="APF9" s="78" t="str">
        <f>IF('Emballage (Primær)'!P88="","",IFERROR(VLOOKUP('Emballage (Primær)'!P88,AlleLande[],4,FALSE),""))</f>
        <v/>
      </c>
      <c r="APG9" s="78" t="str">
        <f>IF('Emballage (Primær)'!Q88="","",IFERROR(VLOOKUP('Emballage (Primær)'!Q88,AlleLande[],4,FALSE),""))</f>
        <v/>
      </c>
      <c r="APH9" s="78" t="str">
        <f>IF('Emballage (Primær)'!D89='Drop down'!$P$6,"",VLOOKUP('Emballage (Primær)'!D89,MaterialeListe[],3,FALSE))</f>
        <v/>
      </c>
      <c r="API9" s="78" t="str">
        <f>IF('Emballage (Primær)'!E89='Drop down'!$P$6,"",IF('Emballage (Primær)'!E89='Drop down'!$P$11,0,1))</f>
        <v/>
      </c>
      <c r="APJ9" s="78" t="str">
        <f>IF('Emballage (Primær)'!F89='Drop down'!$P$6,"",VLOOKUP('Emballage (Primær)'!F89,Råmateriale[],3,FALSE))</f>
        <v/>
      </c>
      <c r="APK9" s="78" t="str">
        <f>IF('Emballage (Primær)'!G89="","",('Emballage (Primær)'!G89/100)*$ANL$9)</f>
        <v/>
      </c>
      <c r="APL9" s="78" t="str">
        <f>IFERROR(IF(APK9="","","GRM"),"")</f>
        <v/>
      </c>
      <c r="APM9" s="78" t="str">
        <f>IF('Emballage (Primær)'!K89='Drop down'!$P$6,"",VLOOKUP('Emballage (Primær)'!K89,Materialefarve[],3,FALSE))</f>
        <v/>
      </c>
      <c r="APN9" s="78" t="str">
        <f>IF('Emballage (Primær)'!M89="","",IFERROR(VLOOKUP('Emballage (Primær)'!M89,AlleLande[],4,FALSE),""))</f>
        <v/>
      </c>
      <c r="APO9" s="78" t="str">
        <f>IF('Emballage (Primær)'!N89="","",IFERROR(VLOOKUP('Emballage (Primær)'!N89,AlleLande[],4,FALSE),""))</f>
        <v/>
      </c>
      <c r="APP9" s="78" t="str">
        <f>IF('Emballage (Primær)'!O89="","",IFERROR(VLOOKUP('Emballage (Primær)'!O89,AlleLande[],4,FALSE),""))</f>
        <v/>
      </c>
      <c r="APQ9" s="78" t="str">
        <f>IF('Emballage (Primær)'!P89="","",IFERROR(VLOOKUP('Emballage (Primær)'!P89,AlleLande[],4,FALSE),""))</f>
        <v/>
      </c>
      <c r="APR9" s="78" t="str">
        <f>IF('Emballage (Primær)'!Q89="","",IFERROR(VLOOKUP('Emballage (Primær)'!Q89,AlleLande[],4,FALSE),""))</f>
        <v/>
      </c>
      <c r="APS9" s="78" t="str">
        <f>IF('Emballage (Primær)'!D90='Drop down'!$P$6,"",VLOOKUP('Emballage (Primær)'!D90,MaterialeListe[],3,FALSE))</f>
        <v/>
      </c>
      <c r="APT9" s="78" t="str">
        <f>IF('Emballage (Primær)'!E90='Drop down'!$P$6,"",IF('Emballage (Primær)'!E90='Drop down'!$P$11,0,1))</f>
        <v/>
      </c>
      <c r="APU9" s="78" t="str">
        <f>IF('Emballage (Primær)'!F90='Drop down'!$P$6,"",VLOOKUP('Emballage (Primær)'!F90,Råmateriale[],3,FALSE))</f>
        <v/>
      </c>
      <c r="APV9" s="78" t="str">
        <f>IF('Emballage (Primær)'!G90="","",('Emballage (Primær)'!G90/100)*$ANL$9)</f>
        <v/>
      </c>
      <c r="APW9" s="78" t="str">
        <f>IFERROR(IF(APV9="","","GRM"),"")</f>
        <v/>
      </c>
      <c r="APX9" s="78" t="str">
        <f>IF('Emballage (Primær)'!K90='Drop down'!$P$6,"",VLOOKUP('Emballage (Primær)'!K90,Materialefarve[],3,FALSE))</f>
        <v/>
      </c>
      <c r="APY9" s="78" t="str">
        <f>IF('Emballage (Primær)'!M90="","",IFERROR(VLOOKUP('Emballage (Primær)'!M90,AlleLande[],4,FALSE),""))</f>
        <v/>
      </c>
      <c r="APZ9" s="78" t="str">
        <f>IF('Emballage (Primær)'!N90="","",IFERROR(VLOOKUP('Emballage (Primær)'!N90,AlleLande[],4,FALSE),""))</f>
        <v/>
      </c>
      <c r="AQA9" s="78" t="str">
        <f>IF('Emballage (Primær)'!O90="","",IFERROR(VLOOKUP('Emballage (Primær)'!O90,AlleLande[],4,FALSE),""))</f>
        <v/>
      </c>
      <c r="AQB9" s="78" t="str">
        <f>IF('Emballage (Primær)'!P90="","",IFERROR(VLOOKUP('Emballage (Primær)'!P90,AlleLande[],4,FALSE),""))</f>
        <v/>
      </c>
      <c r="AQC9" s="78" t="str">
        <f>IF('Emballage (Primær)'!Q90="","",IFERROR(VLOOKUP('Emballage (Primær)'!Q90,AlleLande[],4,FALSE),""))</f>
        <v/>
      </c>
      <c r="AQD9" s="78" t="str">
        <f>IF('Emballage (Primær)'!D91='Drop down'!$P$6,"",VLOOKUP('Emballage (Primær)'!D91,MaterialeListe[],3,FALSE))</f>
        <v/>
      </c>
      <c r="AQE9" s="78" t="str">
        <f>IF('Emballage (Primær)'!E91='Drop down'!$P$6,"",IF('Emballage (Primær)'!E91='Drop down'!$P$11,0,1))</f>
        <v/>
      </c>
      <c r="AQF9" s="78" t="str">
        <f>IF('Emballage (Primær)'!F91='Drop down'!$P$6,"",VLOOKUP('Emballage (Primær)'!F91,Råmateriale[],3,FALSE))</f>
        <v/>
      </c>
      <c r="AQG9" s="78" t="str">
        <f>IF('Emballage (Primær)'!G91="","",('Emballage (Primær)'!G91/100)*$ANL$9)</f>
        <v/>
      </c>
      <c r="AQH9" s="78" t="str">
        <f>IFERROR(IF(AQG9="","","GRM"),"")</f>
        <v/>
      </c>
      <c r="AQI9" s="78" t="str">
        <f>IF('Emballage (Primær)'!K91='Drop down'!$P$6,"",VLOOKUP('Emballage (Primær)'!K91,Materialefarve[],3,FALSE))</f>
        <v/>
      </c>
      <c r="AQJ9" s="78" t="str">
        <f>IF('Emballage (Primær)'!M91="","",IFERROR(VLOOKUP('Emballage (Primær)'!M91,AlleLande[],4,FALSE),""))</f>
        <v/>
      </c>
      <c r="AQK9" s="78" t="str">
        <f>IF('Emballage (Primær)'!N91="","",IFERROR(VLOOKUP('Emballage (Primær)'!N91,AlleLande[],4,FALSE),""))</f>
        <v/>
      </c>
      <c r="AQL9" s="78" t="str">
        <f>IF('Emballage (Primær)'!O91="","",IFERROR(VLOOKUP('Emballage (Primær)'!O91,AlleLande[],4,FALSE),""))</f>
        <v/>
      </c>
      <c r="AQM9" s="78" t="str">
        <f>IF('Emballage (Primær)'!P91="","",IFERROR(VLOOKUP('Emballage (Primær)'!P91,AlleLande[],4,FALSE),""))</f>
        <v/>
      </c>
      <c r="AQN9" s="78" t="str">
        <f>IF('Emballage (Primær)'!Q91="","",IFERROR(VLOOKUP('Emballage (Primær)'!Q91,AlleLande[],4,FALSE),""))</f>
        <v/>
      </c>
      <c r="AQO9" s="78" t="str">
        <f>IF('Emballage (Primær)'!D92='Drop down'!$P$6,"",VLOOKUP('Emballage (Primær)'!D92,MaterialeListe[],3,FALSE))</f>
        <v/>
      </c>
      <c r="AQP9" s="78" t="str">
        <f>IF('Emballage (Primær)'!E92='Drop down'!$P$6,"",IF('Emballage (Primær)'!E92='Drop down'!$P$11,0,1))</f>
        <v/>
      </c>
      <c r="AQQ9" s="78" t="str">
        <f>IF('Emballage (Primær)'!F92='Drop down'!$P$6,"",VLOOKUP('Emballage (Primær)'!F92,Råmateriale[],3,FALSE))</f>
        <v/>
      </c>
      <c r="AQR9" s="78" t="str">
        <f>IF('Emballage (Primær)'!G92="","",('Emballage (Primær)'!G92/100)*$ANL$9)</f>
        <v/>
      </c>
      <c r="AQS9" s="78" t="str">
        <f>IFERROR(IF(AQR9="","","GRM"),"")</f>
        <v/>
      </c>
      <c r="AQT9" s="78" t="str">
        <f>IF('Emballage (Primær)'!K92='Drop down'!$P$6,"",VLOOKUP('Emballage (Primær)'!K92,Materialefarve[],3,FALSE))</f>
        <v/>
      </c>
      <c r="AQU9" s="78" t="str">
        <f>IF('Emballage (Primær)'!M92="","",IFERROR(VLOOKUP('Emballage (Primær)'!M92,AlleLande[],4,FALSE),""))</f>
        <v/>
      </c>
      <c r="AQV9" s="78" t="str">
        <f>IF('Emballage (Primær)'!N92="","",IFERROR(VLOOKUP('Emballage (Primær)'!N92,AlleLande[],4,FALSE),""))</f>
        <v/>
      </c>
      <c r="AQW9" s="78" t="str">
        <f>IF('Emballage (Primær)'!O92="","",IFERROR(VLOOKUP('Emballage (Primær)'!O92,AlleLande[],4,FALSE),""))</f>
        <v/>
      </c>
      <c r="AQX9" s="78" t="str">
        <f>IF('Emballage (Primær)'!P92="","",IFERROR(VLOOKUP('Emballage (Primær)'!P92,AlleLande[],4,FALSE),""))</f>
        <v/>
      </c>
      <c r="AQY9" s="78" t="str">
        <f>IF('Emballage (Primær)'!Q92="","",IFERROR(VLOOKUP('Emballage (Primær)'!Q92,AlleLande[],4,FALSE),""))</f>
        <v/>
      </c>
      <c r="AQZ9" s="78" t="str">
        <f>IF('Emballage (Primær)'!D93='Drop down'!$P$6,"",VLOOKUP('Emballage (Primær)'!D93,MaterialeListe[],3,FALSE))</f>
        <v/>
      </c>
      <c r="ARA9" s="78" t="str">
        <f>IF('Emballage (Primær)'!E93='Drop down'!$P$6,"",IF('Emballage (Primær)'!E93='Drop down'!$P$11,0,1))</f>
        <v/>
      </c>
      <c r="ARB9" s="78" t="str">
        <f>IF('Emballage (Primær)'!F93='Drop down'!$P$6,"",VLOOKUP('Emballage (Primær)'!F93,Råmateriale[],3,FALSE))</f>
        <v/>
      </c>
      <c r="ARC9" s="78" t="str">
        <f>IF('Emballage (Primær)'!G93="","",('Emballage (Primær)'!G93/100)*$ANL$9)</f>
        <v/>
      </c>
      <c r="ARD9" s="78" t="str">
        <f>IFERROR(IF(ARC9="","","GRM"),"")</f>
        <v/>
      </c>
      <c r="ARE9" s="78" t="str">
        <f>IF('Emballage (Primær)'!K93='Drop down'!$P$6,"",VLOOKUP('Emballage (Primær)'!K93,Materialefarve[],3,FALSE))</f>
        <v/>
      </c>
      <c r="ARF9" s="78" t="str">
        <f>IF('Emballage (Primær)'!M93="","",IFERROR(VLOOKUP('Emballage (Primær)'!M93,AlleLande[],4,FALSE),""))</f>
        <v/>
      </c>
      <c r="ARG9" s="78" t="str">
        <f>IF('Emballage (Primær)'!N93="","",IFERROR(VLOOKUP('Emballage (Primær)'!N93,AlleLande[],4,FALSE),""))</f>
        <v/>
      </c>
      <c r="ARH9" s="78" t="str">
        <f>IF('Emballage (Primær)'!O93="","",IFERROR(VLOOKUP('Emballage (Primær)'!O93,AlleLande[],4,FALSE),""))</f>
        <v/>
      </c>
      <c r="ARI9" s="78" t="str">
        <f>IF('Emballage (Primær)'!P93="","",IFERROR(VLOOKUP('Emballage (Primær)'!P93,AlleLande[],4,FALSE),""))</f>
        <v/>
      </c>
      <c r="ARJ9" s="78" t="str">
        <f>IF('Emballage (Primær)'!Q93="","",IFERROR(VLOOKUP('Emballage (Primær)'!Q93,AlleLande[],4,FALSE),""))</f>
        <v/>
      </c>
      <c r="ARK9" s="78" t="str">
        <f>IF('Emballage (Primær)'!D94='Drop down'!$P$6,"",VLOOKUP('Emballage (Primær)'!D94,MaterialeListe[],3,FALSE))</f>
        <v/>
      </c>
      <c r="ARL9" s="78" t="str">
        <f>IF('Emballage (Primær)'!E94='Drop down'!$P$6,"",IF('Emballage (Primær)'!E94='Drop down'!$P$11,0,1))</f>
        <v/>
      </c>
      <c r="ARM9" s="78" t="str">
        <f>IF('Emballage (Primær)'!F94='Drop down'!$P$6,"",VLOOKUP('Emballage (Primær)'!F94,Råmateriale[],3,FALSE))</f>
        <v/>
      </c>
      <c r="ARN9" s="78" t="str">
        <f>IF('Emballage (Primær)'!G94="","",('Emballage (Primær)'!G94/100)*$ANL$9)</f>
        <v/>
      </c>
      <c r="ARO9" s="78" t="str">
        <f>IFERROR(IF(ARN9="","","GRM"),"")</f>
        <v/>
      </c>
      <c r="ARP9" s="78" t="str">
        <f>IF('Emballage (Primær)'!K94='Drop down'!$P$6,"",VLOOKUP('Emballage (Primær)'!K94,Materialefarve[],3,FALSE))</f>
        <v/>
      </c>
      <c r="ARQ9" s="78" t="str">
        <f>IF('Emballage (Primær)'!M94="","",IFERROR(VLOOKUP('Emballage (Primær)'!M94,AlleLande[],4,FALSE),""))</f>
        <v/>
      </c>
      <c r="ARR9" s="78" t="str">
        <f>IF('Emballage (Primær)'!N94="","",IFERROR(VLOOKUP('Emballage (Primær)'!N94,AlleLande[],4,FALSE),""))</f>
        <v/>
      </c>
      <c r="ARS9" s="78" t="str">
        <f>IF('Emballage (Primær)'!O94="","",IFERROR(VLOOKUP('Emballage (Primær)'!O94,AlleLande[],4,FALSE),""))</f>
        <v/>
      </c>
      <c r="ART9" s="78" t="str">
        <f>IF('Emballage (Primær)'!P94="","",IFERROR(VLOOKUP('Emballage (Primær)'!P94,AlleLande[],4,FALSE),""))</f>
        <v/>
      </c>
      <c r="ARU9" s="78" t="str">
        <f>IF('Emballage (Primær)'!Q94="","",IFERROR(VLOOKUP('Emballage (Primær)'!Q94,AlleLande[],4,FALSE),""))</f>
        <v/>
      </c>
      <c r="ARV9" s="78" t="str">
        <f>IF('Emballage (Primær)'!D95='Drop down'!$P$6,"",VLOOKUP('Emballage (Primær)'!D95,MaterialeListe[],3,FALSE))</f>
        <v/>
      </c>
      <c r="ARW9" s="78" t="str">
        <f>IF('Emballage (Primær)'!E95='Drop down'!$P$6,"",IF('Emballage (Primær)'!E95='Drop down'!$P$11,0,1))</f>
        <v/>
      </c>
      <c r="ARX9" s="78" t="str">
        <f>IF('Emballage (Primær)'!F95='Drop down'!$P$6,"",VLOOKUP('Emballage (Primær)'!F95,Råmateriale[],3,FALSE))</f>
        <v/>
      </c>
      <c r="ARY9" s="78" t="str">
        <f>IF('Emballage (Primær)'!G95="","",('Emballage (Primær)'!G95/100)*$ANL$9)</f>
        <v/>
      </c>
      <c r="ARZ9" s="78" t="str">
        <f>IFERROR(IF(ARY9="","","GRM"),"")</f>
        <v/>
      </c>
      <c r="ASA9" s="78" t="str">
        <f>IF('Emballage (Primær)'!K95='Drop down'!$P$6,"",VLOOKUP('Emballage (Primær)'!K95,Materialefarve[],3,FALSE))</f>
        <v/>
      </c>
      <c r="ASB9" s="78" t="str">
        <f>IF('Emballage (Primær)'!M95="","",IFERROR(VLOOKUP('Emballage (Primær)'!M95,AlleLande[],4,FALSE),""))</f>
        <v/>
      </c>
      <c r="ASC9" s="78" t="str">
        <f>IF('Emballage (Primær)'!N95="","",IFERROR(VLOOKUP('Emballage (Primær)'!N95,AlleLande[],4,FALSE),""))</f>
        <v/>
      </c>
      <c r="ASD9" s="78" t="str">
        <f>IF('Emballage (Primær)'!O95="","",IFERROR(VLOOKUP('Emballage (Primær)'!O95,AlleLande[],4,FALSE),""))</f>
        <v/>
      </c>
      <c r="ASE9" s="78" t="str">
        <f>IF('Emballage (Primær)'!P95="","",IFERROR(VLOOKUP('Emballage (Primær)'!P95,AlleLande[],4,FALSE),""))</f>
        <v/>
      </c>
      <c r="ASF9" s="78" t="str">
        <f>IF('Emballage (Primær)'!Q95="","",IFERROR(VLOOKUP('Emballage (Primær)'!Q95,AlleLande[],4,FALSE),""))</f>
        <v/>
      </c>
      <c r="ASG9" s="78" t="str">
        <f>IF('Emballage (Primær)'!C25='Drop down'!$P$6,"",VLOOKUP('Emballage (Primær)'!C25,EmballageListe[],3,FALSE))</f>
        <v/>
      </c>
      <c r="ASH9" s="78" t="str">
        <f>IF('Emballage (Primær)'!D25="","",'Emballage (Primær)'!D25)</f>
        <v/>
      </c>
      <c r="ASI9" s="78" t="str">
        <f>IFERROR(IF(ASH9="","","GRM"),"")</f>
        <v/>
      </c>
      <c r="ASJ9" s="78" t="str">
        <f>IF('Emballage (Primær)'!F25="","",'Emballage (Primær)'!F25)</f>
        <v/>
      </c>
      <c r="ASK9" s="78" t="str">
        <f>IFERROR(IF(ASJ9="","","4H"),"")</f>
        <v/>
      </c>
      <c r="ASL9" s="78" t="str">
        <f>IF('Emballage (Primær)'!G25='Drop down'!$P$6,"",VLOOKUP('Emballage (Primær)'!G25,Emballagesortering[],3,FALSE))</f>
        <v/>
      </c>
      <c r="ASM9" s="78" t="str">
        <f>IF('Emballage (Primær)'!H25="X",1,"")</f>
        <v/>
      </c>
      <c r="ASN9" s="78" t="str">
        <f>IF('Emballage (Primær)'!I25="X",1,"")</f>
        <v/>
      </c>
      <c r="ASO9" s="78" t="str">
        <f>IF('Emballage (Primær)'!J25="X",1,"")</f>
        <v/>
      </c>
      <c r="ASP9" s="78" t="str">
        <f>IF('Emballage (Primær)'!K25='Drop down'!$P$6,"",VLOOKUP('Emballage (Primær)'!K25,CertPapir[],3,FALSE))</f>
        <v/>
      </c>
      <c r="ASQ9" s="78" t="str">
        <f>IF('Emballage (Primær)'!L25="","",'Emballage (Primær)'!L25)</f>
        <v/>
      </c>
      <c r="ASR9" s="78" t="str">
        <f>IF('Emballage (Primær)'!M25="","",IFERROR(VLOOKUP('Emballage (Primær)'!M25,AlleLande[],4,FALSE),""))</f>
        <v/>
      </c>
      <c r="ASS9" s="78" t="str">
        <f>IF('Emballage (Primær)'!N25="","",IFERROR(VLOOKUP('Emballage (Primær)'!N25,AlleLande[],4,FALSE),""))</f>
        <v/>
      </c>
      <c r="AST9" s="78" t="str">
        <f>IF('Emballage (Primær)'!O25="","",IFERROR(VLOOKUP('Emballage (Primær)'!O25,AlleLande[],4,FALSE),""))</f>
        <v/>
      </c>
      <c r="ASU9" s="78" t="str">
        <f>IF('Emballage (Primær)'!P25="","",IFERROR(VLOOKUP('Emballage (Primær)'!P25,AlleLande[],4,FALSE),""))</f>
        <v/>
      </c>
      <c r="ASV9" s="78" t="str">
        <f>IF('Emballage (Primær)'!Q25="","",IFERROR(VLOOKUP('Emballage (Primær)'!Q25,AlleLande[],4,FALSE),""))</f>
        <v/>
      </c>
      <c r="ASW9" s="78" t="str">
        <f>IF('Emballage (Primær)'!D98='Drop down'!$P$6,"",VLOOKUP('Emballage (Primær)'!D98,MaterialeListe[],3,FALSE))</f>
        <v/>
      </c>
      <c r="ASX9" s="78" t="str">
        <f>IF('Emballage (Primær)'!E98='Drop down'!$P$6,"",IF('Emballage (Primær)'!E98='Drop down'!$P$11,0,1))</f>
        <v/>
      </c>
      <c r="ASY9" s="78" t="str">
        <f>IF('Emballage (Primær)'!F98='Drop down'!$P$6,"",VLOOKUP('Emballage (Primær)'!F98,Råmateriale[],3,FALSE))</f>
        <v/>
      </c>
      <c r="ASZ9" s="78" t="str">
        <f>IF('Emballage (Primær)'!G98="","",('Emballage (Primær)'!G98/100)*$ASH$9)</f>
        <v/>
      </c>
      <c r="ATA9" s="78" t="str">
        <f>IFERROR(IF(ASZ9="","","GRM"),"")</f>
        <v/>
      </c>
      <c r="ATB9" s="78" t="str">
        <f>IF('Emballage (Primær)'!K98='Drop down'!$P$6,"",VLOOKUP('Emballage (Primær)'!K98,Materialefarve[],3,FALSE))</f>
        <v/>
      </c>
      <c r="ATC9" s="78" t="str">
        <f>IF('Emballage (Primær)'!M98="","",IFERROR(VLOOKUP('Emballage (Primær)'!M98,AlleLande[],4,FALSE),""))</f>
        <v/>
      </c>
      <c r="ATD9" s="78" t="str">
        <f>IF('Emballage (Primær)'!N98="","",IFERROR(VLOOKUP('Emballage (Primær)'!N98,AlleLande[],4,FALSE),""))</f>
        <v/>
      </c>
      <c r="ATE9" s="78" t="str">
        <f>IF('Emballage (Primær)'!O98="","",IFERROR(VLOOKUP('Emballage (Primær)'!O98,AlleLande[],4,FALSE),""))</f>
        <v/>
      </c>
      <c r="ATF9" s="78" t="str">
        <f>IF('Emballage (Primær)'!P98="","",IFERROR(VLOOKUP('Emballage (Primær)'!P98,AlleLande[],4,FALSE),""))</f>
        <v/>
      </c>
      <c r="ATG9" s="78" t="str">
        <f>IF('Emballage (Primær)'!Q98="","",IFERROR(VLOOKUP('Emballage (Primær)'!Q98,AlleLande[],4,FALSE),""))</f>
        <v/>
      </c>
      <c r="ATH9" s="78" t="str">
        <f>IF('Emballage (Primær)'!D99='Drop down'!$P$6,"",VLOOKUP('Emballage (Primær)'!D99,MaterialeListe[],3,FALSE))</f>
        <v/>
      </c>
      <c r="ATI9" s="78" t="str">
        <f>IF('Emballage (Primær)'!E99='Drop down'!$P$6,"",IF('Emballage (Primær)'!E99='Drop down'!$P$11,0,1))</f>
        <v/>
      </c>
      <c r="ATJ9" s="78" t="str">
        <f>IF('Emballage (Primær)'!F99='Drop down'!$P$6,"",VLOOKUP('Emballage (Primær)'!F99,Råmateriale[],3,FALSE))</f>
        <v/>
      </c>
      <c r="ATK9" s="78" t="str">
        <f>IF('Emballage (Primær)'!G99="","",('Emballage (Primær)'!G99/100)*$ASH$9)</f>
        <v/>
      </c>
      <c r="ATL9" s="78" t="str">
        <f>IFERROR(IF(ATK9="","","GRM"),"")</f>
        <v/>
      </c>
      <c r="ATM9" s="78" t="str">
        <f>IF('Emballage (Primær)'!K99='Drop down'!$P$6,"",VLOOKUP('Emballage (Primær)'!K99,Materialefarve[],3,FALSE))</f>
        <v/>
      </c>
      <c r="ATN9" s="78" t="str">
        <f>IF('Emballage (Primær)'!M99="","",IFERROR(VLOOKUP('Emballage (Primær)'!M99,AlleLande[],4,FALSE),""))</f>
        <v/>
      </c>
      <c r="ATO9" s="78" t="str">
        <f>IF('Emballage (Primær)'!N99="","",IFERROR(VLOOKUP('Emballage (Primær)'!N99,AlleLande[],4,FALSE),""))</f>
        <v/>
      </c>
      <c r="ATP9" s="78" t="str">
        <f>IF('Emballage (Primær)'!O99="","",IFERROR(VLOOKUP('Emballage (Primær)'!O99,AlleLande[],4,FALSE),""))</f>
        <v/>
      </c>
      <c r="ATQ9" s="78" t="str">
        <f>IF('Emballage (Primær)'!P99="","",IFERROR(VLOOKUP('Emballage (Primær)'!P99,AlleLande[],4,FALSE),""))</f>
        <v/>
      </c>
      <c r="ATR9" s="78" t="str">
        <f>IF('Emballage (Primær)'!Q99="","",IFERROR(VLOOKUP('Emballage (Primær)'!Q99,AlleLande[],4,FALSE),""))</f>
        <v/>
      </c>
      <c r="ATS9" s="78" t="str">
        <f>IF('Emballage (Primær)'!D100='Drop down'!$P$6,"",VLOOKUP('Emballage (Primær)'!D100,MaterialeListe[],3,FALSE))</f>
        <v/>
      </c>
      <c r="ATT9" s="78" t="str">
        <f>IF('Emballage (Primær)'!E100='Drop down'!$P$6,"",IF('Emballage (Primær)'!E100='Drop down'!$P$11,0,1))</f>
        <v/>
      </c>
      <c r="ATU9" s="78" t="str">
        <f>IF('Emballage (Primær)'!F100='Drop down'!$P$6,"",VLOOKUP('Emballage (Primær)'!F100,Råmateriale[],3,FALSE))</f>
        <v/>
      </c>
      <c r="ATV9" s="78" t="str">
        <f>IF('Emballage (Primær)'!G100="","",('Emballage (Primær)'!G100/100)*$ASH$9)</f>
        <v/>
      </c>
      <c r="ATW9" s="78" t="str">
        <f>IFERROR(IF(ATV9="","","GRM"),"")</f>
        <v/>
      </c>
      <c r="ATX9" s="78" t="str">
        <f>IF('Emballage (Primær)'!K100='Drop down'!$P$6,"",VLOOKUP('Emballage (Primær)'!K100,Materialefarve[],3,FALSE))</f>
        <v/>
      </c>
      <c r="ATY9" s="78" t="str">
        <f>IF('Emballage (Primær)'!M100="","",IFERROR(VLOOKUP('Emballage (Primær)'!M100,AlleLande[],4,FALSE),""))</f>
        <v/>
      </c>
      <c r="ATZ9" s="78" t="str">
        <f>IF('Emballage (Primær)'!N100="","",IFERROR(VLOOKUP('Emballage (Primær)'!N100,AlleLande[],4,FALSE),""))</f>
        <v/>
      </c>
      <c r="AUA9" s="78" t="str">
        <f>IF('Emballage (Primær)'!O100="","",IFERROR(VLOOKUP('Emballage (Primær)'!O100,AlleLande[],4,FALSE),""))</f>
        <v/>
      </c>
      <c r="AUB9" s="78" t="str">
        <f>IF('Emballage (Primær)'!P100="","",IFERROR(VLOOKUP('Emballage (Primær)'!P100,AlleLande[],4,FALSE),""))</f>
        <v/>
      </c>
      <c r="AUC9" s="78" t="str">
        <f>IF('Emballage (Primær)'!Q100="","",IFERROR(VLOOKUP('Emballage (Primær)'!Q100,AlleLande[],4,FALSE),""))</f>
        <v/>
      </c>
      <c r="AUD9" s="78" t="str">
        <f>IF('Emballage (Primær)'!D101='Drop down'!$P$6,"",VLOOKUP('Emballage (Primær)'!D101,MaterialeListe[],3,FALSE))</f>
        <v/>
      </c>
      <c r="AUE9" s="78" t="str">
        <f>IF('Emballage (Primær)'!E101='Drop down'!$P$6,"",IF('Emballage (Primær)'!E101='Drop down'!$P$11,0,1))</f>
        <v/>
      </c>
      <c r="AUF9" s="78" t="str">
        <f>IF('Emballage (Primær)'!F101='Drop down'!$P$6,"",VLOOKUP('Emballage (Primær)'!F101,Råmateriale[],3,FALSE))</f>
        <v/>
      </c>
      <c r="AUG9" s="78" t="str">
        <f>IF('Emballage (Primær)'!G101="","",('Emballage (Primær)'!G101/100)*$ASH$9)</f>
        <v/>
      </c>
      <c r="AUH9" s="78" t="str">
        <f>IFERROR(IF(AUG9="","","GRM"),"")</f>
        <v/>
      </c>
      <c r="AUI9" s="78" t="str">
        <f>IF('Emballage (Primær)'!K101='Drop down'!$P$6,"",VLOOKUP('Emballage (Primær)'!K101,Materialefarve[],3,FALSE))</f>
        <v/>
      </c>
      <c r="AUJ9" s="78" t="str">
        <f>IF('Emballage (Primær)'!M101="","",IFERROR(VLOOKUP('Emballage (Primær)'!M101,AlleLande[],4,FALSE),""))</f>
        <v/>
      </c>
      <c r="AUK9" s="78" t="str">
        <f>IF('Emballage (Primær)'!N101="","",IFERROR(VLOOKUP('Emballage (Primær)'!N101,AlleLande[],4,FALSE),""))</f>
        <v/>
      </c>
      <c r="AUL9" s="78" t="str">
        <f>IF('Emballage (Primær)'!O101="","",IFERROR(VLOOKUP('Emballage (Primær)'!O101,AlleLande[],4,FALSE),""))</f>
        <v/>
      </c>
      <c r="AUM9" s="78" t="str">
        <f>IF('Emballage (Primær)'!P101="","",IFERROR(VLOOKUP('Emballage (Primær)'!P101,AlleLande[],4,FALSE),""))</f>
        <v/>
      </c>
      <c r="AUN9" s="78" t="str">
        <f>IF('Emballage (Primær)'!Q101="","",IFERROR(VLOOKUP('Emballage (Primær)'!Q101,AlleLande[],4,FALSE),""))</f>
        <v/>
      </c>
      <c r="AUO9" s="78" t="str">
        <f>IF('Emballage (Primær)'!D102='Drop down'!$P$6,"",VLOOKUP('Emballage (Primær)'!D102,MaterialeListe[],3,FALSE))</f>
        <v/>
      </c>
      <c r="AUP9" s="78" t="str">
        <f>IF('Emballage (Primær)'!E102='Drop down'!$P$6,"",IF('Emballage (Primær)'!E102='Drop down'!$P$11,0,1))</f>
        <v/>
      </c>
      <c r="AUQ9" s="78" t="str">
        <f>IF('Emballage (Primær)'!F102='Drop down'!$P$6,"",VLOOKUP('Emballage (Primær)'!F102,Råmateriale[],3,FALSE))</f>
        <v/>
      </c>
      <c r="AUR9" s="78" t="str">
        <f>IF('Emballage (Primær)'!G102="","",('Emballage (Primær)'!G102/100)*$ASH$9)</f>
        <v/>
      </c>
      <c r="AUS9" s="78" t="str">
        <f>IFERROR(IF(AUR9="","","GRM"),"")</f>
        <v/>
      </c>
      <c r="AUT9" s="78" t="str">
        <f>IF('Emballage (Primær)'!K102='Drop down'!$P$6,"",VLOOKUP('Emballage (Primær)'!K102,Materialefarve[],3,FALSE))</f>
        <v/>
      </c>
      <c r="AUU9" s="78" t="str">
        <f>IF('Emballage (Primær)'!M102="","",IFERROR(VLOOKUP('Emballage (Primær)'!M102,AlleLande[],4,FALSE),""))</f>
        <v/>
      </c>
      <c r="AUV9" s="78" t="str">
        <f>IF('Emballage (Primær)'!N102="","",IFERROR(VLOOKUP('Emballage (Primær)'!N102,AlleLande[],4,FALSE),""))</f>
        <v/>
      </c>
      <c r="AUW9" s="78" t="str">
        <f>IF('Emballage (Primær)'!O102="","",IFERROR(VLOOKUP('Emballage (Primær)'!O102,AlleLande[],4,FALSE),""))</f>
        <v/>
      </c>
      <c r="AUX9" s="78" t="str">
        <f>IF('Emballage (Primær)'!P102="","",IFERROR(VLOOKUP('Emballage (Primær)'!P102,AlleLande[],4,FALSE),""))</f>
        <v/>
      </c>
      <c r="AUY9" s="78" t="str">
        <f>IF('Emballage (Primær)'!Q102="","",IFERROR(VLOOKUP('Emballage (Primær)'!Q102,AlleLande[],4,FALSE),""))</f>
        <v/>
      </c>
      <c r="AUZ9" s="78" t="str">
        <f>IF('Emballage (Primær)'!D103='Drop down'!$P$6,"",VLOOKUP('Emballage (Primær)'!D103,MaterialeListe[],3,FALSE))</f>
        <v/>
      </c>
      <c r="AVA9" s="78" t="str">
        <f>IF('Emballage (Primær)'!E103='Drop down'!$P$6,"",IF('Emballage (Primær)'!E103='Drop down'!$P$11,0,1))</f>
        <v/>
      </c>
      <c r="AVB9" s="78" t="str">
        <f>IF('Emballage (Primær)'!F103='Drop down'!$P$6,"",VLOOKUP('Emballage (Primær)'!F103,Råmateriale[],3,FALSE))</f>
        <v/>
      </c>
      <c r="AVC9" s="78" t="str">
        <f>IF('Emballage (Primær)'!G103="","",('Emballage (Primær)'!G103/100)*$ASH$9)</f>
        <v/>
      </c>
      <c r="AVD9" s="78" t="str">
        <f>IFERROR(IF(AVC9="","","GRM"),"")</f>
        <v/>
      </c>
      <c r="AVE9" s="78" t="str">
        <f>IF('Emballage (Primær)'!K103='Drop down'!$P$6,"",VLOOKUP('Emballage (Primær)'!K103,Materialefarve[],3,FALSE))</f>
        <v/>
      </c>
      <c r="AVF9" s="78" t="str">
        <f>IF('Emballage (Primær)'!M103="","",IFERROR(VLOOKUP('Emballage (Primær)'!M103,AlleLande[],4,FALSE),""))</f>
        <v/>
      </c>
      <c r="AVG9" s="78" t="str">
        <f>IF('Emballage (Primær)'!N103="","",IFERROR(VLOOKUP('Emballage (Primær)'!N103,AlleLande[],4,FALSE),""))</f>
        <v/>
      </c>
      <c r="AVH9" s="78" t="str">
        <f>IF('Emballage (Primær)'!O103="","",IFERROR(VLOOKUP('Emballage (Primær)'!O103,AlleLande[],4,FALSE),""))</f>
        <v/>
      </c>
      <c r="AVI9" s="78" t="str">
        <f>IF('Emballage (Primær)'!P103="","",IFERROR(VLOOKUP('Emballage (Primær)'!P103,AlleLande[],4,FALSE),""))</f>
        <v/>
      </c>
      <c r="AVJ9" s="78" t="str">
        <f>IF('Emballage (Primær)'!Q103="","",IFERROR(VLOOKUP('Emballage (Primær)'!Q103,AlleLande[],4,FALSE),""))</f>
        <v/>
      </c>
      <c r="AVK9" s="78" t="str">
        <f>IF('Emballage (Primær)'!D104='Drop down'!$P$6,"",VLOOKUP('Emballage (Primær)'!D104,MaterialeListe[],3,FALSE))</f>
        <v/>
      </c>
      <c r="AVL9" s="78" t="str">
        <f>IF('Emballage (Primær)'!E104='Drop down'!$P$6,"",IF('Emballage (Primær)'!E104='Drop down'!$P$11,0,1))</f>
        <v/>
      </c>
      <c r="AVM9" s="78" t="str">
        <f>IF('Emballage (Primær)'!F104='Drop down'!$P$6,"",VLOOKUP('Emballage (Primær)'!F104,Råmateriale[],3,FALSE))</f>
        <v/>
      </c>
      <c r="AVN9" s="78" t="str">
        <f>IF('Emballage (Primær)'!G104="","",('Emballage (Primær)'!G104/100)*$ASH$9)</f>
        <v/>
      </c>
      <c r="AVO9" s="78" t="str">
        <f>IFERROR(IF(AVN9="","","GRM"),"")</f>
        <v/>
      </c>
      <c r="AVP9" s="78" t="str">
        <f>IF('Emballage (Primær)'!K104='Drop down'!$P$6,"",VLOOKUP('Emballage (Primær)'!K104,Materialefarve[],3,FALSE))</f>
        <v/>
      </c>
      <c r="AVQ9" s="78" t="str">
        <f>IF('Emballage (Primær)'!M104="","",IFERROR(VLOOKUP('Emballage (Primær)'!M104,AlleLande[],4,FALSE),""))</f>
        <v/>
      </c>
      <c r="AVR9" s="78" t="str">
        <f>IF('Emballage (Primær)'!N104="","",IFERROR(VLOOKUP('Emballage (Primær)'!N104,AlleLande[],4,FALSE),""))</f>
        <v/>
      </c>
      <c r="AVS9" s="78" t="str">
        <f>IF('Emballage (Primær)'!O104="","",IFERROR(VLOOKUP('Emballage (Primær)'!O104,AlleLande[],4,FALSE),""))</f>
        <v/>
      </c>
      <c r="AVT9" s="78" t="str">
        <f>IF('Emballage (Primær)'!P104="","",IFERROR(VLOOKUP('Emballage (Primær)'!P104,AlleLande[],4,FALSE),""))</f>
        <v/>
      </c>
      <c r="AVU9" s="78" t="str">
        <f>IF('Emballage (Primær)'!Q104="","",IFERROR(VLOOKUP('Emballage (Primær)'!Q104,AlleLande[],4,FALSE),""))</f>
        <v/>
      </c>
      <c r="AVV9" s="78" t="str">
        <f>IF('Emballage (Primær)'!D105='Drop down'!$P$6,"",VLOOKUP('Emballage (Primær)'!D105,MaterialeListe[],3,FALSE))</f>
        <v/>
      </c>
      <c r="AVW9" s="78" t="str">
        <f>IF('Emballage (Primær)'!E105='Drop down'!$P$6,"",IF('Emballage (Primær)'!E105='Drop down'!$P$11,0,1))</f>
        <v/>
      </c>
      <c r="AVX9" s="78" t="str">
        <f>IF('Emballage (Primær)'!F105='Drop down'!$P$6,"",VLOOKUP('Emballage (Primær)'!F105,Råmateriale[],3,FALSE))</f>
        <v/>
      </c>
      <c r="AVY9" s="78" t="str">
        <f>IF('Emballage (Primær)'!G105="","",('Emballage (Primær)'!G105/100)*$ASH$9)</f>
        <v/>
      </c>
      <c r="AVZ9" s="78" t="str">
        <f>IFERROR(IF(AVY9="","","GRM"),"")</f>
        <v/>
      </c>
      <c r="AWA9" s="78" t="str">
        <f>IF('Emballage (Primær)'!K105='Drop down'!$P$6,"",VLOOKUP('Emballage (Primær)'!K105,Materialefarve[],3,FALSE))</f>
        <v/>
      </c>
      <c r="AWB9" s="78" t="str">
        <f>IF('Emballage (Primær)'!M105="","",IFERROR(VLOOKUP('Emballage (Primær)'!M105,AlleLande[],4,FALSE),""))</f>
        <v/>
      </c>
      <c r="AWC9" s="78" t="str">
        <f>IF('Emballage (Primær)'!N105="","",IFERROR(VLOOKUP('Emballage (Primær)'!N105,AlleLande[],4,FALSE),""))</f>
        <v/>
      </c>
      <c r="AWD9" s="78" t="str">
        <f>IF('Emballage (Primær)'!O105="","",IFERROR(VLOOKUP('Emballage (Primær)'!O105,AlleLande[],4,FALSE),""))</f>
        <v/>
      </c>
      <c r="AWE9" s="78" t="str">
        <f>IF('Emballage (Primær)'!P105="","",IFERROR(VLOOKUP('Emballage (Primær)'!P105,AlleLande[],4,FALSE),""))</f>
        <v/>
      </c>
      <c r="AWF9" s="78" t="str">
        <f>IF('Emballage (Primær)'!Q105="","",IFERROR(VLOOKUP('Emballage (Primær)'!Q105,AlleLande[],4,FALSE),""))</f>
        <v/>
      </c>
      <c r="AWG9" s="78" t="str">
        <f>IF('Emballage (Primær)'!D106='Drop down'!$P$6,"",VLOOKUP('Emballage (Primær)'!D106,MaterialeListe[],3,FALSE))</f>
        <v/>
      </c>
      <c r="AWH9" s="78" t="str">
        <f>IF('Emballage (Primær)'!E106='Drop down'!$P$6,"",IF('Emballage (Primær)'!E106='Drop down'!$P$11,0,1))</f>
        <v/>
      </c>
      <c r="AWI9" s="78" t="str">
        <f>IF('Emballage (Primær)'!F106='Drop down'!$P$6,"",VLOOKUP('Emballage (Primær)'!F106,Råmateriale[],3,FALSE))</f>
        <v/>
      </c>
      <c r="AWJ9" s="78" t="str">
        <f>IF('Emballage (Primær)'!G106="","",('Emballage (Primær)'!G106/100)*$ASH$9)</f>
        <v/>
      </c>
      <c r="AWK9" s="78" t="str">
        <f>IFERROR(IF(AWJ9="","","GRM"),"")</f>
        <v/>
      </c>
      <c r="AWL9" s="78" t="str">
        <f>IF('Emballage (Primær)'!K106='Drop down'!$P$6,"",VLOOKUP('Emballage (Primær)'!K106,Materialefarve[],3,FALSE))</f>
        <v/>
      </c>
      <c r="AWM9" s="78" t="str">
        <f>IF('Emballage (Primær)'!M106="","",IFERROR(VLOOKUP('Emballage (Primær)'!M106,AlleLande[],4,FALSE),""))</f>
        <v/>
      </c>
      <c r="AWN9" s="78" t="str">
        <f>IF('Emballage (Primær)'!N106="","",IFERROR(VLOOKUP('Emballage (Primær)'!N106,AlleLande[],4,FALSE),""))</f>
        <v/>
      </c>
      <c r="AWO9" s="78" t="str">
        <f>IF('Emballage (Primær)'!O106="","",IFERROR(VLOOKUP('Emballage (Primær)'!O106,AlleLande[],4,FALSE),""))</f>
        <v/>
      </c>
      <c r="AWP9" s="78" t="str">
        <f>IF('Emballage (Primær)'!P106="","",IFERROR(VLOOKUP('Emballage (Primær)'!P106,AlleLande[],4,FALSE),""))</f>
        <v/>
      </c>
      <c r="AWQ9" s="78" t="str">
        <f>IF('Emballage (Primær)'!Q106="","",IFERROR(VLOOKUP('Emballage (Primær)'!Q106,AlleLande[],4,FALSE),""))</f>
        <v/>
      </c>
      <c r="AWR9" s="78" t="str">
        <f>IF('Emballage (Primær)'!D107='Drop down'!$P$6,"",VLOOKUP('Emballage (Primær)'!D107,MaterialeListe[],3,FALSE))</f>
        <v/>
      </c>
      <c r="AWS9" s="78" t="str">
        <f>IF('Emballage (Primær)'!E107='Drop down'!$P$6,"",IF('Emballage (Primær)'!E107='Drop down'!$P$11,0,1))</f>
        <v/>
      </c>
      <c r="AWT9" s="78" t="str">
        <f>IF('Emballage (Primær)'!F107='Drop down'!$P$6,"",VLOOKUP('Emballage (Primær)'!F107,Råmateriale[],3,FALSE))</f>
        <v/>
      </c>
      <c r="AWU9" s="78" t="str">
        <f>IF('Emballage (Primær)'!G107="","",('Emballage (Primær)'!G107/100)*$ASH$9)</f>
        <v/>
      </c>
      <c r="AWV9" s="78" t="str">
        <f>IFERROR(IF(AWU9="","","GRM"),"")</f>
        <v/>
      </c>
      <c r="AWW9" s="78" t="str">
        <f>IF('Emballage (Primær)'!K107='Drop down'!$P$6,"",VLOOKUP('Emballage (Primær)'!K107,Materialefarve[],3,FALSE))</f>
        <v/>
      </c>
      <c r="AWX9" s="78" t="str">
        <f>IF('Emballage (Primær)'!M107="","",IFERROR(VLOOKUP('Emballage (Primær)'!M107,AlleLande[],4,FALSE),""))</f>
        <v/>
      </c>
      <c r="AWY9" s="78" t="str">
        <f>IF('Emballage (Primær)'!N107="","",IFERROR(VLOOKUP('Emballage (Primær)'!N107,AlleLande[],4,FALSE),""))</f>
        <v/>
      </c>
      <c r="AWZ9" s="78" t="str">
        <f>IF('Emballage (Primær)'!O107="","",IFERROR(VLOOKUP('Emballage (Primær)'!O107,AlleLande[],4,FALSE),""))</f>
        <v/>
      </c>
      <c r="AXA9" s="78" t="str">
        <f>IF('Emballage (Primær)'!P107="","",IFERROR(VLOOKUP('Emballage (Primær)'!P107,AlleLande[],4,FALSE),""))</f>
        <v/>
      </c>
      <c r="AXB9" s="78" t="str">
        <f>IF('Emballage (Primær)'!Q107="","",IFERROR(VLOOKUP('Emballage (Primær)'!Q107,AlleLande[],4,FALSE),""))</f>
        <v/>
      </c>
      <c r="AXC9" s="78" t="str">
        <f>IF('Emballage (Primær)'!C26='Drop down'!$P$6,"",VLOOKUP('Emballage (Primær)'!C26,EmballageListe[],3,FALSE))</f>
        <v/>
      </c>
      <c r="AXD9" s="78" t="str">
        <f>IF('Emballage (Primær)'!D26="","",'Emballage (Primær)'!D26)</f>
        <v/>
      </c>
      <c r="AXE9" s="78" t="str">
        <f>IFERROR(IF(AXD9="","","GRM"),"")</f>
        <v/>
      </c>
      <c r="AXF9" s="78" t="str">
        <f>IF('Emballage (Primær)'!F26="","",'Emballage (Primær)'!F26)</f>
        <v/>
      </c>
      <c r="AXG9" s="78" t="str">
        <f>IFERROR(IF(AXF9="","","4H"),"")</f>
        <v/>
      </c>
      <c r="AXH9" s="78" t="str">
        <f>IF('Emballage (Primær)'!G26='Drop down'!$P$6,"",VLOOKUP('Emballage (Primær)'!G26,Emballagesortering[],3,FALSE))</f>
        <v/>
      </c>
      <c r="AXI9" s="78" t="str">
        <f>IF('Emballage (Primær)'!H26="X",1,"")</f>
        <v/>
      </c>
      <c r="AXJ9" s="78" t="str">
        <f>IF('Emballage (Primær)'!I26="X",1,"")</f>
        <v/>
      </c>
      <c r="AXK9" s="78" t="str">
        <f>IF('Emballage (Primær)'!J26="X",1,"")</f>
        <v/>
      </c>
      <c r="AXL9" s="78" t="str">
        <f>IF('Emballage (Primær)'!K26='Drop down'!$P$6,"",VLOOKUP('Emballage (Primær)'!K26,CertPapir[],3,FALSE))</f>
        <v/>
      </c>
      <c r="AXM9" s="78" t="str">
        <f>IF('Emballage (Primær)'!L26="","",'Emballage (Primær)'!L26)</f>
        <v/>
      </c>
      <c r="AXN9" s="78" t="str">
        <f>IF('Emballage (Primær)'!M26="","",IFERROR(VLOOKUP('Emballage (Primær)'!M26,AlleLande[],4,FALSE),""))</f>
        <v/>
      </c>
      <c r="AXO9" s="78" t="str">
        <f>IF('Emballage (Primær)'!N26="","",IFERROR(VLOOKUP('Emballage (Primær)'!N26,AlleLande[],4,FALSE),""))</f>
        <v/>
      </c>
      <c r="AXP9" s="78" t="str">
        <f>IF('Emballage (Primær)'!O26="","",IFERROR(VLOOKUP('Emballage (Primær)'!O26,AlleLande[],4,FALSE),""))</f>
        <v/>
      </c>
      <c r="AXQ9" s="78" t="str">
        <f>IF('Emballage (Primær)'!P26="","",IFERROR(VLOOKUP('Emballage (Primær)'!P26,AlleLande[],4,FALSE),""))</f>
        <v/>
      </c>
      <c r="AXR9" s="78" t="str">
        <f>IF('Emballage (Primær)'!Q26="","",IFERROR(VLOOKUP('Emballage (Primær)'!Q26,AlleLande[],4,FALSE),""))</f>
        <v/>
      </c>
      <c r="AXS9" s="78" t="str">
        <f>IF('Emballage (Primær)'!D110='Drop down'!$P$6,"",VLOOKUP('Emballage (Primær)'!D110,MaterialeListe[],3,FALSE))</f>
        <v/>
      </c>
      <c r="AXT9" s="78" t="str">
        <f>IF('Emballage (Primær)'!E110='Drop down'!$P$6,"",IF('Emballage (Primær)'!E110='Drop down'!$P$11,0,1))</f>
        <v/>
      </c>
      <c r="AXU9" s="78" t="str">
        <f>IF('Emballage (Primær)'!F110='Drop down'!$P$6,"",VLOOKUP('Emballage (Primær)'!F110,Råmateriale[],3,FALSE))</f>
        <v/>
      </c>
      <c r="AXV9" s="78" t="str">
        <f>IF('Emballage (Primær)'!G110="","",('Emballage (Primær)'!G110/100)*$AXD$9)</f>
        <v/>
      </c>
      <c r="AXW9" s="78" t="str">
        <f>IFERROR(IF(AXV9="","","GRM"),"")</f>
        <v/>
      </c>
      <c r="AXX9" s="78" t="str">
        <f>IF('Emballage (Primær)'!K110='Drop down'!$P$6,"",VLOOKUP('Emballage (Primær)'!K110,Materialefarve[],3,FALSE))</f>
        <v/>
      </c>
      <c r="AXY9" s="78" t="str">
        <f>IF('Emballage (Primær)'!M110="","",IFERROR(VLOOKUP('Emballage (Primær)'!M110,AlleLande[],4,FALSE),""))</f>
        <v/>
      </c>
      <c r="AXZ9" s="78" t="str">
        <f>IF('Emballage (Primær)'!N110="","",IFERROR(VLOOKUP('Emballage (Primær)'!N110,AlleLande[],4,FALSE),""))</f>
        <v/>
      </c>
      <c r="AYA9" s="78" t="str">
        <f>IF('Emballage (Primær)'!O110="","",IFERROR(VLOOKUP('Emballage (Primær)'!O110,AlleLande[],4,FALSE),""))</f>
        <v/>
      </c>
      <c r="AYB9" s="78" t="str">
        <f>IF('Emballage (Primær)'!P110="","",IFERROR(VLOOKUP('Emballage (Primær)'!P110,AlleLande[],4,FALSE),""))</f>
        <v/>
      </c>
      <c r="AYC9" s="78" t="str">
        <f>IF('Emballage (Primær)'!Q110="","",IFERROR(VLOOKUP('Emballage (Primær)'!Q110,AlleLande[],4,FALSE),""))</f>
        <v/>
      </c>
      <c r="AYD9" s="78" t="str">
        <f>IF('Emballage (Primær)'!D111='Drop down'!$P$6,"",VLOOKUP('Emballage (Primær)'!D111,MaterialeListe[],3,FALSE))</f>
        <v/>
      </c>
      <c r="AYE9" s="78" t="str">
        <f>IF('Emballage (Primær)'!E111='Drop down'!$P$6,"",IF('Emballage (Primær)'!E111='Drop down'!$P$11,0,1))</f>
        <v/>
      </c>
      <c r="AYF9" s="78" t="str">
        <f>IF('Emballage (Primær)'!F111='Drop down'!$P$6,"",VLOOKUP('Emballage (Primær)'!F111,Råmateriale[],3,FALSE))</f>
        <v/>
      </c>
      <c r="AYG9" s="78" t="str">
        <f>IF('Emballage (Primær)'!G111="","",('Emballage (Primær)'!G111/100)*$AXD$9)</f>
        <v/>
      </c>
      <c r="AYH9" s="78" t="str">
        <f>IFERROR(IF(AYG9="","","GRM"),"")</f>
        <v/>
      </c>
      <c r="AYI9" s="78" t="str">
        <f>IF('Emballage (Primær)'!K111='Drop down'!$P$6,"",VLOOKUP('Emballage (Primær)'!K111,Materialefarve[],3,FALSE))</f>
        <v/>
      </c>
      <c r="AYJ9" s="78" t="str">
        <f>IF('Emballage (Primær)'!M111="","",IFERROR(VLOOKUP('Emballage (Primær)'!M111,AlleLande[],4,FALSE),""))</f>
        <v/>
      </c>
      <c r="AYK9" s="78" t="str">
        <f>IF('Emballage (Primær)'!N111="","",IFERROR(VLOOKUP('Emballage (Primær)'!N111,AlleLande[],4,FALSE),""))</f>
        <v/>
      </c>
      <c r="AYL9" s="78" t="str">
        <f>IF('Emballage (Primær)'!O111="","",IFERROR(VLOOKUP('Emballage (Primær)'!O111,AlleLande[],4,FALSE),""))</f>
        <v/>
      </c>
      <c r="AYM9" s="78" t="str">
        <f>IF('Emballage (Primær)'!P111="","",IFERROR(VLOOKUP('Emballage (Primær)'!P111,AlleLande[],4,FALSE),""))</f>
        <v/>
      </c>
      <c r="AYN9" s="78" t="str">
        <f>IF('Emballage (Primær)'!Q111="","",IFERROR(VLOOKUP('Emballage (Primær)'!Q111,AlleLande[],4,FALSE),""))</f>
        <v/>
      </c>
      <c r="AYO9" s="78" t="str">
        <f>IF('Emballage (Primær)'!D112='Drop down'!$P$6,"",VLOOKUP('Emballage (Primær)'!D112,MaterialeListe[],3,FALSE))</f>
        <v/>
      </c>
      <c r="AYP9" s="78" t="str">
        <f>IF('Emballage (Primær)'!E112='Drop down'!$P$6,"",IF('Emballage (Primær)'!E112='Drop down'!$P$11,0,1))</f>
        <v/>
      </c>
      <c r="AYQ9" s="78" t="str">
        <f>IF('Emballage (Primær)'!F112='Drop down'!$P$6,"",VLOOKUP('Emballage (Primær)'!F112,Råmateriale[],3,FALSE))</f>
        <v/>
      </c>
      <c r="AYR9" s="78" t="str">
        <f>IF('Emballage (Primær)'!G112="","",('Emballage (Primær)'!G112/100)*$AXD$9)</f>
        <v/>
      </c>
      <c r="AYS9" s="78" t="str">
        <f>IFERROR(IF(AYR9="","","GRM"),"")</f>
        <v/>
      </c>
      <c r="AYT9" s="78" t="str">
        <f>IF('Emballage (Primær)'!K112='Drop down'!$P$6,"",VLOOKUP('Emballage (Primær)'!K112,Materialefarve[],3,FALSE))</f>
        <v/>
      </c>
      <c r="AYU9" s="78" t="str">
        <f>IF('Emballage (Primær)'!M112="","",IFERROR(VLOOKUP('Emballage (Primær)'!M112,AlleLande[],4,FALSE),""))</f>
        <v/>
      </c>
      <c r="AYV9" s="78" t="str">
        <f>IF('Emballage (Primær)'!N112="","",IFERROR(VLOOKUP('Emballage (Primær)'!N112,AlleLande[],4,FALSE),""))</f>
        <v/>
      </c>
      <c r="AYW9" s="78" t="str">
        <f>IF('Emballage (Primær)'!O112="","",IFERROR(VLOOKUP('Emballage (Primær)'!O112,AlleLande[],4,FALSE),""))</f>
        <v/>
      </c>
      <c r="AYX9" s="78" t="str">
        <f>IF('Emballage (Primær)'!P112="","",IFERROR(VLOOKUP('Emballage (Primær)'!P112,AlleLande[],4,FALSE),""))</f>
        <v/>
      </c>
      <c r="AYY9" s="78" t="str">
        <f>IF('Emballage (Primær)'!Q112="","",IFERROR(VLOOKUP('Emballage (Primær)'!Q112,AlleLande[],4,FALSE),""))</f>
        <v/>
      </c>
      <c r="AYZ9" s="78" t="str">
        <f>IF('Emballage (Primær)'!D113='Drop down'!$P$6,"",VLOOKUP('Emballage (Primær)'!D113,MaterialeListe[],3,FALSE))</f>
        <v/>
      </c>
      <c r="AZA9" s="78" t="str">
        <f>IF('Emballage (Primær)'!E113='Drop down'!$P$6,"",IF('Emballage (Primær)'!E113='Drop down'!$P$11,0,1))</f>
        <v/>
      </c>
      <c r="AZB9" s="78" t="str">
        <f>IF('Emballage (Primær)'!F113='Drop down'!$P$6,"",VLOOKUP('Emballage (Primær)'!F113,Råmateriale[],3,FALSE))</f>
        <v/>
      </c>
      <c r="AZC9" s="78" t="str">
        <f>IF('Emballage (Primær)'!G113="","",('Emballage (Primær)'!G113/100)*$AXD$9)</f>
        <v/>
      </c>
      <c r="AZD9" s="78" t="str">
        <f>IFERROR(IF(AZC9="","","GRM"),"")</f>
        <v/>
      </c>
      <c r="AZE9" s="78" t="str">
        <f>IF('Emballage (Primær)'!K113='Drop down'!$P$6,"",VLOOKUP('Emballage (Primær)'!K113,Materialefarve[],3,FALSE))</f>
        <v/>
      </c>
      <c r="AZF9" s="78" t="str">
        <f>IF('Emballage (Primær)'!M113="","",IFERROR(VLOOKUP('Emballage (Primær)'!M113,AlleLande[],4,FALSE),""))</f>
        <v/>
      </c>
      <c r="AZG9" s="78" t="str">
        <f>IF('Emballage (Primær)'!N113="","",IFERROR(VLOOKUP('Emballage (Primær)'!N113,AlleLande[],4,FALSE),""))</f>
        <v/>
      </c>
      <c r="AZH9" s="78" t="str">
        <f>IF('Emballage (Primær)'!O113="","",IFERROR(VLOOKUP('Emballage (Primær)'!O113,AlleLande[],4,FALSE),""))</f>
        <v/>
      </c>
      <c r="AZI9" s="78" t="str">
        <f>IF('Emballage (Primær)'!P113="","",IFERROR(VLOOKUP('Emballage (Primær)'!P113,AlleLande[],4,FALSE),""))</f>
        <v/>
      </c>
      <c r="AZJ9" s="78" t="str">
        <f>IF('Emballage (Primær)'!Q113="","",IFERROR(VLOOKUP('Emballage (Primær)'!Q113,AlleLande[],4,FALSE),""))</f>
        <v/>
      </c>
      <c r="AZK9" s="78" t="str">
        <f>IF('Emballage (Primær)'!D114='Drop down'!$P$6,"",VLOOKUP('Emballage (Primær)'!D114,MaterialeListe[],3,FALSE))</f>
        <v/>
      </c>
      <c r="AZL9" s="78" t="str">
        <f>IF('Emballage (Primær)'!E114='Drop down'!$P$6,"",IF('Emballage (Primær)'!E114='Drop down'!$P$11,0,1))</f>
        <v/>
      </c>
      <c r="AZM9" s="78" t="str">
        <f>IF('Emballage (Primær)'!F114='Drop down'!$P$6,"",VLOOKUP('Emballage (Primær)'!F114,Råmateriale[],3,FALSE))</f>
        <v/>
      </c>
      <c r="AZN9" s="78" t="str">
        <f>IF('Emballage (Primær)'!G114="","",('Emballage (Primær)'!G114/100)*$AXD$9)</f>
        <v/>
      </c>
      <c r="AZO9" s="78" t="str">
        <f>IFERROR(IF(AZN9="","","GRM"),"")</f>
        <v/>
      </c>
      <c r="AZP9" s="78" t="str">
        <f>IF('Emballage (Primær)'!K114='Drop down'!$P$6,"",VLOOKUP('Emballage (Primær)'!K114,Materialefarve[],3,FALSE))</f>
        <v/>
      </c>
      <c r="AZQ9" s="78" t="str">
        <f>IF('Emballage (Primær)'!M114="","",IFERROR(VLOOKUP('Emballage (Primær)'!M114,AlleLande[],4,FALSE),""))</f>
        <v/>
      </c>
      <c r="AZR9" s="78" t="str">
        <f>IF('Emballage (Primær)'!N114="","",IFERROR(VLOOKUP('Emballage (Primær)'!N114,AlleLande[],4,FALSE),""))</f>
        <v/>
      </c>
      <c r="AZS9" s="78" t="str">
        <f>IF('Emballage (Primær)'!O114="","",IFERROR(VLOOKUP('Emballage (Primær)'!O114,AlleLande[],4,FALSE),""))</f>
        <v/>
      </c>
      <c r="AZT9" s="78" t="str">
        <f>IF('Emballage (Primær)'!P114="","",IFERROR(VLOOKUP('Emballage (Primær)'!P114,AlleLande[],4,FALSE),""))</f>
        <v/>
      </c>
      <c r="AZU9" s="78" t="str">
        <f>IF('Emballage (Primær)'!Q114="","",IFERROR(VLOOKUP('Emballage (Primær)'!Q114,AlleLande[],4,FALSE),""))</f>
        <v/>
      </c>
      <c r="AZV9" s="78" t="str">
        <f>IF('Emballage (Primær)'!D115='Drop down'!$P$6,"",VLOOKUP('Emballage (Primær)'!D115,MaterialeListe[],3,FALSE))</f>
        <v/>
      </c>
      <c r="AZW9" s="78" t="str">
        <f>IF('Emballage (Primær)'!E115='Drop down'!$P$6,"",IF('Emballage (Primær)'!E115='Drop down'!$P$11,0,1))</f>
        <v/>
      </c>
      <c r="AZX9" s="78" t="str">
        <f>IF('Emballage (Primær)'!F115='Drop down'!$P$6,"",VLOOKUP('Emballage (Primær)'!F115,Råmateriale[],3,FALSE))</f>
        <v/>
      </c>
      <c r="AZY9" s="78" t="str">
        <f>IF('Emballage (Primær)'!G115="","",('Emballage (Primær)'!G115/100)*$AXD$9)</f>
        <v/>
      </c>
      <c r="AZZ9" s="78" t="str">
        <f>IFERROR(IF(AZY9="","","GRM"),"")</f>
        <v/>
      </c>
      <c r="BAA9" s="78" t="str">
        <f>IF('Emballage (Primær)'!K115='Drop down'!$P$6,"",VLOOKUP('Emballage (Primær)'!K115,Materialefarve[],3,FALSE))</f>
        <v/>
      </c>
      <c r="BAB9" s="78" t="str">
        <f>IF('Emballage (Primær)'!M115="","",IFERROR(VLOOKUP('Emballage (Primær)'!M115,AlleLande[],4,FALSE),""))</f>
        <v/>
      </c>
      <c r="BAC9" s="78" t="str">
        <f>IF('Emballage (Primær)'!N115="","",IFERROR(VLOOKUP('Emballage (Primær)'!N115,AlleLande[],4,FALSE),""))</f>
        <v/>
      </c>
      <c r="BAD9" s="78" t="str">
        <f>IF('Emballage (Primær)'!O115="","",IFERROR(VLOOKUP('Emballage (Primær)'!O115,AlleLande[],4,FALSE),""))</f>
        <v/>
      </c>
      <c r="BAE9" s="78" t="str">
        <f>IF('Emballage (Primær)'!P115="","",IFERROR(VLOOKUP('Emballage (Primær)'!P115,AlleLande[],4,FALSE),""))</f>
        <v/>
      </c>
      <c r="BAF9" s="78" t="str">
        <f>IF('Emballage (Primær)'!Q115="","",IFERROR(VLOOKUP('Emballage (Primær)'!Q115,AlleLande[],4,FALSE),""))</f>
        <v/>
      </c>
      <c r="BAG9" s="78" t="str">
        <f>IF('Emballage (Primær)'!D116='Drop down'!$P$6,"",VLOOKUP('Emballage (Primær)'!D116,MaterialeListe[],3,FALSE))</f>
        <v/>
      </c>
      <c r="BAH9" s="78" t="str">
        <f>IF('Emballage (Primær)'!E116='Drop down'!$P$6,"",IF('Emballage (Primær)'!E116='Drop down'!$P$11,0,1))</f>
        <v/>
      </c>
      <c r="BAI9" s="78" t="str">
        <f>IF('Emballage (Primær)'!F116='Drop down'!$P$6,"",VLOOKUP('Emballage (Primær)'!F116,Råmateriale[],3,FALSE))</f>
        <v/>
      </c>
      <c r="BAJ9" s="78" t="str">
        <f>IF('Emballage (Primær)'!G116="","",('Emballage (Primær)'!G116/100)*$AXD$9)</f>
        <v/>
      </c>
      <c r="BAK9" s="78" t="str">
        <f>IFERROR(IF(BAJ9="","","GRM"),"")</f>
        <v/>
      </c>
      <c r="BAL9" s="78" t="str">
        <f>IF('Emballage (Primær)'!K116='Drop down'!$P$6,"",VLOOKUP('Emballage (Primær)'!K116,Materialefarve[],3,FALSE))</f>
        <v/>
      </c>
      <c r="BAM9" s="78" t="str">
        <f>IF('Emballage (Primær)'!M116="","",IFERROR(VLOOKUP('Emballage (Primær)'!M116,AlleLande[],4,FALSE),""))</f>
        <v/>
      </c>
      <c r="BAN9" s="78" t="str">
        <f>IF('Emballage (Primær)'!N116="","",IFERROR(VLOOKUP('Emballage (Primær)'!N116,AlleLande[],4,FALSE),""))</f>
        <v/>
      </c>
      <c r="BAO9" s="78" t="str">
        <f>IF('Emballage (Primær)'!O116="","",IFERROR(VLOOKUP('Emballage (Primær)'!O116,AlleLande[],4,FALSE),""))</f>
        <v/>
      </c>
      <c r="BAP9" s="78" t="str">
        <f>IF('Emballage (Primær)'!P116="","",IFERROR(VLOOKUP('Emballage (Primær)'!P116,AlleLande[],4,FALSE),""))</f>
        <v/>
      </c>
      <c r="BAQ9" s="78" t="str">
        <f>IF('Emballage (Primær)'!Q116="","",IFERROR(VLOOKUP('Emballage (Primær)'!Q116,AlleLande[],4,FALSE),""))</f>
        <v/>
      </c>
      <c r="BAR9" s="78" t="str">
        <f>IF('Emballage (Primær)'!D117='Drop down'!$P$6,"",VLOOKUP('Emballage (Primær)'!D117,MaterialeListe[],3,FALSE))</f>
        <v/>
      </c>
      <c r="BAS9" s="78" t="str">
        <f>IF('Emballage (Primær)'!E117='Drop down'!$P$6,"",IF('Emballage (Primær)'!E117='Drop down'!$P$11,0,1))</f>
        <v/>
      </c>
      <c r="BAT9" s="78" t="str">
        <f>IF('Emballage (Primær)'!F117='Drop down'!$P$6,"",VLOOKUP('Emballage (Primær)'!F117,Råmateriale[],3,FALSE))</f>
        <v/>
      </c>
      <c r="BAU9" s="78" t="str">
        <f>IF('Emballage (Primær)'!G117="","",('Emballage (Primær)'!G117/100)*$AXD$9)</f>
        <v/>
      </c>
      <c r="BAV9" s="78" t="str">
        <f>IFERROR(IF(BAU9="","","GRM"),"")</f>
        <v/>
      </c>
      <c r="BAW9" s="78" t="str">
        <f>IF('Emballage (Primær)'!K117='Drop down'!$P$6,"",VLOOKUP('Emballage (Primær)'!K117,Materialefarve[],3,FALSE))</f>
        <v/>
      </c>
      <c r="BAX9" s="78" t="str">
        <f>IF('Emballage (Primær)'!M117="","",IFERROR(VLOOKUP('Emballage (Primær)'!M117,AlleLande[],4,FALSE),""))</f>
        <v/>
      </c>
      <c r="BAY9" s="78" t="str">
        <f>IF('Emballage (Primær)'!N117="","",IFERROR(VLOOKUP('Emballage (Primær)'!N117,AlleLande[],4,FALSE),""))</f>
        <v/>
      </c>
      <c r="BAZ9" s="78" t="str">
        <f>IF('Emballage (Primær)'!O117="","",IFERROR(VLOOKUP('Emballage (Primær)'!O117,AlleLande[],4,FALSE),""))</f>
        <v/>
      </c>
      <c r="BBA9" s="78" t="str">
        <f>IF('Emballage (Primær)'!P117="","",IFERROR(VLOOKUP('Emballage (Primær)'!P117,AlleLande[],4,FALSE),""))</f>
        <v/>
      </c>
      <c r="BBB9" s="78" t="str">
        <f>IF('Emballage (Primær)'!Q117="","",IFERROR(VLOOKUP('Emballage (Primær)'!Q117,AlleLande[],4,FALSE),""))</f>
        <v/>
      </c>
      <c r="BBC9" s="78" t="str">
        <f>IF('Emballage (Primær)'!D118='Drop down'!$P$6,"",VLOOKUP('Emballage (Primær)'!D118,MaterialeListe[],3,FALSE))</f>
        <v/>
      </c>
      <c r="BBD9" s="78" t="str">
        <f>IF('Emballage (Primær)'!E118='Drop down'!$P$6,"",IF('Emballage (Primær)'!E118='Drop down'!$P$11,0,1))</f>
        <v/>
      </c>
      <c r="BBE9" s="78" t="str">
        <f>IF('Emballage (Primær)'!F118='Drop down'!$P$6,"",VLOOKUP('Emballage (Primær)'!F118,Råmateriale[],3,FALSE))</f>
        <v/>
      </c>
      <c r="BBF9" s="78" t="str">
        <f>IF('Emballage (Primær)'!G118="","",('Emballage (Primær)'!G118/100)*$AXD$9)</f>
        <v/>
      </c>
      <c r="BBG9" s="78" t="str">
        <f>IFERROR(IF(BBF9="","","GRM"),"")</f>
        <v/>
      </c>
      <c r="BBH9" s="78" t="str">
        <f>IF('Emballage (Primær)'!K118='Drop down'!$P$6,"",VLOOKUP('Emballage (Primær)'!K118,Materialefarve[],3,FALSE))</f>
        <v/>
      </c>
      <c r="BBI9" s="78" t="str">
        <f>IF('Emballage (Primær)'!M118="","",IFERROR(VLOOKUP('Emballage (Primær)'!M118,AlleLande[],4,FALSE),""))</f>
        <v/>
      </c>
      <c r="BBJ9" s="78" t="str">
        <f>IF('Emballage (Primær)'!N118="","",IFERROR(VLOOKUP('Emballage (Primær)'!N118,AlleLande[],4,FALSE),""))</f>
        <v/>
      </c>
      <c r="BBK9" s="78" t="str">
        <f>IF('Emballage (Primær)'!O118="","",IFERROR(VLOOKUP('Emballage (Primær)'!O118,AlleLande[],4,FALSE),""))</f>
        <v/>
      </c>
      <c r="BBL9" s="78" t="str">
        <f>IF('Emballage (Primær)'!P118="","",IFERROR(VLOOKUP('Emballage (Primær)'!P118,AlleLande[],4,FALSE),""))</f>
        <v/>
      </c>
      <c r="BBM9" s="78" t="str">
        <f>IF('Emballage (Primær)'!Q118="","",IFERROR(VLOOKUP('Emballage (Primær)'!Q118,AlleLande[],4,FALSE),""))</f>
        <v/>
      </c>
      <c r="BBN9" s="78" t="str">
        <f>IF('Emballage (Primær)'!D119='Drop down'!$P$6,"",VLOOKUP('Emballage (Primær)'!D119,MaterialeListe[],3,FALSE))</f>
        <v/>
      </c>
      <c r="BBO9" s="78" t="str">
        <f>IF('Emballage (Primær)'!E119='Drop down'!$P$6,"",IF('Emballage (Primær)'!E119='Drop down'!$P$11,0,1))</f>
        <v/>
      </c>
      <c r="BBP9" s="78" t="str">
        <f>IF('Emballage (Primær)'!F119='Drop down'!$P$6,"",VLOOKUP('Emballage (Primær)'!F119,Råmateriale[],3,FALSE))</f>
        <v/>
      </c>
      <c r="BBQ9" s="78" t="str">
        <f>IF('Emballage (Primær)'!G119="","",('Emballage (Primær)'!G119/100)*$AXD$9)</f>
        <v/>
      </c>
      <c r="BBR9" s="78" t="str">
        <f>IFERROR(IF(BBQ9="","","GRM"),"")</f>
        <v/>
      </c>
      <c r="BBS9" s="78" t="str">
        <f>IF('Emballage (Primær)'!K119='Drop down'!$P$6,"",VLOOKUP('Emballage (Primær)'!K119,Materialefarve[],3,FALSE))</f>
        <v/>
      </c>
      <c r="BBT9" s="78" t="str">
        <f>IF('Emballage (Primær)'!M119="","",IFERROR(VLOOKUP('Emballage (Primær)'!M119,AlleLande[],4,FALSE),""))</f>
        <v/>
      </c>
      <c r="BBU9" s="78" t="str">
        <f>IF('Emballage (Primær)'!N119="","",IFERROR(VLOOKUP('Emballage (Primær)'!N119,AlleLande[],4,FALSE),""))</f>
        <v/>
      </c>
      <c r="BBV9" s="78" t="str">
        <f>IF('Emballage (Primær)'!O119="","",IFERROR(VLOOKUP('Emballage (Primær)'!O119,AlleLande[],4,FALSE),""))</f>
        <v/>
      </c>
      <c r="BBW9" s="78" t="str">
        <f>IF('Emballage (Primær)'!P119="","",IFERROR(VLOOKUP('Emballage (Primær)'!P119,AlleLande[],4,FALSE),""))</f>
        <v/>
      </c>
      <c r="BBX9" s="78" t="str">
        <f>IF('Emballage (Primær)'!Q119="","",IFERROR(VLOOKUP('Emballage (Primær)'!Q119,AlleLande[],4,FALSE),""))</f>
        <v/>
      </c>
      <c r="BBY9" s="78" t="str">
        <f>IF('Emballage (Primær)'!C27='Drop down'!$P$6,"",VLOOKUP('Emballage (Primær)'!C27,EmballageListe[],3,FALSE))</f>
        <v/>
      </c>
      <c r="BBZ9" s="78" t="str">
        <f>IF('Emballage (Primær)'!D27="","",'Emballage (Primær)'!D27)</f>
        <v/>
      </c>
      <c r="BCA9" s="78" t="str">
        <f>IFERROR(IF(BBZ9="","","GRM"),"")</f>
        <v/>
      </c>
      <c r="BCB9" s="78" t="str">
        <f>IF('Emballage (Primær)'!F27="","",'Emballage (Primær)'!F27)</f>
        <v/>
      </c>
      <c r="BCC9" s="78" t="str">
        <f>IFERROR(IF(BCB9="","","4H"),"")</f>
        <v/>
      </c>
      <c r="BCD9" s="78" t="str">
        <f>IF('Emballage (Primær)'!G27='Drop down'!$P$6,"",VLOOKUP('Emballage (Primær)'!G27,Emballagesortering[],3,FALSE))</f>
        <v/>
      </c>
      <c r="BCE9" s="78" t="str">
        <f>IF('Emballage (Primær)'!H27="X",1,"")</f>
        <v/>
      </c>
      <c r="BCF9" s="78" t="str">
        <f>IF('Emballage (Primær)'!I27="X",1,"")</f>
        <v/>
      </c>
      <c r="BCG9" s="78" t="str">
        <f>IF('Emballage (Primær)'!J27="X",1,"")</f>
        <v/>
      </c>
      <c r="BCH9" s="78" t="str">
        <f>IF('Emballage (Primær)'!K27='Drop down'!$P$6,"",VLOOKUP('Emballage (Primær)'!K27,CertPapir[],3,FALSE))</f>
        <v/>
      </c>
      <c r="BCI9" s="78" t="str">
        <f>IF('Emballage (Primær)'!L27="","",'Emballage (Primær)'!L27)</f>
        <v/>
      </c>
      <c r="BCJ9" s="78" t="str">
        <f>IF('Emballage (Primær)'!M27="","",IFERROR(VLOOKUP('Emballage (Primær)'!M27,AlleLande[],4,FALSE),""))</f>
        <v/>
      </c>
      <c r="BCK9" s="78" t="str">
        <f>IF('Emballage (Primær)'!N27="","",IFERROR(VLOOKUP('Emballage (Primær)'!N27,AlleLande[],4,FALSE),""))</f>
        <v/>
      </c>
      <c r="BCL9" s="78" t="str">
        <f>IF('Emballage (Primær)'!O27="","",IFERROR(VLOOKUP('Emballage (Primær)'!O27,AlleLande[],4,FALSE),""))</f>
        <v/>
      </c>
      <c r="BCM9" s="78" t="str">
        <f>IF('Emballage (Primær)'!P27="","",IFERROR(VLOOKUP('Emballage (Primær)'!P27,AlleLande[],4,FALSE),""))</f>
        <v/>
      </c>
      <c r="BCN9" s="78" t="str">
        <f>IF('Emballage (Primær)'!Q27="","",IFERROR(VLOOKUP('Emballage (Primær)'!Q27,AlleLande[],4,FALSE),""))</f>
        <v/>
      </c>
      <c r="BCO9" s="78" t="str">
        <f>IF('Emballage (Primær)'!D122='Drop down'!$P$6,"",VLOOKUP('Emballage (Primær)'!D122,MaterialeListe[],3,FALSE))</f>
        <v/>
      </c>
      <c r="BCP9" s="78" t="str">
        <f>IF('Emballage (Primær)'!E122='Drop down'!$P$6,"",IF('Emballage (Primær)'!E122='Drop down'!$P$11,0,1))</f>
        <v/>
      </c>
      <c r="BCQ9" s="78" t="str">
        <f>IF('Emballage (Primær)'!F122='Drop down'!$P$6,"",VLOOKUP('Emballage (Primær)'!F122,Råmateriale[],3,FALSE))</f>
        <v/>
      </c>
      <c r="BCR9" s="78" t="str">
        <f>IF('Emballage (Primær)'!G122="","",('Emballage (Primær)'!G122/100)*$BBZ$9)</f>
        <v/>
      </c>
      <c r="BCS9" s="78" t="str">
        <f>IFERROR(IF(BCR9="","","GRM"),"")</f>
        <v/>
      </c>
      <c r="BCT9" s="78" t="str">
        <f>IF('Emballage (Primær)'!K122='Drop down'!$P$6,"",VLOOKUP('Emballage (Primær)'!K122,Materialefarve[],3,FALSE))</f>
        <v/>
      </c>
      <c r="BCU9" s="78" t="str">
        <f>IF('Emballage (Primær)'!M122="","",IFERROR(VLOOKUP('Emballage (Primær)'!M122,AlleLande[],4,FALSE),""))</f>
        <v/>
      </c>
      <c r="BCV9" s="78" t="str">
        <f>IF('Emballage (Primær)'!N122="","",IFERROR(VLOOKUP('Emballage (Primær)'!N122,AlleLande[],4,FALSE),""))</f>
        <v/>
      </c>
      <c r="BCW9" s="78" t="str">
        <f>IF('Emballage (Primær)'!O122="","",IFERROR(VLOOKUP('Emballage (Primær)'!O122,AlleLande[],4,FALSE),""))</f>
        <v/>
      </c>
      <c r="BCX9" s="78" t="str">
        <f>IF('Emballage (Primær)'!P122="","",IFERROR(VLOOKUP('Emballage (Primær)'!P122,AlleLande[],4,FALSE),""))</f>
        <v/>
      </c>
      <c r="BCY9" s="78" t="str">
        <f>IF('Emballage (Primær)'!Q122="","",IFERROR(VLOOKUP('Emballage (Primær)'!Q122,AlleLande[],4,FALSE),""))</f>
        <v/>
      </c>
      <c r="BCZ9" s="78" t="str">
        <f>IF('Emballage (Primær)'!D123='Drop down'!$P$6,"",VLOOKUP('Emballage (Primær)'!D123,MaterialeListe[],3,FALSE))</f>
        <v/>
      </c>
      <c r="BDA9" s="78" t="str">
        <f>IF('Emballage (Primær)'!E123='Drop down'!$P$6,"",IF('Emballage (Primær)'!E123='Drop down'!$P$11,0,1))</f>
        <v/>
      </c>
      <c r="BDB9" s="78" t="str">
        <f>IF('Emballage (Primær)'!F123='Drop down'!$P$6,"",VLOOKUP('Emballage (Primær)'!F123,Råmateriale[],3,FALSE))</f>
        <v/>
      </c>
      <c r="BDC9" s="78" t="str">
        <f>IF('Emballage (Primær)'!G123="","",('Emballage (Primær)'!G123/100)*$BBZ$9)</f>
        <v/>
      </c>
      <c r="BDD9" s="78" t="str">
        <f>IFERROR(IF(BDC9="","","GRM"),"")</f>
        <v/>
      </c>
      <c r="BDE9" s="78" t="str">
        <f>IF('Emballage (Primær)'!K123='Drop down'!$P$6,"",VLOOKUP('Emballage (Primær)'!K123,Materialefarve[],3,FALSE))</f>
        <v/>
      </c>
      <c r="BDF9" s="78" t="str">
        <f>IF('Emballage (Primær)'!M123="","",IFERROR(VLOOKUP('Emballage (Primær)'!M123,AlleLande[],4,FALSE),""))</f>
        <v/>
      </c>
      <c r="BDG9" s="78" t="str">
        <f>IF('Emballage (Primær)'!N123="","",IFERROR(VLOOKUP('Emballage (Primær)'!N123,AlleLande[],4,FALSE),""))</f>
        <v/>
      </c>
      <c r="BDH9" s="78" t="str">
        <f>IF('Emballage (Primær)'!O123="","",IFERROR(VLOOKUP('Emballage (Primær)'!O123,AlleLande[],4,FALSE),""))</f>
        <v/>
      </c>
      <c r="BDI9" s="78" t="str">
        <f>IF('Emballage (Primær)'!P123="","",IFERROR(VLOOKUP('Emballage (Primær)'!P123,AlleLande[],4,FALSE),""))</f>
        <v/>
      </c>
      <c r="BDJ9" s="78" t="str">
        <f>IF('Emballage (Primær)'!Q123="","",IFERROR(VLOOKUP('Emballage (Primær)'!Q123,AlleLande[],4,FALSE),""))</f>
        <v/>
      </c>
      <c r="BDK9" s="78" t="str">
        <f>IF('Emballage (Primær)'!D124='Drop down'!$P$6,"",VLOOKUP('Emballage (Primær)'!D124,MaterialeListe[],3,FALSE))</f>
        <v/>
      </c>
      <c r="BDL9" s="78" t="str">
        <f>IF('Emballage (Primær)'!E124='Drop down'!$P$6,"",IF('Emballage (Primær)'!E124='Drop down'!$P$11,0,1))</f>
        <v/>
      </c>
      <c r="BDM9" s="78" t="str">
        <f>IF('Emballage (Primær)'!F124='Drop down'!$P$6,"",VLOOKUP('Emballage (Primær)'!F124,Råmateriale[],3,FALSE))</f>
        <v/>
      </c>
      <c r="BDN9" s="78" t="str">
        <f>IF('Emballage (Primær)'!G124="","",('Emballage (Primær)'!G124/100)*$BBZ$9)</f>
        <v/>
      </c>
      <c r="BDO9" s="78" t="str">
        <f>IFERROR(IF(BDN9="","","GRM"),"")</f>
        <v/>
      </c>
      <c r="BDP9" s="78" t="str">
        <f>IF('Emballage (Primær)'!K124='Drop down'!$P$6,"",VLOOKUP('Emballage (Primær)'!K124,Materialefarve[],3,FALSE))</f>
        <v/>
      </c>
      <c r="BDQ9" s="78" t="str">
        <f>IF('Emballage (Primær)'!M124="","",IFERROR(VLOOKUP('Emballage (Primær)'!M124,AlleLande[],4,FALSE),""))</f>
        <v/>
      </c>
      <c r="BDR9" s="78" t="str">
        <f>IF('Emballage (Primær)'!N124="","",IFERROR(VLOOKUP('Emballage (Primær)'!N124,AlleLande[],4,FALSE),""))</f>
        <v/>
      </c>
      <c r="BDS9" s="78" t="str">
        <f>IF('Emballage (Primær)'!O124="","",IFERROR(VLOOKUP('Emballage (Primær)'!O124,AlleLande[],4,FALSE),""))</f>
        <v/>
      </c>
      <c r="BDT9" s="78" t="str">
        <f>IF('Emballage (Primær)'!P124="","",IFERROR(VLOOKUP('Emballage (Primær)'!P124,AlleLande[],4,FALSE),""))</f>
        <v/>
      </c>
      <c r="BDU9" s="78" t="str">
        <f>IF('Emballage (Primær)'!Q124="","",IFERROR(VLOOKUP('Emballage (Primær)'!Q124,AlleLande[],4,FALSE),""))</f>
        <v/>
      </c>
      <c r="BDV9" s="78" t="str">
        <f>IF('Emballage (Primær)'!D125='Drop down'!$P$6,"",VLOOKUP('Emballage (Primær)'!D125,MaterialeListe[],3,FALSE))</f>
        <v/>
      </c>
      <c r="BDW9" s="78" t="str">
        <f>IF('Emballage (Primær)'!E125='Drop down'!$P$6,"",IF('Emballage (Primær)'!E125='Drop down'!$P$11,0,1))</f>
        <v/>
      </c>
      <c r="BDX9" s="78" t="str">
        <f>IF('Emballage (Primær)'!F125='Drop down'!$P$6,"",VLOOKUP('Emballage (Primær)'!F125,Råmateriale[],3,FALSE))</f>
        <v/>
      </c>
      <c r="BDY9" s="78" t="str">
        <f>IF('Emballage (Primær)'!G125="","",('Emballage (Primær)'!G125/100)*$BBZ$9)</f>
        <v/>
      </c>
      <c r="BDZ9" s="78" t="str">
        <f>IFERROR(IF(BDY9="","","GRM"),"")</f>
        <v/>
      </c>
      <c r="BEA9" s="78" t="str">
        <f>IF('Emballage (Primær)'!K125='Drop down'!$P$6,"",VLOOKUP('Emballage (Primær)'!K125,Materialefarve[],3,FALSE))</f>
        <v/>
      </c>
      <c r="BEB9" s="78" t="str">
        <f>IF('Emballage (Primær)'!M125="","",IFERROR(VLOOKUP('Emballage (Primær)'!M125,AlleLande[],4,FALSE),""))</f>
        <v/>
      </c>
      <c r="BEC9" s="78" t="str">
        <f>IF('Emballage (Primær)'!N125="","",IFERROR(VLOOKUP('Emballage (Primær)'!N125,AlleLande[],4,FALSE),""))</f>
        <v/>
      </c>
      <c r="BED9" s="78" t="str">
        <f>IF('Emballage (Primær)'!O125="","",IFERROR(VLOOKUP('Emballage (Primær)'!O125,AlleLande[],4,FALSE),""))</f>
        <v/>
      </c>
      <c r="BEE9" s="78" t="str">
        <f>IF('Emballage (Primær)'!P125="","",IFERROR(VLOOKUP('Emballage (Primær)'!P125,AlleLande[],4,FALSE),""))</f>
        <v/>
      </c>
      <c r="BEF9" s="78" t="str">
        <f>IF('Emballage (Primær)'!Q125="","",IFERROR(VLOOKUP('Emballage (Primær)'!Q125,AlleLande[],4,FALSE),""))</f>
        <v/>
      </c>
      <c r="BEG9" s="78" t="str">
        <f>IF('Emballage (Primær)'!D126='Drop down'!$P$6,"",VLOOKUP('Emballage (Primær)'!D126,MaterialeListe[],3,FALSE))</f>
        <v/>
      </c>
      <c r="BEH9" s="78" t="str">
        <f>IF('Emballage (Primær)'!E126='Drop down'!$P$6,"",IF('Emballage (Primær)'!E126='Drop down'!$P$11,0,1))</f>
        <v/>
      </c>
      <c r="BEI9" s="78" t="str">
        <f>IF('Emballage (Primær)'!F126='Drop down'!$P$6,"",VLOOKUP('Emballage (Primær)'!F126,Råmateriale[],3,FALSE))</f>
        <v/>
      </c>
      <c r="BEJ9" s="78" t="str">
        <f>IF('Emballage (Primær)'!G126="","",('Emballage (Primær)'!G126/100)*$BBZ$9)</f>
        <v/>
      </c>
      <c r="BEK9" s="78" t="str">
        <f>IFERROR(IF(BEJ9="","","GRM"),"")</f>
        <v/>
      </c>
      <c r="BEL9" s="78" t="str">
        <f>IF('Emballage (Primær)'!K126='Drop down'!$P$6,"",VLOOKUP('Emballage (Primær)'!K126,Materialefarve[],3,FALSE))</f>
        <v/>
      </c>
      <c r="BEM9" s="78" t="str">
        <f>IF('Emballage (Primær)'!M126="","",IFERROR(VLOOKUP('Emballage (Primær)'!M126,AlleLande[],4,FALSE),""))</f>
        <v/>
      </c>
      <c r="BEN9" s="78" t="str">
        <f>IF('Emballage (Primær)'!N126="","",IFERROR(VLOOKUP('Emballage (Primær)'!N126,AlleLande[],4,FALSE),""))</f>
        <v/>
      </c>
      <c r="BEO9" s="78" t="str">
        <f>IF('Emballage (Primær)'!O126="","",IFERROR(VLOOKUP('Emballage (Primær)'!O126,AlleLande[],4,FALSE),""))</f>
        <v/>
      </c>
      <c r="BEP9" s="78" t="str">
        <f>IF('Emballage (Primær)'!P126="","",IFERROR(VLOOKUP('Emballage (Primær)'!P126,AlleLande[],4,FALSE),""))</f>
        <v/>
      </c>
      <c r="BEQ9" s="78" t="str">
        <f>IF('Emballage (Primær)'!Q126="","",IFERROR(VLOOKUP('Emballage (Primær)'!Q126,AlleLande[],4,FALSE),""))</f>
        <v/>
      </c>
      <c r="BER9" s="78" t="str">
        <f>IF('Emballage (Primær)'!D127='Drop down'!$P$6,"",VLOOKUP('Emballage (Primær)'!D127,MaterialeListe[],3,FALSE))</f>
        <v/>
      </c>
      <c r="BES9" s="78" t="str">
        <f>IF('Emballage (Primær)'!E127='Drop down'!$P$6,"",IF('Emballage (Primær)'!E127='Drop down'!$P$11,0,1))</f>
        <v/>
      </c>
      <c r="BET9" s="78" t="str">
        <f>IF('Emballage (Primær)'!F127='Drop down'!$P$6,"",VLOOKUP('Emballage (Primær)'!F127,Råmateriale[],3,FALSE))</f>
        <v/>
      </c>
      <c r="BEU9" s="78" t="str">
        <f>IF('Emballage (Primær)'!G127="","",('Emballage (Primær)'!G127/100)*$BBZ$9)</f>
        <v/>
      </c>
      <c r="BEV9" s="78" t="str">
        <f>IFERROR(IF(BEU9="","","GRM"),"")</f>
        <v/>
      </c>
      <c r="BEW9" s="78" t="str">
        <f>IF('Emballage (Primær)'!K127='Drop down'!$P$6,"",VLOOKUP('Emballage (Primær)'!K127,Materialefarve[],3,FALSE))</f>
        <v/>
      </c>
      <c r="BEX9" s="78" t="str">
        <f>IF('Emballage (Primær)'!M127="","",IFERROR(VLOOKUP('Emballage (Primær)'!M127,AlleLande[],4,FALSE),""))</f>
        <v/>
      </c>
      <c r="BEY9" s="78" t="str">
        <f>IF('Emballage (Primær)'!N127="","",IFERROR(VLOOKUP('Emballage (Primær)'!N127,AlleLande[],4,FALSE),""))</f>
        <v/>
      </c>
      <c r="BEZ9" s="78" t="str">
        <f>IF('Emballage (Primær)'!O127="","",IFERROR(VLOOKUP('Emballage (Primær)'!O127,AlleLande[],4,FALSE),""))</f>
        <v/>
      </c>
      <c r="BFA9" s="78" t="str">
        <f>IF('Emballage (Primær)'!P127="","",IFERROR(VLOOKUP('Emballage (Primær)'!P127,AlleLande[],4,FALSE),""))</f>
        <v/>
      </c>
      <c r="BFB9" s="78" t="str">
        <f>IF('Emballage (Primær)'!Q127="","",IFERROR(VLOOKUP('Emballage (Primær)'!Q127,AlleLande[],4,FALSE),""))</f>
        <v/>
      </c>
      <c r="BFC9" s="78" t="str">
        <f>IF('Emballage (Primær)'!D128='Drop down'!$P$6,"",VLOOKUP('Emballage (Primær)'!D128,MaterialeListe[],3,FALSE))</f>
        <v/>
      </c>
      <c r="BFD9" s="78" t="str">
        <f>IF('Emballage (Primær)'!E128='Drop down'!$P$6,"",IF('Emballage (Primær)'!E128='Drop down'!$P$11,0,1))</f>
        <v/>
      </c>
      <c r="BFE9" s="78" t="str">
        <f>IF('Emballage (Primær)'!F128='Drop down'!$P$6,"",VLOOKUP('Emballage (Primær)'!F128,Råmateriale[],3,FALSE))</f>
        <v/>
      </c>
      <c r="BFF9" s="78" t="str">
        <f>IF('Emballage (Primær)'!G128="","",('Emballage (Primær)'!G128/100)*$BBZ$9)</f>
        <v/>
      </c>
      <c r="BFG9" s="78" t="str">
        <f>IFERROR(IF(BFF9="","","GRM"),"")</f>
        <v/>
      </c>
      <c r="BFH9" s="78" t="str">
        <f>IF('Emballage (Primær)'!K128='Drop down'!$P$6,"",VLOOKUP('Emballage (Primær)'!K128,Materialefarve[],3,FALSE))</f>
        <v/>
      </c>
      <c r="BFI9" s="78" t="str">
        <f>IF('Emballage (Primær)'!M128="","",IFERROR(VLOOKUP('Emballage (Primær)'!M128,AlleLande[],4,FALSE),""))</f>
        <v/>
      </c>
      <c r="BFJ9" s="78" t="str">
        <f>IF('Emballage (Primær)'!N128="","",IFERROR(VLOOKUP('Emballage (Primær)'!N128,AlleLande[],4,FALSE),""))</f>
        <v/>
      </c>
      <c r="BFK9" s="78" t="str">
        <f>IF('Emballage (Primær)'!O128="","",IFERROR(VLOOKUP('Emballage (Primær)'!O128,AlleLande[],4,FALSE),""))</f>
        <v/>
      </c>
      <c r="BFL9" s="78" t="str">
        <f>IF('Emballage (Primær)'!P128="","",IFERROR(VLOOKUP('Emballage (Primær)'!P128,AlleLande[],4,FALSE),""))</f>
        <v/>
      </c>
      <c r="BFM9" s="78" t="str">
        <f>IF('Emballage (Primær)'!Q128="","",IFERROR(VLOOKUP('Emballage (Primær)'!Q128,AlleLande[],4,FALSE),""))</f>
        <v/>
      </c>
      <c r="BFN9" s="78" t="str">
        <f>IF('Emballage (Primær)'!D129='Drop down'!$P$6,"",VLOOKUP('Emballage (Primær)'!D129,MaterialeListe[],3,FALSE))</f>
        <v/>
      </c>
      <c r="BFO9" s="78" t="str">
        <f>IF('Emballage (Primær)'!E129='Drop down'!$P$6,"",IF('Emballage (Primær)'!E129='Drop down'!$P$11,0,1))</f>
        <v/>
      </c>
      <c r="BFP9" s="78" t="str">
        <f>IF('Emballage (Primær)'!F129='Drop down'!$P$6,"",VLOOKUP('Emballage (Primær)'!F129,Råmateriale[],3,FALSE))</f>
        <v/>
      </c>
      <c r="BFQ9" s="78" t="str">
        <f>IF('Emballage (Primær)'!G129="","",('Emballage (Primær)'!G129/100)*$BBZ$9)</f>
        <v/>
      </c>
      <c r="BFR9" s="78" t="str">
        <f>IFERROR(IF(BFQ9="","","GRM"),"")</f>
        <v/>
      </c>
      <c r="BFS9" s="78" t="str">
        <f>IF('Emballage (Primær)'!K129='Drop down'!$P$6,"",VLOOKUP('Emballage (Primær)'!K129,Materialefarve[],3,FALSE))</f>
        <v/>
      </c>
      <c r="BFT9" s="78" t="str">
        <f>IF('Emballage (Primær)'!M129="","",IFERROR(VLOOKUP('Emballage (Primær)'!M129,AlleLande[],4,FALSE),""))</f>
        <v/>
      </c>
      <c r="BFU9" s="78" t="str">
        <f>IF('Emballage (Primær)'!N129="","",IFERROR(VLOOKUP('Emballage (Primær)'!N129,AlleLande[],4,FALSE),""))</f>
        <v/>
      </c>
      <c r="BFV9" s="78" t="str">
        <f>IF('Emballage (Primær)'!O129="","",IFERROR(VLOOKUP('Emballage (Primær)'!O129,AlleLande[],4,FALSE),""))</f>
        <v/>
      </c>
      <c r="BFW9" s="78" t="str">
        <f>IF('Emballage (Primær)'!P129="","",IFERROR(VLOOKUP('Emballage (Primær)'!P129,AlleLande[],4,FALSE),""))</f>
        <v/>
      </c>
      <c r="BFX9" s="78" t="str">
        <f>IF('Emballage (Primær)'!Q129="","",IFERROR(VLOOKUP('Emballage (Primær)'!Q129,AlleLande[],4,FALSE),""))</f>
        <v/>
      </c>
      <c r="BFY9" s="78" t="str">
        <f>IF('Emballage (Primær)'!D130='Drop down'!$P$6,"",VLOOKUP('Emballage (Primær)'!D130,MaterialeListe[],3,FALSE))</f>
        <v/>
      </c>
      <c r="BFZ9" s="78" t="str">
        <f>IF('Emballage (Primær)'!E130='Drop down'!$P$6,"",IF('Emballage (Primær)'!E130='Drop down'!$P$11,0,1))</f>
        <v/>
      </c>
      <c r="BGA9" s="78" t="str">
        <f>IF('Emballage (Primær)'!F130='Drop down'!$P$6,"",VLOOKUP('Emballage (Primær)'!F130,Råmateriale[],3,FALSE))</f>
        <v/>
      </c>
      <c r="BGB9" s="78" t="str">
        <f>IF('Emballage (Primær)'!G130="","",('Emballage (Primær)'!G130/100)*$BBZ$9)</f>
        <v/>
      </c>
      <c r="BGC9" s="78" t="str">
        <f>IFERROR(IF(BGB9="","","GRM"),"")</f>
        <v/>
      </c>
      <c r="BGD9" s="78" t="str">
        <f>IF('Emballage (Primær)'!K130='Drop down'!$P$6,"",VLOOKUP('Emballage (Primær)'!K130,Materialefarve[],3,FALSE))</f>
        <v/>
      </c>
      <c r="BGE9" s="78" t="str">
        <f>IF('Emballage (Primær)'!M130="","",IFERROR(VLOOKUP('Emballage (Primær)'!M130,AlleLande[],4,FALSE),""))</f>
        <v/>
      </c>
      <c r="BGF9" s="78" t="str">
        <f>IF('Emballage (Primær)'!N130="","",IFERROR(VLOOKUP('Emballage (Primær)'!N130,AlleLande[],4,FALSE),""))</f>
        <v/>
      </c>
      <c r="BGG9" s="78" t="str">
        <f>IF('Emballage (Primær)'!O130="","",IFERROR(VLOOKUP('Emballage (Primær)'!O130,AlleLande[],4,FALSE),""))</f>
        <v/>
      </c>
      <c r="BGH9" s="78" t="str">
        <f>IF('Emballage (Primær)'!P130="","",IFERROR(VLOOKUP('Emballage (Primær)'!P130,AlleLande[],4,FALSE),""))</f>
        <v/>
      </c>
      <c r="BGI9" s="78" t="str">
        <f>IF('Emballage (Primær)'!Q130="","",IFERROR(VLOOKUP('Emballage (Primær)'!Q130,AlleLande[],4,FALSE),""))</f>
        <v/>
      </c>
      <c r="BGJ9" s="78" t="str">
        <f>IF('Emballage (Primær)'!D131='Drop down'!$P$6,"",VLOOKUP('Emballage (Primær)'!D131,MaterialeListe[],3,FALSE))</f>
        <v/>
      </c>
      <c r="BGK9" s="78" t="str">
        <f>IF('Emballage (Primær)'!E131='Drop down'!$P$6,"",IF('Emballage (Primær)'!E131='Drop down'!$P$11,0,1))</f>
        <v/>
      </c>
      <c r="BGL9" s="78" t="str">
        <f>IF('Emballage (Primær)'!F131='Drop down'!$P$6,"",VLOOKUP('Emballage (Primær)'!F131,Råmateriale[],3,FALSE))</f>
        <v/>
      </c>
      <c r="BGM9" s="78" t="str">
        <f>IF('Emballage (Primær)'!G131="","",('Emballage (Primær)'!G131/100)*$BBZ$9)</f>
        <v/>
      </c>
      <c r="BGN9" s="78" t="str">
        <f>IFERROR(IF(BGM9="","","GRM"),"")</f>
        <v/>
      </c>
      <c r="BGO9" s="78" t="str">
        <f>IF('Emballage (Primær)'!K131='Drop down'!$P$6,"",VLOOKUP('Emballage (Primær)'!K131,Materialefarve[],3,FALSE))</f>
        <v/>
      </c>
      <c r="BGP9" s="78" t="str">
        <f>IF('Emballage (Primær)'!M131="","",IFERROR(VLOOKUP('Emballage (Primær)'!M131,AlleLande[],4,FALSE),""))</f>
        <v/>
      </c>
      <c r="BGQ9" s="78" t="str">
        <f>IF('Emballage (Primær)'!N131="","",IFERROR(VLOOKUP('Emballage (Primær)'!N131,AlleLande[],4,FALSE),""))</f>
        <v/>
      </c>
      <c r="BGR9" s="78" t="str">
        <f>IF('Emballage (Primær)'!O131="","",IFERROR(VLOOKUP('Emballage (Primær)'!O131,AlleLande[],4,FALSE),""))</f>
        <v/>
      </c>
      <c r="BGS9" s="78" t="str">
        <f>IF('Emballage (Primær)'!P131="","",IFERROR(VLOOKUP('Emballage (Primær)'!P131,AlleLande[],4,FALSE),""))</f>
        <v/>
      </c>
      <c r="BGT9" s="78" t="str">
        <f>IF('Emballage (Primær)'!Q131="","",IFERROR(VLOOKUP('Emballage (Primær)'!Q131,AlleLande[],4,FALSE),""))</f>
        <v/>
      </c>
      <c r="BGU9" s="78" t="str">
        <f>IF('Emballage (Primær)'!C28='Drop down'!$P$6,"",VLOOKUP('Emballage (Primær)'!C28,EmballageListe[],3,FALSE))</f>
        <v/>
      </c>
      <c r="BGV9" s="78" t="str">
        <f>IF('Emballage (Primær)'!D28="","",'Emballage (Primær)'!D28)</f>
        <v/>
      </c>
      <c r="BGW9" s="78" t="str">
        <f>IFERROR(IF(BGV9="","","GRM"),"")</f>
        <v/>
      </c>
      <c r="BGX9" s="78" t="str">
        <f>IF('Emballage (Primær)'!F28="","",'Emballage (Primær)'!F28)</f>
        <v/>
      </c>
      <c r="BGY9" s="78" t="str">
        <f>IFERROR(IF(BGX9="","","4H"),"")</f>
        <v/>
      </c>
      <c r="BGZ9" s="78" t="str">
        <f>IF('Emballage (Primær)'!G28='Drop down'!$P$6,"",VLOOKUP('Emballage (Primær)'!G28,Emballagesortering[],3,FALSE))</f>
        <v/>
      </c>
      <c r="BHA9" s="78" t="str">
        <f>IF('Emballage (Primær)'!H28="X",1,"")</f>
        <v/>
      </c>
      <c r="BHB9" s="78" t="str">
        <f>IF('Emballage (Primær)'!I28="X",1,"")</f>
        <v/>
      </c>
      <c r="BHC9" s="78" t="str">
        <f>IF('Emballage (Primær)'!J28="X",1,"")</f>
        <v/>
      </c>
      <c r="BHD9" s="78" t="str">
        <f>IF('Emballage (Primær)'!K28='Drop down'!$P$6,"",VLOOKUP('Emballage (Primær)'!K28,CertPapir[],3,FALSE))</f>
        <v/>
      </c>
      <c r="BHE9" s="78" t="str">
        <f>IF('Emballage (Primær)'!L28="","",'Emballage (Primær)'!L28)</f>
        <v/>
      </c>
      <c r="BHF9" s="78" t="str">
        <f>IF('Emballage (Primær)'!M28="","",IFERROR(VLOOKUP('Emballage (Primær)'!M28,AlleLande[],4,FALSE),""))</f>
        <v/>
      </c>
      <c r="BHG9" s="78" t="str">
        <f>IF('Emballage (Primær)'!N28="","",IFERROR(VLOOKUP('Emballage (Primær)'!N28,AlleLande[],4,FALSE),""))</f>
        <v/>
      </c>
      <c r="BHH9" s="78" t="str">
        <f>IF('Emballage (Primær)'!O28="","",IFERROR(VLOOKUP('Emballage (Primær)'!O28,AlleLande[],4,FALSE),""))</f>
        <v/>
      </c>
      <c r="BHI9" s="78" t="str">
        <f>IF('Emballage (Primær)'!P28="","",IFERROR(VLOOKUP('Emballage (Primær)'!P28,AlleLande[],4,FALSE),""))</f>
        <v/>
      </c>
      <c r="BHJ9" s="78" t="str">
        <f>IF('Emballage (Primær)'!Q28="","",IFERROR(VLOOKUP('Emballage (Primær)'!Q28,AlleLande[],4,FALSE),""))</f>
        <v/>
      </c>
      <c r="BHK9" s="78" t="str">
        <f>IF('Emballage (Primær)'!D134='Drop down'!$P$6,"",VLOOKUP('Emballage (Primær)'!D134,MaterialeListe[],3,FALSE))</f>
        <v/>
      </c>
      <c r="BHL9" s="78" t="str">
        <f>IF('Emballage (Primær)'!E134='Drop down'!$P$6,"",IF('Emballage (Primær)'!E134='Drop down'!$P$11,0,1))</f>
        <v/>
      </c>
      <c r="BHM9" s="78" t="str">
        <f>IF('Emballage (Primær)'!F134='Drop down'!$P$6,"",VLOOKUP('Emballage (Primær)'!F134,Råmateriale[],3,FALSE))</f>
        <v/>
      </c>
      <c r="BHN9" s="78" t="str">
        <f>IF('Emballage (Primær)'!G134="","",('Emballage (Primær)'!G134/100)*$BGV$9)</f>
        <v/>
      </c>
      <c r="BHO9" s="78" t="str">
        <f>IFERROR(IF(BHN9="","","GRM"),"")</f>
        <v/>
      </c>
      <c r="BHP9" s="78" t="str">
        <f>IF('Emballage (Primær)'!K134='Drop down'!$P$6,"",VLOOKUP('Emballage (Primær)'!K134,Materialefarve[],3,FALSE))</f>
        <v/>
      </c>
      <c r="BHQ9" s="78" t="str">
        <f>IF('Emballage (Primær)'!M134="","",IFERROR(VLOOKUP('Emballage (Primær)'!M134,AlleLande[],4,FALSE),""))</f>
        <v/>
      </c>
      <c r="BHR9" s="78" t="str">
        <f>IF('Emballage (Primær)'!N134="","",IFERROR(VLOOKUP('Emballage (Primær)'!N134,AlleLande[],4,FALSE),""))</f>
        <v/>
      </c>
      <c r="BHS9" s="78" t="str">
        <f>IF('Emballage (Primær)'!O134="","",IFERROR(VLOOKUP('Emballage (Primær)'!O134,AlleLande[],4,FALSE),""))</f>
        <v/>
      </c>
      <c r="BHT9" s="78" t="str">
        <f>IF('Emballage (Primær)'!P134="","",IFERROR(VLOOKUP('Emballage (Primær)'!P134,AlleLande[],4,FALSE),""))</f>
        <v/>
      </c>
      <c r="BHU9" s="78" t="str">
        <f>IF('Emballage (Primær)'!Q134="","",IFERROR(VLOOKUP('Emballage (Primær)'!Q134,AlleLande[],4,FALSE),""))</f>
        <v/>
      </c>
      <c r="BHV9" s="78" t="str">
        <f>IF('Emballage (Primær)'!D135='Drop down'!$P$6,"",VLOOKUP('Emballage (Primær)'!D135,MaterialeListe[],3,FALSE))</f>
        <v/>
      </c>
      <c r="BHW9" s="78" t="str">
        <f>IF('Emballage (Primær)'!E135='Drop down'!$P$6,"",IF('Emballage (Primær)'!E135='Drop down'!$P$11,0,1))</f>
        <v/>
      </c>
      <c r="BHX9" s="78" t="str">
        <f>IF('Emballage (Primær)'!F135='Drop down'!$P$6,"",VLOOKUP('Emballage (Primær)'!F135,Råmateriale[],3,FALSE))</f>
        <v/>
      </c>
      <c r="BHY9" s="78" t="str">
        <f>IF('Emballage (Primær)'!G135="","",('Emballage (Primær)'!G135/100)*$BGV$9)</f>
        <v/>
      </c>
      <c r="BHZ9" s="78" t="str">
        <f>IFERROR(IF(BHY9="","","GRM"),"")</f>
        <v/>
      </c>
      <c r="BIA9" s="78" t="str">
        <f>IF('Emballage (Primær)'!K135='Drop down'!$P$6,"",VLOOKUP('Emballage (Primær)'!K135,Materialefarve[],3,FALSE))</f>
        <v/>
      </c>
      <c r="BIB9" s="78" t="str">
        <f>IF('Emballage (Primær)'!M135="","",IFERROR(VLOOKUP('Emballage (Primær)'!M135,AlleLande[],4,FALSE),""))</f>
        <v/>
      </c>
      <c r="BIC9" s="78" t="str">
        <f>IF('Emballage (Primær)'!N135="","",IFERROR(VLOOKUP('Emballage (Primær)'!N135,AlleLande[],4,FALSE),""))</f>
        <v/>
      </c>
      <c r="BID9" s="78" t="str">
        <f>IF('Emballage (Primær)'!O135="","",IFERROR(VLOOKUP('Emballage (Primær)'!O135,AlleLande[],4,FALSE),""))</f>
        <v/>
      </c>
      <c r="BIE9" s="78" t="str">
        <f>IF('Emballage (Primær)'!P135="","",IFERROR(VLOOKUP('Emballage (Primær)'!P135,AlleLande[],4,FALSE),""))</f>
        <v/>
      </c>
      <c r="BIF9" s="78" t="str">
        <f>IF('Emballage (Primær)'!Q135="","",IFERROR(VLOOKUP('Emballage (Primær)'!Q135,AlleLande[],4,FALSE),""))</f>
        <v/>
      </c>
      <c r="BIG9" s="78" t="str">
        <f>IF('Emballage (Primær)'!D136='Drop down'!$P$6,"",VLOOKUP('Emballage (Primær)'!D136,MaterialeListe[],3,FALSE))</f>
        <v/>
      </c>
      <c r="BIH9" s="78" t="str">
        <f>IF('Emballage (Primær)'!E136='Drop down'!$P$6,"",IF('Emballage (Primær)'!E136='Drop down'!$P$11,0,1))</f>
        <v/>
      </c>
      <c r="BII9" s="78" t="str">
        <f>IF('Emballage (Primær)'!F136='Drop down'!$P$6,"",VLOOKUP('Emballage (Primær)'!F136,Råmateriale[],3,FALSE))</f>
        <v/>
      </c>
      <c r="BIJ9" s="78" t="str">
        <f>IF('Emballage (Primær)'!G136="","",('Emballage (Primær)'!G136/100)*$BGV$9)</f>
        <v/>
      </c>
      <c r="BIK9" s="78" t="str">
        <f>IFERROR(IF(BIJ9="","","GRM"),"")</f>
        <v/>
      </c>
      <c r="BIL9" s="78" t="str">
        <f>IF('Emballage (Primær)'!K136='Drop down'!$P$6,"",VLOOKUP('Emballage (Primær)'!K136,Materialefarve[],3,FALSE))</f>
        <v/>
      </c>
      <c r="BIM9" s="78" t="str">
        <f>IF('Emballage (Primær)'!M136="","",IFERROR(VLOOKUP('Emballage (Primær)'!M136,AlleLande[],4,FALSE),""))</f>
        <v/>
      </c>
      <c r="BIN9" s="78" t="str">
        <f>IF('Emballage (Primær)'!N136="","",IFERROR(VLOOKUP('Emballage (Primær)'!N136,AlleLande[],4,FALSE),""))</f>
        <v/>
      </c>
      <c r="BIO9" s="78" t="str">
        <f>IF('Emballage (Primær)'!O136="","",IFERROR(VLOOKUP('Emballage (Primær)'!O136,AlleLande[],4,FALSE),""))</f>
        <v/>
      </c>
      <c r="BIP9" s="78" t="str">
        <f>IF('Emballage (Primær)'!P136="","",IFERROR(VLOOKUP('Emballage (Primær)'!P136,AlleLande[],4,FALSE),""))</f>
        <v/>
      </c>
      <c r="BIQ9" s="78" t="str">
        <f>IF('Emballage (Primær)'!Q136="","",IFERROR(VLOOKUP('Emballage (Primær)'!Q136,AlleLande[],4,FALSE),""))</f>
        <v/>
      </c>
      <c r="BIR9" s="78" t="str">
        <f>IF('Emballage (Primær)'!D137='Drop down'!$P$6,"",VLOOKUP('Emballage (Primær)'!D137,MaterialeListe[],3,FALSE))</f>
        <v/>
      </c>
      <c r="BIS9" s="78" t="str">
        <f>IF('Emballage (Primær)'!E137='Drop down'!$P$6,"",IF('Emballage (Primær)'!E137='Drop down'!$P$11,0,1))</f>
        <v/>
      </c>
      <c r="BIT9" s="78" t="str">
        <f>IF('Emballage (Primær)'!F137='Drop down'!$P$6,"",VLOOKUP('Emballage (Primær)'!F137,Råmateriale[],3,FALSE))</f>
        <v/>
      </c>
      <c r="BIU9" s="78" t="str">
        <f>IF('Emballage (Primær)'!G137="","",('Emballage (Primær)'!G137/100)*$BGV$9)</f>
        <v/>
      </c>
      <c r="BIV9" s="78" t="str">
        <f>IFERROR(IF(BIU9="","","GRM"),"")</f>
        <v/>
      </c>
      <c r="BIW9" s="78" t="str">
        <f>IF('Emballage (Primær)'!K137='Drop down'!$P$6,"",VLOOKUP('Emballage (Primær)'!K137,Materialefarve[],3,FALSE))</f>
        <v/>
      </c>
      <c r="BIX9" s="78" t="str">
        <f>IF('Emballage (Primær)'!M137="","",IFERROR(VLOOKUP('Emballage (Primær)'!M137,AlleLande[],4,FALSE),""))</f>
        <v/>
      </c>
      <c r="BIY9" s="78" t="str">
        <f>IF('Emballage (Primær)'!N137="","",IFERROR(VLOOKUP('Emballage (Primær)'!N137,AlleLande[],4,FALSE),""))</f>
        <v/>
      </c>
      <c r="BIZ9" s="78" t="str">
        <f>IF('Emballage (Primær)'!O137="","",IFERROR(VLOOKUP('Emballage (Primær)'!O137,AlleLande[],4,FALSE),""))</f>
        <v/>
      </c>
      <c r="BJA9" s="78" t="str">
        <f>IF('Emballage (Primær)'!P137="","",IFERROR(VLOOKUP('Emballage (Primær)'!P137,AlleLande[],4,FALSE),""))</f>
        <v/>
      </c>
      <c r="BJB9" s="78" t="str">
        <f>IF('Emballage (Primær)'!Q137="","",IFERROR(VLOOKUP('Emballage (Primær)'!Q137,AlleLande[],4,FALSE),""))</f>
        <v/>
      </c>
      <c r="BJC9" s="78" t="str">
        <f>IF('Emballage (Primær)'!D138='Drop down'!$P$6,"",VLOOKUP('Emballage (Primær)'!D138,MaterialeListe[],3,FALSE))</f>
        <v/>
      </c>
      <c r="BJD9" s="78" t="str">
        <f>IF('Emballage (Primær)'!E138='Drop down'!$P$6,"",IF('Emballage (Primær)'!E138='Drop down'!$P$11,0,1))</f>
        <v/>
      </c>
      <c r="BJE9" s="78" t="str">
        <f>IF('Emballage (Primær)'!F138='Drop down'!$P$6,"",VLOOKUP('Emballage (Primær)'!F138,Råmateriale[],3,FALSE))</f>
        <v/>
      </c>
      <c r="BJF9" s="78" t="str">
        <f>IF('Emballage (Primær)'!G138="","",('Emballage (Primær)'!G138/100)*$BGV$9)</f>
        <v/>
      </c>
      <c r="BJG9" s="78" t="str">
        <f>IFERROR(IF(BJF9="","","GRM"),"")</f>
        <v/>
      </c>
      <c r="BJH9" s="78" t="str">
        <f>IF('Emballage (Primær)'!K138='Drop down'!$P$6,"",VLOOKUP('Emballage (Primær)'!K138,Materialefarve[],3,FALSE))</f>
        <v/>
      </c>
      <c r="BJI9" s="78" t="str">
        <f>IF('Emballage (Primær)'!M138="","",IFERROR(VLOOKUP('Emballage (Primær)'!M138,AlleLande[],4,FALSE),""))</f>
        <v/>
      </c>
      <c r="BJJ9" s="78" t="str">
        <f>IF('Emballage (Primær)'!N138="","",IFERROR(VLOOKUP('Emballage (Primær)'!N138,AlleLande[],4,FALSE),""))</f>
        <v/>
      </c>
      <c r="BJK9" s="78" t="str">
        <f>IF('Emballage (Primær)'!O138="","",IFERROR(VLOOKUP('Emballage (Primær)'!O138,AlleLande[],4,FALSE),""))</f>
        <v/>
      </c>
      <c r="BJL9" s="78" t="str">
        <f>IF('Emballage (Primær)'!P138="","",IFERROR(VLOOKUP('Emballage (Primær)'!P138,AlleLande[],4,FALSE),""))</f>
        <v/>
      </c>
      <c r="BJM9" s="78" t="str">
        <f>IF('Emballage (Primær)'!Q138="","",IFERROR(VLOOKUP('Emballage (Primær)'!Q138,AlleLande[],4,FALSE),""))</f>
        <v/>
      </c>
      <c r="BJN9" s="78" t="str">
        <f>IF('Emballage (Primær)'!D139='Drop down'!$P$6,"",VLOOKUP('Emballage (Primær)'!D139,MaterialeListe[],3,FALSE))</f>
        <v/>
      </c>
      <c r="BJO9" s="78" t="str">
        <f>IF('Emballage (Primær)'!E139='Drop down'!$P$6,"",IF('Emballage (Primær)'!E139='Drop down'!$P$11,0,1))</f>
        <v/>
      </c>
      <c r="BJP9" s="78" t="str">
        <f>IF('Emballage (Primær)'!F139='Drop down'!$P$6,"",VLOOKUP('Emballage (Primær)'!F139,Råmateriale[],3,FALSE))</f>
        <v/>
      </c>
      <c r="BJQ9" s="78" t="str">
        <f>IF('Emballage (Primær)'!G139="","",('Emballage (Primær)'!G139/100)*$BGV$9)</f>
        <v/>
      </c>
      <c r="BJR9" s="78" t="str">
        <f>IFERROR(IF(BJQ9="","","GRM"),"")</f>
        <v/>
      </c>
      <c r="BJS9" s="78" t="str">
        <f>IF('Emballage (Primær)'!K139='Drop down'!$P$6,"",VLOOKUP('Emballage (Primær)'!K139,Materialefarve[],3,FALSE))</f>
        <v/>
      </c>
      <c r="BJT9" s="78" t="str">
        <f>IF('Emballage (Primær)'!M139="","",IFERROR(VLOOKUP('Emballage (Primær)'!M139,AlleLande[],4,FALSE),""))</f>
        <v/>
      </c>
      <c r="BJU9" s="78" t="str">
        <f>IF('Emballage (Primær)'!N139="","",IFERROR(VLOOKUP('Emballage (Primær)'!N139,AlleLande[],4,FALSE),""))</f>
        <v/>
      </c>
      <c r="BJV9" s="78" t="str">
        <f>IF('Emballage (Primær)'!O139="","",IFERROR(VLOOKUP('Emballage (Primær)'!O139,AlleLande[],4,FALSE),""))</f>
        <v/>
      </c>
      <c r="BJW9" s="78" t="str">
        <f>IF('Emballage (Primær)'!P139="","",IFERROR(VLOOKUP('Emballage (Primær)'!P139,AlleLande[],4,FALSE),""))</f>
        <v/>
      </c>
      <c r="BJX9" s="78" t="str">
        <f>IF('Emballage (Primær)'!Q139="","",IFERROR(VLOOKUP('Emballage (Primær)'!Q139,AlleLande[],4,FALSE),""))</f>
        <v/>
      </c>
      <c r="BJY9" s="78" t="str">
        <f>IF('Emballage (Primær)'!D140='Drop down'!$P$6,"",VLOOKUP('Emballage (Primær)'!D140,MaterialeListe[],3,FALSE))</f>
        <v/>
      </c>
      <c r="BJZ9" s="78" t="str">
        <f>IF('Emballage (Primær)'!E140='Drop down'!$P$6,"",IF('Emballage (Primær)'!E140='Drop down'!$P$11,0,1))</f>
        <v/>
      </c>
      <c r="BKA9" s="78" t="str">
        <f>IF('Emballage (Primær)'!F140='Drop down'!$P$6,"",VLOOKUP('Emballage (Primær)'!F140,Råmateriale[],3,FALSE))</f>
        <v/>
      </c>
      <c r="BKB9" s="78" t="str">
        <f>IF('Emballage (Primær)'!G140="","",('Emballage (Primær)'!G140/100)*$BGV$9)</f>
        <v/>
      </c>
      <c r="BKC9" s="78" t="str">
        <f>IFERROR(IF(BKB9="","","GRM"),"")</f>
        <v/>
      </c>
      <c r="BKD9" s="78" t="str">
        <f>IF('Emballage (Primær)'!K140='Drop down'!$P$6,"",VLOOKUP('Emballage (Primær)'!K140,Materialefarve[],3,FALSE))</f>
        <v/>
      </c>
      <c r="BKE9" s="78" t="str">
        <f>IF('Emballage (Primær)'!M140="","",IFERROR(VLOOKUP('Emballage (Primær)'!M140,AlleLande[],4,FALSE),""))</f>
        <v/>
      </c>
      <c r="BKF9" s="78" t="str">
        <f>IF('Emballage (Primær)'!N140="","",IFERROR(VLOOKUP('Emballage (Primær)'!N140,AlleLande[],4,FALSE),""))</f>
        <v/>
      </c>
      <c r="BKG9" s="78" t="str">
        <f>IF('Emballage (Primær)'!O140="","",IFERROR(VLOOKUP('Emballage (Primær)'!O140,AlleLande[],4,FALSE),""))</f>
        <v/>
      </c>
      <c r="BKH9" s="78" t="str">
        <f>IF('Emballage (Primær)'!P140="","",IFERROR(VLOOKUP('Emballage (Primær)'!P140,AlleLande[],4,FALSE),""))</f>
        <v/>
      </c>
      <c r="BKI9" s="78" t="str">
        <f>IF('Emballage (Primær)'!Q140="","",IFERROR(VLOOKUP('Emballage (Primær)'!Q140,AlleLande[],4,FALSE),""))</f>
        <v/>
      </c>
      <c r="BKJ9" s="78" t="str">
        <f>IF('Emballage (Primær)'!D141='Drop down'!$P$6,"",VLOOKUP('Emballage (Primær)'!D141,MaterialeListe[],3,FALSE))</f>
        <v/>
      </c>
      <c r="BKK9" s="78" t="str">
        <f>IF('Emballage (Primær)'!E141='Drop down'!$P$6,"",IF('Emballage (Primær)'!E141='Drop down'!$P$11,0,1))</f>
        <v/>
      </c>
      <c r="BKL9" s="78" t="str">
        <f>IF('Emballage (Primær)'!F141='Drop down'!$P$6,"",VLOOKUP('Emballage (Primær)'!F141,Råmateriale[],3,FALSE))</f>
        <v/>
      </c>
      <c r="BKM9" s="78" t="str">
        <f>IF('Emballage (Primær)'!G141="","",('Emballage (Primær)'!G141/100)*$BGV$9)</f>
        <v/>
      </c>
      <c r="BKN9" s="78" t="str">
        <f>IFERROR(IF(BKM9="","","GRM"),"")</f>
        <v/>
      </c>
      <c r="BKO9" s="78" t="str">
        <f>IF('Emballage (Primær)'!K141='Drop down'!$P$6,"",VLOOKUP('Emballage (Primær)'!K141,Materialefarve[],3,FALSE))</f>
        <v/>
      </c>
      <c r="BKP9" s="78" t="str">
        <f>IF('Emballage (Primær)'!M141="","",IFERROR(VLOOKUP('Emballage (Primær)'!M141,AlleLande[],4,FALSE),""))</f>
        <v/>
      </c>
      <c r="BKQ9" s="78" t="str">
        <f>IF('Emballage (Primær)'!N141="","",IFERROR(VLOOKUP('Emballage (Primær)'!N141,AlleLande[],4,FALSE),""))</f>
        <v/>
      </c>
      <c r="BKR9" s="78" t="str">
        <f>IF('Emballage (Primær)'!O141="","",IFERROR(VLOOKUP('Emballage (Primær)'!O141,AlleLande[],4,FALSE),""))</f>
        <v/>
      </c>
      <c r="BKS9" s="78" t="str">
        <f>IF('Emballage (Primær)'!P141="","",IFERROR(VLOOKUP('Emballage (Primær)'!P141,AlleLande[],4,FALSE),""))</f>
        <v/>
      </c>
      <c r="BKT9" s="78" t="str">
        <f>IF('Emballage (Primær)'!Q141="","",IFERROR(VLOOKUP('Emballage (Primær)'!Q141,AlleLande[],4,FALSE),""))</f>
        <v/>
      </c>
      <c r="BKU9" s="78" t="str">
        <f>IF('Emballage (Primær)'!D142='Drop down'!$P$6,"",VLOOKUP('Emballage (Primær)'!D142,MaterialeListe[],3,FALSE))</f>
        <v/>
      </c>
      <c r="BKV9" s="78" t="str">
        <f>IF('Emballage (Primær)'!E142='Drop down'!$P$6,"",IF('Emballage (Primær)'!E142='Drop down'!$P$11,0,1))</f>
        <v/>
      </c>
      <c r="BKW9" s="78" t="str">
        <f>IF('Emballage (Primær)'!F142='Drop down'!$P$6,"",VLOOKUP('Emballage (Primær)'!F142,Råmateriale[],3,FALSE))</f>
        <v/>
      </c>
      <c r="BKX9" s="78" t="str">
        <f>IF('Emballage (Primær)'!G142="","",('Emballage (Primær)'!G142/100)*$DDF$9)</f>
        <v/>
      </c>
      <c r="BKY9" s="78" t="str">
        <f>IFERROR(IF(BKX9="","","GRM"),"")</f>
        <v/>
      </c>
      <c r="BKZ9" s="78" t="str">
        <f>IF('Emballage (Primær)'!K142='Drop down'!$P$6,"",VLOOKUP('Emballage (Primær)'!K142,Materialefarve[],3,FALSE))</f>
        <v/>
      </c>
      <c r="BLA9" s="78" t="str">
        <f>IF('Emballage (Primær)'!M142="","",IFERROR(VLOOKUP('Emballage (Primær)'!M142,AlleLande[],4,FALSE),""))</f>
        <v/>
      </c>
      <c r="BLB9" s="78" t="str">
        <f>IF('Emballage (Primær)'!N142="","",IFERROR(VLOOKUP('Emballage (Primær)'!N142,AlleLande[],4,FALSE),""))</f>
        <v/>
      </c>
      <c r="BLC9" s="78" t="str">
        <f>IF('Emballage (Primær)'!O142="","",IFERROR(VLOOKUP('Emballage (Primær)'!O142,AlleLande[],4,FALSE),""))</f>
        <v/>
      </c>
      <c r="BLD9" s="78" t="str">
        <f>IF('Emballage (Primær)'!P142="","",IFERROR(VLOOKUP('Emballage (Primær)'!P142,AlleLande[],4,FALSE),""))</f>
        <v/>
      </c>
      <c r="BLE9" s="78" t="str">
        <f>IF('Emballage (Primær)'!Q142="","",IFERROR(VLOOKUP('Emballage (Primær)'!Q142,AlleLande[],4,FALSE),""))</f>
        <v/>
      </c>
      <c r="BLF9" s="78" t="str">
        <f>IF('Emballage (Primær)'!D143='Drop down'!$P$6,"",VLOOKUP('Emballage (Primær)'!D143,MaterialeListe[],3,FALSE))</f>
        <v/>
      </c>
      <c r="BLG9" s="78" t="str">
        <f>IF('Emballage (Primær)'!E143='Drop down'!$P$6,"",IF('Emballage (Primær)'!E143='Drop down'!$P$11,0,1))</f>
        <v/>
      </c>
      <c r="BLH9" s="78" t="str">
        <f>IF('Emballage (Primær)'!F143='Drop down'!$P$6,"",VLOOKUP('Emballage (Primær)'!F143,Råmateriale[],3,FALSE))</f>
        <v/>
      </c>
      <c r="BLI9" s="78" t="str">
        <f>IF('Emballage (Primær)'!G143="","",('Emballage (Primær)'!G143/100)*$DDF$9)</f>
        <v/>
      </c>
      <c r="BLJ9" s="78" t="str">
        <f>IFERROR(IF(BLI9="","","GRM"),"")</f>
        <v/>
      </c>
      <c r="BLK9" s="78" t="str">
        <f>IF('Emballage (Primær)'!K143='Drop down'!$P$6,"",VLOOKUP('Emballage (Primær)'!K143,Materialefarve[],3,FALSE))</f>
        <v/>
      </c>
      <c r="BLL9" s="78" t="str">
        <f>IF('Emballage (Primær)'!M143="","",IFERROR(VLOOKUP('Emballage (Primær)'!M143,AlleLande[],4,FALSE),""))</f>
        <v/>
      </c>
      <c r="BLM9" s="78" t="str">
        <f>IF('Emballage (Primær)'!N143="","",IFERROR(VLOOKUP('Emballage (Primær)'!N143,AlleLande[],4,FALSE),""))</f>
        <v/>
      </c>
      <c r="BLN9" s="78" t="str">
        <f>IF('Emballage (Primær)'!O143="","",IFERROR(VLOOKUP('Emballage (Primær)'!O143,AlleLande[],4,FALSE),""))</f>
        <v/>
      </c>
      <c r="BLO9" s="78" t="str">
        <f>IF('Emballage (Primær)'!P143="","",IFERROR(VLOOKUP('Emballage (Primær)'!P143,AlleLande[],4,FALSE),""))</f>
        <v/>
      </c>
      <c r="BLP9" s="78" t="str">
        <f>IF('Emballage (Primær)'!Q143="","",IFERROR(VLOOKUP('Emballage (Primær)'!Q143,AlleLande[],4,FALSE),""))</f>
        <v/>
      </c>
      <c r="BLQ9" s="78" t="str">
        <f>IF('Emballage (Primær)'!C29='Drop down'!$P$6,"",VLOOKUP('Emballage (Primær)'!C29,EmballageListe[],3,FALSE))</f>
        <v/>
      </c>
      <c r="BLR9" s="78" t="str">
        <f>IF('Emballage (Primær)'!D29="","",'Emballage (Primær)'!D29)</f>
        <v/>
      </c>
      <c r="BLS9" s="78" t="str">
        <f>IFERROR(IF(BLR9="","","GRM"),"")</f>
        <v/>
      </c>
      <c r="BLT9" s="78" t="str">
        <f>IF('Emballage (Primær)'!F29="","",'Emballage (Primær)'!F29)</f>
        <v/>
      </c>
      <c r="BLU9" s="78" t="str">
        <f>IFERROR(IF(BLT9="","","4H"),"")</f>
        <v/>
      </c>
      <c r="BLV9" s="78" t="str">
        <f>IF('Emballage (Primær)'!G29='Drop down'!$P$6,"",VLOOKUP('Emballage (Primær)'!G29,Emballagesortering[],3,FALSE))</f>
        <v/>
      </c>
      <c r="BLW9" s="78" t="str">
        <f>IF('Emballage (Primær)'!H29="X",1,"")</f>
        <v/>
      </c>
      <c r="BLX9" s="78" t="str">
        <f>IF('Emballage (Primær)'!I29="X",1,"")</f>
        <v/>
      </c>
      <c r="BLY9" s="78" t="str">
        <f>IF('Emballage (Primær)'!J29="X",1,"")</f>
        <v/>
      </c>
      <c r="BLZ9" s="78" t="str">
        <f>IF('Emballage (Primær)'!K29='Drop down'!$P$6,"",VLOOKUP('Emballage (Primær)'!K29,CertPapir[],3,FALSE))</f>
        <v/>
      </c>
      <c r="BMA9" s="78" t="str">
        <f>IF('Emballage (Primær)'!L29="","",'Emballage (Primær)'!L29)</f>
        <v/>
      </c>
      <c r="BMB9" s="78" t="str">
        <f>IF('Emballage (Primær)'!M29="","",IFERROR(VLOOKUP('Emballage (Primær)'!M29,AlleLande[],4,FALSE),""))</f>
        <v/>
      </c>
      <c r="BMC9" s="78" t="str">
        <f>IF('Emballage (Primær)'!N29="","",IFERROR(VLOOKUP('Emballage (Primær)'!N29,AlleLande[],4,FALSE),""))</f>
        <v/>
      </c>
      <c r="BMD9" s="78" t="str">
        <f>IF('Emballage (Primær)'!O29="","",IFERROR(VLOOKUP('Emballage (Primær)'!O29,AlleLande[],4,FALSE),""))</f>
        <v/>
      </c>
      <c r="BME9" s="78" t="str">
        <f>IF('Emballage (Primær)'!P29="","",IFERROR(VLOOKUP('Emballage (Primær)'!P29,AlleLande[],4,FALSE),""))</f>
        <v/>
      </c>
      <c r="BMF9" s="78" t="str">
        <f>IF('Emballage (Primær)'!Q29="","",IFERROR(VLOOKUP('Emballage (Primær)'!Q29,AlleLande[],4,FALSE),""))</f>
        <v/>
      </c>
      <c r="BMG9" s="78" t="str">
        <f>IF('Emballage (Primær)'!D146='Drop down'!$P$6,"",VLOOKUP('Emballage (Primær)'!D146,MaterialeListe[],3,FALSE))</f>
        <v/>
      </c>
      <c r="BMH9" s="78" t="str">
        <f>IF('Emballage (Primær)'!E146='Drop down'!$P$6,"",IF('Emballage (Primær)'!E146='Drop down'!$P$11,0,1))</f>
        <v/>
      </c>
      <c r="BMI9" s="78" t="str">
        <f>IF('Emballage (Primær)'!F146='Drop down'!$P$6,"",VLOOKUP('Emballage (Primær)'!F146,Råmateriale[],3,FALSE))</f>
        <v/>
      </c>
      <c r="BMJ9" s="78" t="str">
        <f>IF('Emballage (Primær)'!G146="","",('Emballage (Primær)'!G146/100)*$DHZ$9)</f>
        <v/>
      </c>
      <c r="BMK9" s="78" t="str">
        <f>IFERROR(IF(BMJ9="","","GRM"),"")</f>
        <v/>
      </c>
      <c r="BML9" s="78" t="str">
        <f>IF('Emballage (Primær)'!K146='Drop down'!$P$6,"",VLOOKUP('Emballage (Primær)'!K146,Materialefarve[],3,FALSE))</f>
        <v/>
      </c>
      <c r="BMM9" s="78" t="str">
        <f>IF('Emballage (Primær)'!M146="","",IFERROR(VLOOKUP('Emballage (Primær)'!M146,AlleLande[],4,FALSE),""))</f>
        <v/>
      </c>
      <c r="BMN9" s="78" t="str">
        <f>IF('Emballage (Primær)'!N146="","",IFERROR(VLOOKUP('Emballage (Primær)'!N146,AlleLande[],4,FALSE),""))</f>
        <v/>
      </c>
      <c r="BMO9" s="78" t="str">
        <f>IF('Emballage (Primær)'!O146="","",IFERROR(VLOOKUP('Emballage (Primær)'!O146,AlleLande[],4,FALSE),""))</f>
        <v/>
      </c>
      <c r="BMP9" s="78" t="str">
        <f>IF('Emballage (Primær)'!P146="","",IFERROR(VLOOKUP('Emballage (Primær)'!P146,AlleLande[],4,FALSE),""))</f>
        <v/>
      </c>
      <c r="BMQ9" s="78" t="str">
        <f>IF('Emballage (Primær)'!Q146="","",IFERROR(VLOOKUP('Emballage (Primær)'!Q146,AlleLande[],4,FALSE),""))</f>
        <v/>
      </c>
      <c r="BMR9" s="78" t="str">
        <f>IF('Emballage (Primær)'!D147='Drop down'!$P$6,"",VLOOKUP('Emballage (Primær)'!D147,MaterialeListe[],3,FALSE))</f>
        <v/>
      </c>
      <c r="BMS9" s="78" t="str">
        <f>IF('Emballage (Primær)'!E147='Drop down'!$P$6,"",IF('Emballage (Primær)'!E147='Drop down'!$P$11,0,1))</f>
        <v/>
      </c>
      <c r="BMT9" s="78" t="str">
        <f>IF('Emballage (Primær)'!F147='Drop down'!$P$6,"",VLOOKUP('Emballage (Primær)'!F147,Råmateriale[],3,FALSE))</f>
        <v/>
      </c>
      <c r="BMU9" s="78" t="str">
        <f>IF('Emballage (Primær)'!G147="","",('Emballage (Primær)'!G147/100)*$DHZ$9)</f>
        <v/>
      </c>
      <c r="BMV9" s="78" t="str">
        <f>IFERROR(IF(BMU9="","","GRM"),"")</f>
        <v/>
      </c>
      <c r="BMW9" s="78" t="str">
        <f>IF('Emballage (Primær)'!K147='Drop down'!$P$6,"",VLOOKUP('Emballage (Primær)'!K147,Materialefarve[],3,FALSE))</f>
        <v/>
      </c>
      <c r="BMX9" s="78" t="str">
        <f>IF('Emballage (Primær)'!M147="","",IFERROR(VLOOKUP('Emballage (Primær)'!M147,AlleLande[],4,FALSE),""))</f>
        <v/>
      </c>
      <c r="BMY9" s="78" t="str">
        <f>IF('Emballage (Primær)'!N147="","",IFERROR(VLOOKUP('Emballage (Primær)'!N147,AlleLande[],4,FALSE),""))</f>
        <v/>
      </c>
      <c r="BMZ9" s="78" t="str">
        <f>IF('Emballage (Primær)'!O147="","",IFERROR(VLOOKUP('Emballage (Primær)'!O147,AlleLande[],4,FALSE),""))</f>
        <v/>
      </c>
      <c r="BNA9" s="78" t="str">
        <f>IF('Emballage (Primær)'!P147="","",IFERROR(VLOOKUP('Emballage (Primær)'!P147,AlleLande[],4,FALSE),""))</f>
        <v/>
      </c>
      <c r="BNB9" s="78" t="str">
        <f>IF('Emballage (Primær)'!Q147="","",IFERROR(VLOOKUP('Emballage (Primær)'!Q147,AlleLande[],4,FALSE),""))</f>
        <v/>
      </c>
      <c r="BNC9" s="78" t="str">
        <f>IF('Emballage (Primær)'!D148='Drop down'!$P$6,"",VLOOKUP('Emballage (Primær)'!D148,MaterialeListe[],3,FALSE))</f>
        <v/>
      </c>
      <c r="BND9" s="78" t="str">
        <f>IF('Emballage (Primær)'!E148='Drop down'!$P$6,"",IF('Emballage (Primær)'!E148='Drop down'!$P$11,0,1))</f>
        <v/>
      </c>
      <c r="BNE9" s="78" t="str">
        <f>IF('Emballage (Primær)'!F148='Drop down'!$P$6,"",VLOOKUP('Emballage (Primær)'!F148,Råmateriale[],3,FALSE))</f>
        <v/>
      </c>
      <c r="BNF9" s="78" t="str">
        <f>IF('Emballage (Primær)'!G148="","",('Emballage (Primær)'!G148/100)*$DHZ$9)</f>
        <v/>
      </c>
      <c r="BNG9" s="78" t="str">
        <f>IFERROR(IF(BNF9="","","GRM"),"")</f>
        <v/>
      </c>
      <c r="BNH9" s="78" t="str">
        <f>IF('Emballage (Primær)'!K148='Drop down'!$P$6,"",VLOOKUP('Emballage (Primær)'!K148,Materialefarve[],3,FALSE))</f>
        <v/>
      </c>
      <c r="BNI9" s="78" t="str">
        <f>IF('Emballage (Primær)'!M148="","",IFERROR(VLOOKUP('Emballage (Primær)'!M148,AlleLande[],4,FALSE),""))</f>
        <v/>
      </c>
      <c r="BNJ9" s="78" t="str">
        <f>IF('Emballage (Primær)'!N148="","",IFERROR(VLOOKUP('Emballage (Primær)'!N148,AlleLande[],4,FALSE),""))</f>
        <v/>
      </c>
      <c r="BNK9" s="78" t="str">
        <f>IF('Emballage (Primær)'!O148="","",IFERROR(VLOOKUP('Emballage (Primær)'!O148,AlleLande[],4,FALSE),""))</f>
        <v/>
      </c>
      <c r="BNL9" s="78" t="str">
        <f>IF('Emballage (Primær)'!P148="","",IFERROR(VLOOKUP('Emballage (Primær)'!P148,AlleLande[],4,FALSE),""))</f>
        <v/>
      </c>
      <c r="BNM9" s="78" t="str">
        <f>IF('Emballage (Primær)'!Q148="","",IFERROR(VLOOKUP('Emballage (Primær)'!Q148,AlleLande[],4,FALSE),""))</f>
        <v/>
      </c>
      <c r="BNN9" s="78" t="str">
        <f>IF('Emballage (Primær)'!D149='Drop down'!$P$6,"",VLOOKUP('Emballage (Primær)'!D149,MaterialeListe[],3,FALSE))</f>
        <v/>
      </c>
      <c r="BNO9" s="78" t="str">
        <f>IF('Emballage (Primær)'!E149='Drop down'!$P$6,"",IF('Emballage (Primær)'!E149='Drop down'!$P$11,0,1))</f>
        <v/>
      </c>
      <c r="BNP9" s="78" t="str">
        <f>IF('Emballage (Primær)'!F149='Drop down'!$P$6,"",VLOOKUP('Emballage (Primær)'!F149,Råmateriale[],3,FALSE))</f>
        <v/>
      </c>
      <c r="BNQ9" s="78" t="str">
        <f>IF('Emballage (Primær)'!G149="","",('Emballage (Primær)'!G149/100)*$DHZ$9)</f>
        <v/>
      </c>
      <c r="BNR9" s="78" t="str">
        <f>IFERROR(IF(BNQ9="","","GRM"),"")</f>
        <v/>
      </c>
      <c r="BNS9" s="78" t="str">
        <f>IF('Emballage (Primær)'!K149='Drop down'!$P$6,"",VLOOKUP('Emballage (Primær)'!K149,Materialefarve[],3,FALSE))</f>
        <v/>
      </c>
      <c r="BNT9" s="78" t="str">
        <f>IF('Emballage (Primær)'!M149="","",IFERROR(VLOOKUP('Emballage (Primær)'!M149,AlleLande[],4,FALSE),""))</f>
        <v/>
      </c>
      <c r="BNU9" s="78" t="str">
        <f>IF('Emballage (Primær)'!N149="","",IFERROR(VLOOKUP('Emballage (Primær)'!N149,AlleLande[],4,FALSE),""))</f>
        <v/>
      </c>
      <c r="BNV9" s="78" t="str">
        <f>IF('Emballage (Primær)'!O149="","",IFERROR(VLOOKUP('Emballage (Primær)'!O149,AlleLande[],4,FALSE),""))</f>
        <v/>
      </c>
      <c r="BNW9" s="78" t="str">
        <f>IF('Emballage (Primær)'!P149="","",IFERROR(VLOOKUP('Emballage (Primær)'!P149,AlleLande[],4,FALSE),""))</f>
        <v/>
      </c>
      <c r="BNX9" s="78" t="str">
        <f>IF('Emballage (Primær)'!Q149="","",IFERROR(VLOOKUP('Emballage (Primær)'!Q149,AlleLande[],4,FALSE),""))</f>
        <v/>
      </c>
      <c r="BNY9" s="78" t="str">
        <f>IF('Emballage (Primær)'!D150='Drop down'!$P$6,"",VLOOKUP('Emballage (Primær)'!D150,MaterialeListe[],3,FALSE))</f>
        <v/>
      </c>
      <c r="BNZ9" s="78" t="str">
        <f>IF('Emballage (Primær)'!E150='Drop down'!$P$6,"",IF('Emballage (Primær)'!E150='Drop down'!$P$11,0,1))</f>
        <v/>
      </c>
      <c r="BOA9" s="78" t="str">
        <f>IF('Emballage (Primær)'!F150='Drop down'!$P$6,"",VLOOKUP('Emballage (Primær)'!F150,Råmateriale[],3,FALSE))</f>
        <v/>
      </c>
      <c r="BOB9" s="78" t="str">
        <f>IF('Emballage (Primær)'!G150="","",('Emballage (Primær)'!G150/100)*$DHZ$9)</f>
        <v/>
      </c>
      <c r="BOC9" s="78" t="str">
        <f>IFERROR(IF(BOB9="","","GRM"),"")</f>
        <v/>
      </c>
      <c r="BOD9" s="78" t="str">
        <f>IF('Emballage (Primær)'!K150='Drop down'!$P$6,"",VLOOKUP('Emballage (Primær)'!K150,Materialefarve[],3,FALSE))</f>
        <v/>
      </c>
      <c r="BOE9" s="78" t="str">
        <f>IF('Emballage (Primær)'!M150="","",IFERROR(VLOOKUP('Emballage (Primær)'!M150,AlleLande[],4,FALSE),""))</f>
        <v/>
      </c>
      <c r="BOF9" s="78" t="str">
        <f>IF('Emballage (Primær)'!N150="","",IFERROR(VLOOKUP('Emballage (Primær)'!N150,AlleLande[],4,FALSE),""))</f>
        <v/>
      </c>
      <c r="BOG9" s="78" t="str">
        <f>IF('Emballage (Primær)'!O150="","",IFERROR(VLOOKUP('Emballage (Primær)'!O150,AlleLande[],4,FALSE),""))</f>
        <v/>
      </c>
      <c r="BOH9" s="78" t="str">
        <f>IF('Emballage (Primær)'!P150="","",IFERROR(VLOOKUP('Emballage (Primær)'!P150,AlleLande[],4,FALSE),""))</f>
        <v/>
      </c>
      <c r="BOI9" s="78" t="str">
        <f>IF('Emballage (Primær)'!Q150="","",IFERROR(VLOOKUP('Emballage (Primær)'!Q150,AlleLande[],4,FALSE),""))</f>
        <v/>
      </c>
      <c r="BOJ9" s="78" t="str">
        <f>IF('Emballage (Primær)'!D151='Drop down'!$P$6,"",VLOOKUP('Emballage (Primær)'!D151,MaterialeListe[],3,FALSE))</f>
        <v/>
      </c>
      <c r="BOK9" s="78" t="str">
        <f>IF('Emballage (Primær)'!E151='Drop down'!$P$6,"",IF('Emballage (Primær)'!E151='Drop down'!$P$11,0,1))</f>
        <v/>
      </c>
      <c r="BOL9" s="78" t="str">
        <f>IF('Emballage (Primær)'!F151='Drop down'!$P$6,"",VLOOKUP('Emballage (Primær)'!F151,Råmateriale[],3,FALSE))</f>
        <v/>
      </c>
      <c r="BOM9" s="78" t="str">
        <f>IF('Emballage (Primær)'!G151="","",('Emballage (Primær)'!G151/100)*$DHZ$9)</f>
        <v/>
      </c>
      <c r="BON9" s="78" t="str">
        <f>IFERROR(IF(BOM9="","","GRM"),"")</f>
        <v/>
      </c>
      <c r="BOO9" s="78" t="str">
        <f>IF('Emballage (Primær)'!K151='Drop down'!$P$6,"",VLOOKUP('Emballage (Primær)'!K151,Materialefarve[],3,FALSE))</f>
        <v/>
      </c>
      <c r="BOP9" s="78" t="str">
        <f>IF('Emballage (Primær)'!M151="","",IFERROR(VLOOKUP('Emballage (Primær)'!M151,AlleLande[],4,FALSE),""))</f>
        <v/>
      </c>
      <c r="BOQ9" s="78" t="str">
        <f>IF('Emballage (Primær)'!N151="","",IFERROR(VLOOKUP('Emballage (Primær)'!N151,AlleLande[],4,FALSE),""))</f>
        <v/>
      </c>
      <c r="BOR9" s="78" t="str">
        <f>IF('Emballage (Primær)'!O151="","",IFERROR(VLOOKUP('Emballage (Primær)'!O151,AlleLande[],4,FALSE),""))</f>
        <v/>
      </c>
      <c r="BOS9" s="78" t="str">
        <f>IF('Emballage (Primær)'!P151="","",IFERROR(VLOOKUP('Emballage (Primær)'!P151,AlleLande[],4,FALSE),""))</f>
        <v/>
      </c>
      <c r="BOT9" s="78" t="str">
        <f>IF('Emballage (Primær)'!Q151="","",IFERROR(VLOOKUP('Emballage (Primær)'!Q151,AlleLande[],4,FALSE),""))</f>
        <v/>
      </c>
      <c r="BOU9" s="78" t="str">
        <f>IF('Emballage (Primær)'!D152='Drop down'!$P$6,"",VLOOKUP('Emballage (Primær)'!D152,MaterialeListe[],3,FALSE))</f>
        <v/>
      </c>
      <c r="BOV9" s="78" t="str">
        <f>IF('Emballage (Primær)'!E152='Drop down'!$P$6,"",IF('Emballage (Primær)'!E152='Drop down'!$P$11,0,1))</f>
        <v/>
      </c>
      <c r="BOW9" s="78" t="str">
        <f>IF('Emballage (Primær)'!F152='Drop down'!$P$6,"",VLOOKUP('Emballage (Primær)'!F152,Råmateriale[],3,FALSE))</f>
        <v/>
      </c>
      <c r="BOX9" s="78" t="str">
        <f>IF('Emballage (Primær)'!G152="","",('Emballage (Primær)'!G152/100)*$DHZ$9)</f>
        <v/>
      </c>
      <c r="BOY9" s="78" t="str">
        <f>IFERROR(IF(BOX9="","","GRM"),"")</f>
        <v/>
      </c>
      <c r="BOZ9" s="78" t="str">
        <f>IF('Emballage (Primær)'!K152='Drop down'!$P$6,"",VLOOKUP('Emballage (Primær)'!K152,Materialefarve[],3,FALSE))</f>
        <v/>
      </c>
      <c r="BPA9" s="78" t="str">
        <f>IF('Emballage (Primær)'!M152="","",IFERROR(VLOOKUP('Emballage (Primær)'!M152,AlleLande[],4,FALSE),""))</f>
        <v/>
      </c>
      <c r="BPB9" s="78" t="str">
        <f>IF('Emballage (Primær)'!N152="","",IFERROR(VLOOKUP('Emballage (Primær)'!N152,AlleLande[],4,FALSE),""))</f>
        <v/>
      </c>
      <c r="BPC9" s="78" t="str">
        <f>IF('Emballage (Primær)'!O152="","",IFERROR(VLOOKUP('Emballage (Primær)'!O152,AlleLande[],4,FALSE),""))</f>
        <v/>
      </c>
      <c r="BPD9" s="78" t="str">
        <f>IF('Emballage (Primær)'!P152="","",IFERROR(VLOOKUP('Emballage (Primær)'!P152,AlleLande[],4,FALSE),""))</f>
        <v/>
      </c>
      <c r="BPE9" s="78" t="str">
        <f>IF('Emballage (Primær)'!Q152="","",IFERROR(VLOOKUP('Emballage (Primær)'!Q152,AlleLande[],4,FALSE),""))</f>
        <v/>
      </c>
      <c r="BPF9" s="78" t="str">
        <f>IF('Emballage (Primær)'!D153='Drop down'!$P$6,"",VLOOKUP('Emballage (Primær)'!D153,MaterialeListe[],3,FALSE))</f>
        <v/>
      </c>
      <c r="BPG9" s="78" t="str">
        <f>IF('Emballage (Primær)'!E153='Drop down'!$P$6,"",IF('Emballage (Primær)'!E153='Drop down'!$P$11,0,1))</f>
        <v/>
      </c>
      <c r="BPH9" s="78" t="str">
        <f>IF('Emballage (Primær)'!F153='Drop down'!$P$6,"",VLOOKUP('Emballage (Primær)'!F153,Råmateriale[],3,FALSE))</f>
        <v/>
      </c>
      <c r="BPI9" s="78" t="str">
        <f>IF('Emballage (Primær)'!G153="","",('Emballage (Primær)'!G153/100)*$DHZ$9)</f>
        <v/>
      </c>
      <c r="BPJ9" s="78" t="str">
        <f>IFERROR(IF(BPI9="","","GRM"),"")</f>
        <v/>
      </c>
      <c r="BPK9" s="78" t="str">
        <f>IF('Emballage (Primær)'!K153='Drop down'!$P$6,"",VLOOKUP('Emballage (Primær)'!K153,Materialefarve[],3,FALSE))</f>
        <v/>
      </c>
      <c r="BPL9" s="78" t="str">
        <f>IF('Emballage (Primær)'!M153="","",IFERROR(VLOOKUP('Emballage (Primær)'!M153,AlleLande[],4,FALSE),""))</f>
        <v/>
      </c>
      <c r="BPM9" s="78" t="str">
        <f>IF('Emballage (Primær)'!N153="","",IFERROR(VLOOKUP('Emballage (Primær)'!N153,AlleLande[],4,FALSE),""))</f>
        <v/>
      </c>
      <c r="BPN9" s="78" t="str">
        <f>IF('Emballage (Primær)'!O153="","",IFERROR(VLOOKUP('Emballage (Primær)'!O153,AlleLande[],4,FALSE),""))</f>
        <v/>
      </c>
      <c r="BPO9" s="78" t="str">
        <f>IF('Emballage (Primær)'!P153="","",IFERROR(VLOOKUP('Emballage (Primær)'!P153,AlleLande[],4,FALSE),""))</f>
        <v/>
      </c>
      <c r="BPP9" s="78" t="str">
        <f>IF('Emballage (Primær)'!Q153="","",IFERROR(VLOOKUP('Emballage (Primær)'!Q153,AlleLande[],4,FALSE),""))</f>
        <v/>
      </c>
      <c r="BPQ9" s="78" t="str">
        <f>IF('Emballage (Primær)'!D154='Drop down'!$P$6,"",VLOOKUP('Emballage (Primær)'!D154,MaterialeListe[],3,FALSE))</f>
        <v/>
      </c>
      <c r="BPR9" s="78" t="str">
        <f>IF('Emballage (Primær)'!E154='Drop down'!$P$6,"",IF('Emballage (Primær)'!E154='Drop down'!$P$11,0,1))</f>
        <v/>
      </c>
      <c r="BPS9" s="78" t="str">
        <f>IF('Emballage (Primær)'!F154='Drop down'!$P$6,"",VLOOKUP('Emballage (Primær)'!F154,Råmateriale[],3,FALSE))</f>
        <v/>
      </c>
      <c r="BPT9" s="78" t="str">
        <f>IF('Emballage (Primær)'!G154="","",('Emballage (Primær)'!G154/100)*$DHZ$9)</f>
        <v/>
      </c>
      <c r="BPU9" s="78" t="str">
        <f>IFERROR(IF(BPT9="","","GRM"),"")</f>
        <v/>
      </c>
      <c r="BPV9" s="78" t="str">
        <f>IF('Emballage (Primær)'!K154='Drop down'!$P$6,"",VLOOKUP('Emballage (Primær)'!K154,Materialefarve[],3,FALSE))</f>
        <v/>
      </c>
      <c r="BPW9" s="78" t="str">
        <f>IF('Emballage (Primær)'!M154="","",IFERROR(VLOOKUP('Emballage (Primær)'!M154,AlleLande[],4,FALSE),""))</f>
        <v/>
      </c>
      <c r="BPX9" s="78" t="str">
        <f>IF('Emballage (Primær)'!N154="","",IFERROR(VLOOKUP('Emballage (Primær)'!N154,AlleLande[],4,FALSE),""))</f>
        <v/>
      </c>
      <c r="BPY9" s="78" t="str">
        <f>IF('Emballage (Primær)'!O154="","",IFERROR(VLOOKUP('Emballage (Primær)'!O154,AlleLande[],4,FALSE),""))</f>
        <v/>
      </c>
      <c r="BPZ9" s="78" t="str">
        <f>IF('Emballage (Primær)'!P154="","",IFERROR(VLOOKUP('Emballage (Primær)'!P154,AlleLande[],4,FALSE),""))</f>
        <v/>
      </c>
      <c r="BQA9" s="78" t="str">
        <f>IF('Emballage (Primær)'!Q154="","",IFERROR(VLOOKUP('Emballage (Primær)'!Q154,AlleLande[],4,FALSE),""))</f>
        <v/>
      </c>
      <c r="BQB9" s="78" t="str">
        <f>IF('Emballage (Primær)'!D155='Drop down'!$P$6,"",VLOOKUP('Emballage (Primær)'!D155,MaterialeListe[],3,FALSE))</f>
        <v/>
      </c>
      <c r="BQC9" s="78" t="str">
        <f>IF('Emballage (Primær)'!E155='Drop down'!$P$6,"",IF('Emballage (Primær)'!E155='Drop down'!$P$11,0,1))</f>
        <v/>
      </c>
      <c r="BQD9" s="78" t="str">
        <f>IF('Emballage (Primær)'!F155='Drop down'!$P$6,"",VLOOKUP('Emballage (Primær)'!F155,Råmateriale[],3,FALSE))</f>
        <v/>
      </c>
      <c r="BQE9" s="78" t="str">
        <f>IF('Emballage (Primær)'!G155="","",('Emballage (Primær)'!G155/100)*$DHZ$9)</f>
        <v/>
      </c>
      <c r="BQF9" s="78" t="str">
        <f>IFERROR(IF(BQE9="","","GRM"),"")</f>
        <v/>
      </c>
      <c r="BQG9" s="78" t="str">
        <f>IF('Emballage (Primær)'!K155='Drop down'!$P$6,"",VLOOKUP('Emballage (Primær)'!K155,Materialefarve[],3,FALSE))</f>
        <v/>
      </c>
      <c r="BQH9" s="78" t="str">
        <f>IF('Emballage (Primær)'!M155="","",IFERROR(VLOOKUP('Emballage (Primær)'!M155,AlleLande[],4,FALSE),""))</f>
        <v/>
      </c>
      <c r="BQI9" s="78" t="str">
        <f>IF('Emballage (Primær)'!N155="","",IFERROR(VLOOKUP('Emballage (Primær)'!N155,AlleLande[],4,FALSE),""))</f>
        <v/>
      </c>
      <c r="BQJ9" s="78" t="str">
        <f>IF('Emballage (Primær)'!O155="","",IFERROR(VLOOKUP('Emballage (Primær)'!O155,AlleLande[],4,FALSE),""))</f>
        <v/>
      </c>
      <c r="BQK9" s="78" t="str">
        <f>IF('Emballage (Primær)'!P155="","",IFERROR(VLOOKUP('Emballage (Primær)'!P155,AlleLande[],4,FALSE),""))</f>
        <v/>
      </c>
      <c r="BQL9" s="78" t="str">
        <f>IF('Emballage (Primær)'!Q155="","",IFERROR(VLOOKUP('Emballage (Primær)'!Q155,AlleLande[],4,FALSE),""))</f>
        <v/>
      </c>
      <c r="BQM9" s="78" t="str">
        <f>IF('Emballage (Primær)'!C30='Drop down'!$P$6,"",VLOOKUP('Emballage (Primær)'!C30,EmballageListe[],3,FALSE))</f>
        <v/>
      </c>
      <c r="BQN9" s="78" t="str">
        <f>IF('Emballage (Primær)'!D30="","",'Emballage (Primær)'!D30)</f>
        <v/>
      </c>
      <c r="BQO9" s="78" t="str">
        <f>IFERROR(IF(BQN9="","","GRM"),"")</f>
        <v/>
      </c>
      <c r="BQP9" s="78" t="str">
        <f>IF('Emballage (Primær)'!F30="","",'Emballage (Primær)'!F30)</f>
        <v/>
      </c>
      <c r="BQQ9" s="78" t="str">
        <f>IFERROR(IF(BQP9="","","4H"),"")</f>
        <v/>
      </c>
      <c r="BQR9" s="78" t="str">
        <f>IF('Emballage (Primær)'!G30='Drop down'!$P$6,"",VLOOKUP('Emballage (Primær)'!G30,Emballagesortering[],3,FALSE))</f>
        <v/>
      </c>
      <c r="BQS9" s="78" t="str">
        <f>IF('Emballage (Primær)'!H30="X",1,"")</f>
        <v/>
      </c>
      <c r="BQT9" s="78" t="str">
        <f>IF('Emballage (Primær)'!I30="X",1,"")</f>
        <v/>
      </c>
      <c r="BQU9" s="78" t="str">
        <f>IF('Emballage (Primær)'!J30="X",1,"")</f>
        <v/>
      </c>
      <c r="BQV9" s="78" t="str">
        <f>IF('Emballage (Primær)'!K30='Drop down'!$P$6,"",VLOOKUP('Emballage (Primær)'!K30,CertPapir[],3,FALSE))</f>
        <v/>
      </c>
      <c r="BQW9" s="78" t="str">
        <f>IF('Emballage (Primær)'!L30="","",'Emballage (Primær)'!L30)</f>
        <v/>
      </c>
      <c r="BQX9" s="78" t="str">
        <f>IF('Emballage (Primær)'!M30="","",IFERROR(VLOOKUP('Emballage (Primær)'!M30,AlleLande[],4,FALSE),""))</f>
        <v/>
      </c>
      <c r="BQY9" s="78" t="str">
        <f>IF('Emballage (Primær)'!N30="","",IFERROR(VLOOKUP('Emballage (Primær)'!N30,AlleLande[],4,FALSE),""))</f>
        <v/>
      </c>
      <c r="BQZ9" s="78" t="str">
        <f>IF('Emballage (Primær)'!O30="","",IFERROR(VLOOKUP('Emballage (Primær)'!O30,AlleLande[],4,FALSE),""))</f>
        <v/>
      </c>
      <c r="BRA9" s="78" t="str">
        <f>IF('Emballage (Primær)'!P30="","",IFERROR(VLOOKUP('Emballage (Primær)'!P30,AlleLande[],4,FALSE),""))</f>
        <v/>
      </c>
      <c r="BRB9" s="78" t="str">
        <f>IF('Emballage (Primær)'!Q30="","",IFERROR(VLOOKUP('Emballage (Primær)'!Q30,AlleLande[],4,FALSE),""))</f>
        <v/>
      </c>
      <c r="BRC9" s="78" t="str">
        <f>IF('Emballage (Primær)'!D158='Drop down'!$P$6,"",VLOOKUP('Emballage (Primær)'!D158,MaterialeListe[],3,FALSE))</f>
        <v/>
      </c>
      <c r="BRD9" s="78" t="str">
        <f>IF('Emballage (Primær)'!E158='Drop down'!$P$6,"",IF('Emballage (Primær)'!E158='Drop down'!$P$11,0,1))</f>
        <v/>
      </c>
      <c r="BRE9" s="78" t="str">
        <f>IF('Emballage (Primær)'!F158='Drop down'!$P$6,"",VLOOKUP('Emballage (Primær)'!F158,Råmateriale[],3,FALSE))</f>
        <v/>
      </c>
      <c r="BRF9" s="78" t="str">
        <f>IF('Emballage (Primær)'!G158="","",('Emballage (Primær)'!G158/100)*$DMU$9)</f>
        <v/>
      </c>
      <c r="BRG9" s="78" t="str">
        <f>IFERROR(IF(BRF9="","","GRM"),"")</f>
        <v/>
      </c>
      <c r="BRH9" s="78" t="str">
        <f>IF('Emballage (Primær)'!K158='Drop down'!$P$6,"",VLOOKUP('Emballage (Primær)'!K158,Materialefarve[],3,FALSE))</f>
        <v/>
      </c>
      <c r="BRI9" s="78" t="str">
        <f>IF('Emballage (Primær)'!M158="","",IFERROR(VLOOKUP('Emballage (Primær)'!M158,AlleLande[],4,FALSE),""))</f>
        <v/>
      </c>
      <c r="BRJ9" s="78" t="str">
        <f>IF('Emballage (Primær)'!N158="","",IFERROR(VLOOKUP('Emballage (Primær)'!N158,AlleLande[],4,FALSE),""))</f>
        <v/>
      </c>
      <c r="BRK9" s="78" t="str">
        <f>IF('Emballage (Primær)'!O158="","",IFERROR(VLOOKUP('Emballage (Primær)'!O158,AlleLande[],4,FALSE),""))</f>
        <v/>
      </c>
      <c r="BRL9" s="78" t="str">
        <f>IF('Emballage (Primær)'!P158="","",IFERROR(VLOOKUP('Emballage (Primær)'!P158,AlleLande[],4,FALSE),""))</f>
        <v/>
      </c>
      <c r="BRM9" s="78" t="str">
        <f>IF('Emballage (Primær)'!Q158="","",IFERROR(VLOOKUP('Emballage (Primær)'!Q158,AlleLande[],4,FALSE),""))</f>
        <v/>
      </c>
      <c r="BRN9" s="78" t="str">
        <f>IF('Emballage (Primær)'!D159='Drop down'!$P$6,"",VLOOKUP('Emballage (Primær)'!D159,MaterialeListe[],3,FALSE))</f>
        <v/>
      </c>
      <c r="BRO9" s="78" t="str">
        <f>IF('Emballage (Primær)'!E159='Drop down'!$P$6,"",IF('Emballage (Primær)'!E159='Drop down'!$P$11,0,1))</f>
        <v/>
      </c>
      <c r="BRP9" s="78" t="str">
        <f>IF('Emballage (Primær)'!F159='Drop down'!$P$6,"",VLOOKUP('Emballage (Primær)'!F159,Råmateriale[],3,FALSE))</f>
        <v/>
      </c>
      <c r="BRQ9" s="78" t="str">
        <f>IF('Emballage (Primær)'!G159="","",('Emballage (Primær)'!G159/100)*$DMU$9)</f>
        <v/>
      </c>
      <c r="BRR9" s="78" t="str">
        <f>IFERROR(IF(BRQ9="","","GRM"),"")</f>
        <v/>
      </c>
      <c r="BRS9" s="78" t="str">
        <f>IF('Emballage (Primær)'!K159='Drop down'!$P$6,"",VLOOKUP('Emballage (Primær)'!K159,Materialefarve[],3,FALSE))</f>
        <v/>
      </c>
      <c r="BRT9" s="78" t="str">
        <f>IF('Emballage (Primær)'!M159="","",IFERROR(VLOOKUP('Emballage (Primær)'!M159,AlleLande[],4,FALSE),""))</f>
        <v/>
      </c>
      <c r="BRU9" s="78" t="str">
        <f>IF('Emballage (Primær)'!N159="","",IFERROR(VLOOKUP('Emballage (Primær)'!N159,AlleLande[],4,FALSE),""))</f>
        <v/>
      </c>
      <c r="BRV9" s="78" t="str">
        <f>IF('Emballage (Primær)'!O159="","",IFERROR(VLOOKUP('Emballage (Primær)'!O159,AlleLande[],4,FALSE),""))</f>
        <v/>
      </c>
      <c r="BRW9" s="78" t="str">
        <f>IF('Emballage (Primær)'!P159="","",IFERROR(VLOOKUP('Emballage (Primær)'!P159,AlleLande[],4,FALSE),""))</f>
        <v/>
      </c>
      <c r="BRX9" s="78" t="str">
        <f>IF('Emballage (Primær)'!Q159="","",IFERROR(VLOOKUP('Emballage (Primær)'!Q159,AlleLande[],4,FALSE),""))</f>
        <v/>
      </c>
      <c r="BRY9" s="78" t="str">
        <f>IF('Emballage (Primær)'!D160='Drop down'!$P$6,"",VLOOKUP('Emballage (Primær)'!D160,MaterialeListe[],3,FALSE))</f>
        <v/>
      </c>
      <c r="BRZ9" s="78" t="str">
        <f>IF('Emballage (Primær)'!E160='Drop down'!$P$6,"",IF('Emballage (Primær)'!E160='Drop down'!$P$11,0,1))</f>
        <v/>
      </c>
      <c r="BSA9" s="78" t="str">
        <f>IF('Emballage (Primær)'!F160='Drop down'!$P$6,"",VLOOKUP('Emballage (Primær)'!F160,Råmateriale[],3,FALSE))</f>
        <v/>
      </c>
      <c r="BSB9" s="78" t="str">
        <f>IF('Emballage (Primær)'!G160="","",('Emballage (Primær)'!G160/100)*$DMU$9)</f>
        <v/>
      </c>
      <c r="BSC9" s="78" t="str">
        <f>IFERROR(IF(BSB9="","","GRM"),"")</f>
        <v/>
      </c>
      <c r="BSD9" s="78" t="str">
        <f>IF('Emballage (Primær)'!K160='Drop down'!$P$6,"",VLOOKUP('Emballage (Primær)'!K160,Materialefarve[],3,FALSE))</f>
        <v/>
      </c>
      <c r="BSE9" s="78" t="str">
        <f>IF('Emballage (Primær)'!M160="","",IFERROR(VLOOKUP('Emballage (Primær)'!M160,AlleLande[],4,FALSE),""))</f>
        <v/>
      </c>
      <c r="BSF9" s="78" t="str">
        <f>IF('Emballage (Primær)'!N160="","",IFERROR(VLOOKUP('Emballage (Primær)'!N160,AlleLande[],4,FALSE),""))</f>
        <v/>
      </c>
      <c r="BSG9" s="78" t="str">
        <f>IF('Emballage (Primær)'!O160="","",IFERROR(VLOOKUP('Emballage (Primær)'!O160,AlleLande[],4,FALSE),""))</f>
        <v/>
      </c>
      <c r="BSH9" s="78" t="str">
        <f>IF('Emballage (Primær)'!P160="","",IFERROR(VLOOKUP('Emballage (Primær)'!P160,AlleLande[],4,FALSE),""))</f>
        <v/>
      </c>
      <c r="BSI9" s="78" t="str">
        <f>IF('Emballage (Primær)'!Q160="","",IFERROR(VLOOKUP('Emballage (Primær)'!Q160,AlleLande[],4,FALSE),""))</f>
        <v/>
      </c>
      <c r="BSJ9" s="78" t="str">
        <f>IF('Emballage (Primær)'!D161='Drop down'!$P$6,"",VLOOKUP('Emballage (Primær)'!D161,MaterialeListe[],3,FALSE))</f>
        <v/>
      </c>
      <c r="BSK9" s="78" t="str">
        <f>IF('Emballage (Primær)'!E161='Drop down'!$P$6,"",IF('Emballage (Primær)'!E161='Drop down'!$P$11,0,1))</f>
        <v/>
      </c>
      <c r="BSL9" s="78" t="str">
        <f>IF('Emballage (Primær)'!F161='Drop down'!$P$6,"",VLOOKUP('Emballage (Primær)'!F161,Råmateriale[],3,FALSE))</f>
        <v/>
      </c>
      <c r="BSM9" s="78" t="str">
        <f>IF('Emballage (Primær)'!G161="","",('Emballage (Primær)'!G161/100)*$DMU$9)</f>
        <v/>
      </c>
      <c r="BSN9" s="78" t="str">
        <f>IFERROR(IF(BSM9="","","GRM"),"")</f>
        <v/>
      </c>
      <c r="BSO9" s="78" t="str">
        <f>IF('Emballage (Primær)'!K161='Drop down'!$P$6,"",VLOOKUP('Emballage (Primær)'!K161,Materialefarve[],3,FALSE))</f>
        <v/>
      </c>
      <c r="BSP9" s="78" t="str">
        <f>IF('Emballage (Primær)'!M161="","",IFERROR(VLOOKUP('Emballage (Primær)'!M161,AlleLande[],4,FALSE),""))</f>
        <v/>
      </c>
      <c r="BSQ9" s="78" t="str">
        <f>IF('Emballage (Primær)'!N161="","",IFERROR(VLOOKUP('Emballage (Primær)'!N161,AlleLande[],4,FALSE),""))</f>
        <v/>
      </c>
      <c r="BSR9" s="78" t="str">
        <f>IF('Emballage (Primær)'!O161="","",IFERROR(VLOOKUP('Emballage (Primær)'!O161,AlleLande[],4,FALSE),""))</f>
        <v/>
      </c>
      <c r="BSS9" s="78" t="str">
        <f>IF('Emballage (Primær)'!P161="","",IFERROR(VLOOKUP('Emballage (Primær)'!P161,AlleLande[],4,FALSE),""))</f>
        <v/>
      </c>
      <c r="BST9" s="78" t="str">
        <f>IF('Emballage (Primær)'!Q161="","",IFERROR(VLOOKUP('Emballage (Primær)'!Q161,AlleLande[],4,FALSE),""))</f>
        <v/>
      </c>
      <c r="BSU9" s="78" t="str">
        <f>IF('Emballage (Primær)'!D162='Drop down'!$P$6,"",VLOOKUP('Emballage (Primær)'!D162,MaterialeListe[],3,FALSE))</f>
        <v/>
      </c>
      <c r="BSV9" s="78" t="str">
        <f>IF('Emballage (Primær)'!E162='Drop down'!$P$6,"",IF('Emballage (Primær)'!E162='Drop down'!$P$11,0,1))</f>
        <v/>
      </c>
      <c r="BSW9" s="78" t="str">
        <f>IF('Emballage (Primær)'!F162='Drop down'!$P$6,"",VLOOKUP('Emballage (Primær)'!F162,Råmateriale[],3,FALSE))</f>
        <v/>
      </c>
      <c r="BSX9" s="78" t="str">
        <f>IF('Emballage (Primær)'!G162="","",('Emballage (Primær)'!G162/100)*$DMU$9)</f>
        <v/>
      </c>
      <c r="BSY9" s="78" t="str">
        <f>IFERROR(IF(BSX9="","","GRM"),"")</f>
        <v/>
      </c>
      <c r="BSZ9" s="78" t="str">
        <f>IF('Emballage (Primær)'!K162='Drop down'!$P$6,"",VLOOKUP('Emballage (Primær)'!K162,Materialefarve[],3,FALSE))</f>
        <v/>
      </c>
      <c r="BTA9" s="78" t="str">
        <f>IF('Emballage (Primær)'!M162="","",IFERROR(VLOOKUP('Emballage (Primær)'!M162,AlleLande[],4,FALSE),""))</f>
        <v/>
      </c>
      <c r="BTB9" s="78" t="str">
        <f>IF('Emballage (Primær)'!N162="","",IFERROR(VLOOKUP('Emballage (Primær)'!N162,AlleLande[],4,FALSE),""))</f>
        <v/>
      </c>
      <c r="BTC9" s="78" t="str">
        <f>IF('Emballage (Primær)'!O162="","",IFERROR(VLOOKUP('Emballage (Primær)'!O162,AlleLande[],4,FALSE),""))</f>
        <v/>
      </c>
      <c r="BTD9" s="78" t="str">
        <f>IF('Emballage (Primær)'!P162="","",IFERROR(VLOOKUP('Emballage (Primær)'!P162,AlleLande[],4,FALSE),""))</f>
        <v/>
      </c>
      <c r="BTE9" s="78" t="str">
        <f>IF('Emballage (Primær)'!Q162="","",IFERROR(VLOOKUP('Emballage (Primær)'!Q162,AlleLande[],4,FALSE),""))</f>
        <v/>
      </c>
      <c r="BTF9" s="78" t="str">
        <f>IF('Emballage (Primær)'!D163='Drop down'!$P$6,"",VLOOKUP('Emballage (Primær)'!D163,MaterialeListe[],3,FALSE))</f>
        <v/>
      </c>
      <c r="BTG9" s="78" t="str">
        <f>IF('Emballage (Primær)'!E163='Drop down'!$P$6,"",IF('Emballage (Primær)'!E163='Drop down'!$P$11,0,1))</f>
        <v/>
      </c>
      <c r="BTH9" s="78" t="str">
        <f>IF('Emballage (Primær)'!F163='Drop down'!$P$6,"",VLOOKUP('Emballage (Primær)'!F163,Råmateriale[],3,FALSE))</f>
        <v/>
      </c>
      <c r="BTI9" s="78" t="str">
        <f>IF('Emballage (Primær)'!G163="","",('Emballage (Primær)'!G163/100)*$DMU$9)</f>
        <v/>
      </c>
      <c r="BTJ9" s="78" t="str">
        <f>IFERROR(IF(BTI9="","","GRM"),"")</f>
        <v/>
      </c>
      <c r="BTK9" s="78" t="str">
        <f>IF('Emballage (Primær)'!K163='Drop down'!$P$6,"",VLOOKUP('Emballage (Primær)'!K163,Materialefarve[],3,FALSE))</f>
        <v/>
      </c>
      <c r="BTL9" s="78" t="str">
        <f>IF('Emballage (Primær)'!M163="","",IFERROR(VLOOKUP('Emballage (Primær)'!M163,AlleLande[],4,FALSE),""))</f>
        <v/>
      </c>
      <c r="BTM9" s="78" t="str">
        <f>IF('Emballage (Primær)'!N163="","",IFERROR(VLOOKUP('Emballage (Primær)'!N163,AlleLande[],4,FALSE),""))</f>
        <v/>
      </c>
      <c r="BTN9" s="78" t="str">
        <f>IF('Emballage (Primær)'!O163="","",IFERROR(VLOOKUP('Emballage (Primær)'!O163,AlleLande[],4,FALSE),""))</f>
        <v/>
      </c>
      <c r="BTO9" s="78" t="str">
        <f>IF('Emballage (Primær)'!P163="","",IFERROR(VLOOKUP('Emballage (Primær)'!P163,AlleLande[],4,FALSE),""))</f>
        <v/>
      </c>
      <c r="BTP9" s="78" t="str">
        <f>IF('Emballage (Primær)'!Q163="","",IFERROR(VLOOKUP('Emballage (Primær)'!Q163,AlleLande[],4,FALSE),""))</f>
        <v/>
      </c>
      <c r="BTQ9" s="78" t="str">
        <f>IF('Emballage (Primær)'!D164='Drop down'!$P$6,"",VLOOKUP('Emballage (Primær)'!D164,MaterialeListe[],3,FALSE))</f>
        <v/>
      </c>
      <c r="BTR9" s="78" t="str">
        <f>IF('Emballage (Primær)'!E164='Drop down'!$P$6,"",IF('Emballage (Primær)'!E164='Drop down'!$P$11,0,1))</f>
        <v/>
      </c>
      <c r="BTS9" s="78" t="str">
        <f>IF('Emballage (Primær)'!F164='Drop down'!$P$6,"",VLOOKUP('Emballage (Primær)'!F164,Råmateriale[],3,FALSE))</f>
        <v/>
      </c>
      <c r="BTT9" s="78" t="str">
        <f>IF('Emballage (Primær)'!G164="","",('Emballage (Primær)'!G164/100)*$DMU$9)</f>
        <v/>
      </c>
      <c r="BTU9" s="78" t="str">
        <f>IFERROR(IF(BTT9="","","GRM"),"")</f>
        <v/>
      </c>
      <c r="BTV9" s="78" t="str">
        <f>IF('Emballage (Primær)'!K164='Drop down'!$P$6,"",VLOOKUP('Emballage (Primær)'!K164,Materialefarve[],3,FALSE))</f>
        <v/>
      </c>
      <c r="BTW9" s="78" t="str">
        <f>IF('Emballage (Primær)'!M164="","",IFERROR(VLOOKUP('Emballage (Primær)'!M164,AlleLande[],4,FALSE),""))</f>
        <v/>
      </c>
      <c r="BTX9" s="78" t="str">
        <f>IF('Emballage (Primær)'!N164="","",IFERROR(VLOOKUP('Emballage (Primær)'!N164,AlleLande[],4,FALSE),""))</f>
        <v/>
      </c>
      <c r="BTY9" s="78" t="str">
        <f>IF('Emballage (Primær)'!O164="","",IFERROR(VLOOKUP('Emballage (Primær)'!O164,AlleLande[],4,FALSE),""))</f>
        <v/>
      </c>
      <c r="BTZ9" s="78" t="str">
        <f>IF('Emballage (Primær)'!P164="","",IFERROR(VLOOKUP('Emballage (Primær)'!P164,AlleLande[],4,FALSE),""))</f>
        <v/>
      </c>
      <c r="BUA9" s="78" t="str">
        <f>IF('Emballage (Primær)'!Q164="","",IFERROR(VLOOKUP('Emballage (Primær)'!Q164,AlleLande[],4,FALSE),""))</f>
        <v/>
      </c>
      <c r="BUB9" s="78" t="str">
        <f>IF('Emballage (Primær)'!D165='Drop down'!$P$6,"",VLOOKUP('Emballage (Primær)'!D165,MaterialeListe[],3,FALSE))</f>
        <v/>
      </c>
      <c r="BUC9" s="78" t="str">
        <f>IF('Emballage (Primær)'!E165='Drop down'!$P$6,"",IF('Emballage (Primær)'!E165='Drop down'!$P$11,0,1))</f>
        <v/>
      </c>
      <c r="BUD9" s="78" t="str">
        <f>IF('Emballage (Primær)'!F165='Drop down'!$P$6,"",VLOOKUP('Emballage (Primær)'!F165,Råmateriale[],3,FALSE))</f>
        <v/>
      </c>
      <c r="BUE9" s="78" t="str">
        <f>IF('Emballage (Primær)'!G165="","",('Emballage (Primær)'!G165/100)*$DMU$9)</f>
        <v/>
      </c>
      <c r="BUF9" s="78" t="str">
        <f>IFERROR(IF(BUE9="","","GRM"),"")</f>
        <v/>
      </c>
      <c r="BUG9" s="78" t="str">
        <f>IF('Emballage (Primær)'!K165='Drop down'!$P$6,"",VLOOKUP('Emballage (Primær)'!K165,Materialefarve[],3,FALSE))</f>
        <v/>
      </c>
      <c r="BUH9" s="78" t="str">
        <f>IF('Emballage (Primær)'!M165="","",IFERROR(VLOOKUP('Emballage (Primær)'!M165,AlleLande[],4,FALSE),""))</f>
        <v/>
      </c>
      <c r="BUI9" s="78" t="str">
        <f>IF('Emballage (Primær)'!N165="","",IFERROR(VLOOKUP('Emballage (Primær)'!N165,AlleLande[],4,FALSE),""))</f>
        <v/>
      </c>
      <c r="BUJ9" s="78" t="str">
        <f>IF('Emballage (Primær)'!O165="","",IFERROR(VLOOKUP('Emballage (Primær)'!O165,AlleLande[],4,FALSE),""))</f>
        <v/>
      </c>
      <c r="BUK9" s="78" t="str">
        <f>IF('Emballage (Primær)'!P165="","",IFERROR(VLOOKUP('Emballage (Primær)'!P165,AlleLande[],4,FALSE),""))</f>
        <v/>
      </c>
      <c r="BUL9" s="78" t="str">
        <f>IF('Emballage (Primær)'!Q165="","",IFERROR(VLOOKUP('Emballage (Primær)'!Q165,AlleLande[],4,FALSE),""))</f>
        <v/>
      </c>
      <c r="BUM9" s="78" t="str">
        <f>IF('Emballage (Primær)'!D166='Drop down'!$P$6,"",VLOOKUP('Emballage (Primær)'!D166,MaterialeListe[],3,FALSE))</f>
        <v/>
      </c>
      <c r="BUN9" s="78" t="str">
        <f>IF('Emballage (Primær)'!E166='Drop down'!$P$6,"",IF('Emballage (Primær)'!E166='Drop down'!$P$11,0,1))</f>
        <v/>
      </c>
      <c r="BUO9" s="78" t="str">
        <f>IF('Emballage (Primær)'!F166='Drop down'!$P$6,"",VLOOKUP('Emballage (Primær)'!F166,Råmateriale[],3,FALSE))</f>
        <v/>
      </c>
      <c r="BUP9" s="78" t="str">
        <f>IF('Emballage (Primær)'!G166="","",('Emballage (Primær)'!G166/100)*$DMU$9)</f>
        <v/>
      </c>
      <c r="BUQ9" s="78" t="str">
        <f>IFERROR(IF(BUP9="","","GRM"),"")</f>
        <v/>
      </c>
      <c r="BUR9" s="78" t="str">
        <f>IF('Emballage (Primær)'!K166='Drop down'!$P$6,"",VLOOKUP('Emballage (Primær)'!K166,Materialefarve[],3,FALSE))</f>
        <v/>
      </c>
      <c r="BUS9" s="78" t="str">
        <f>IF('Emballage (Primær)'!M166="","",IFERROR(VLOOKUP('Emballage (Primær)'!M166,AlleLande[],4,FALSE),""))</f>
        <v/>
      </c>
      <c r="BUT9" s="78" t="str">
        <f>IF('Emballage (Primær)'!N166="","",IFERROR(VLOOKUP('Emballage (Primær)'!N166,AlleLande[],4,FALSE),""))</f>
        <v/>
      </c>
      <c r="BUU9" s="78" t="str">
        <f>IF('Emballage (Primær)'!O166="","",IFERROR(VLOOKUP('Emballage (Primær)'!O166,AlleLande[],4,FALSE),""))</f>
        <v/>
      </c>
      <c r="BUV9" s="78" t="str">
        <f>IF('Emballage (Primær)'!P166="","",IFERROR(VLOOKUP('Emballage (Primær)'!P166,AlleLande[],4,FALSE),""))</f>
        <v/>
      </c>
      <c r="BUW9" s="78" t="str">
        <f>IF('Emballage (Primær)'!Q166="","",IFERROR(VLOOKUP('Emballage (Primær)'!Q166,AlleLande[],4,FALSE),""))</f>
        <v/>
      </c>
      <c r="BUX9" s="78" t="str">
        <f>IF('Emballage (Primær)'!D167='Drop down'!$P$6,"",VLOOKUP('Emballage (Primær)'!D167,MaterialeListe[],3,FALSE))</f>
        <v/>
      </c>
      <c r="BUY9" s="78" t="str">
        <f>IF('Emballage (Primær)'!E167='Drop down'!$P$6,"",IF('Emballage (Primær)'!E167='Drop down'!$P$11,0,1))</f>
        <v/>
      </c>
      <c r="BUZ9" s="78" t="str">
        <f>IF('Emballage (Primær)'!F167='Drop down'!$P$6,"",VLOOKUP('Emballage (Primær)'!F167,Råmateriale[],3,FALSE))</f>
        <v/>
      </c>
      <c r="BVA9" s="78" t="str">
        <f>IF('Emballage (Primær)'!G167="","",('Emballage (Primær)'!G167/100)*$DMU$9)</f>
        <v/>
      </c>
      <c r="BVB9" s="78" t="str">
        <f>IFERROR(IF(BVA9="","","GRM"),"")</f>
        <v/>
      </c>
      <c r="BVC9" s="78" t="str">
        <f>IF('Emballage (Primær)'!K167='Drop down'!$P$6,"",VLOOKUP('Emballage (Primær)'!K167,Materialefarve[],3,FALSE))</f>
        <v/>
      </c>
      <c r="BVD9" s="78" t="str">
        <f>IF('Emballage (Primær)'!M167="","",IFERROR(VLOOKUP('Emballage (Primær)'!M167,AlleLande[],4,FALSE),""))</f>
        <v/>
      </c>
      <c r="BVE9" s="78" t="str">
        <f>IF('Emballage (Primær)'!N167="","",IFERROR(VLOOKUP('Emballage (Primær)'!N167,AlleLande[],4,FALSE),""))</f>
        <v/>
      </c>
      <c r="BVF9" s="78" t="str">
        <f>IF('Emballage (Primær)'!O167="","",IFERROR(VLOOKUP('Emballage (Primær)'!O167,AlleLande[],4,FALSE),""))</f>
        <v/>
      </c>
      <c r="BVG9" s="78" t="str">
        <f>IF('Emballage (Primær)'!P167="","",IFERROR(VLOOKUP('Emballage (Primær)'!P167,AlleLande[],4,FALSE),""))</f>
        <v/>
      </c>
      <c r="BVH9" s="78" t="str">
        <f>IF('Emballage (Primær)'!Q167="","",IFERROR(VLOOKUP('Emballage (Primær)'!Q167,AlleLande[],4,FALSE),""))</f>
        <v/>
      </c>
      <c r="BVI9" s="78" t="str">
        <f>IF('Emballage (Sekundær)'!E7="","",'Emballage (Sekundær)'!E7)</f>
        <v/>
      </c>
      <c r="BVJ9" s="78" t="str">
        <f>IF('Emballage (Sekundær)'!E31='Drop down'!$P$6,"",VLOOKUP('Emballage (Sekundær)'!E31,labellim[],3,FALSE))</f>
        <v/>
      </c>
      <c r="BVK9" s="120">
        <f>IF('Emballage (Sekundær)'!D37=0,0,'Emballage (Sekundær)'!D37)</f>
        <v>0</v>
      </c>
      <c r="BVL9" s="78">
        <f>IF('Emballage (Sekundær)'!D27=0,0,'Emballage (Sekundær)'!D27)</f>
        <v>0</v>
      </c>
      <c r="BVM9" s="78" t="str">
        <f>IF('Emballage (Sekundær)'!C17='Drop down'!$P$6,"",VLOOKUP('Emballage (Sekundær)'!C17,EmballageListe[],3,FALSE))</f>
        <v/>
      </c>
      <c r="BVN9" s="78" t="str">
        <f>IF('Emballage (Sekundær)'!D17="","",'Emballage (Sekundær)'!D17)</f>
        <v/>
      </c>
      <c r="BVO9" s="78" t="str">
        <f>IFERROR(IF(BVN9="","","GRM"),"")</f>
        <v/>
      </c>
      <c r="BVP9" s="78" t="str">
        <f>IF('Emballage (Sekundær)'!F17="","",'Emballage (Sekundær)'!F17)</f>
        <v/>
      </c>
      <c r="BVQ9" s="78" t="str">
        <f>IFERROR(IF(BVP9="","","4H"),"")</f>
        <v/>
      </c>
      <c r="BVR9" s="78" t="str">
        <f>IF('Emballage (Sekundær)'!G17='Drop down'!$P$6,"",VLOOKUP('Emballage (Sekundær)'!G17,Emballagesortering[],3,FALSE))</f>
        <v/>
      </c>
      <c r="BVS9" s="78" t="str">
        <f>IF('Emballage (Sekundær)'!H17="X",1,"")</f>
        <v/>
      </c>
      <c r="BVT9" s="78" t="str">
        <f>IF('Emballage (Sekundær)'!I17="X",1,"")</f>
        <v/>
      </c>
      <c r="BVU9" s="78" t="str">
        <f>IF('Emballage (Sekundær)'!J17="X",1,"")</f>
        <v/>
      </c>
      <c r="BVV9" s="78" t="str">
        <f>IF('Emballage (Sekundær)'!K17='Drop down'!$P$6,"",VLOOKUP('Emballage (Sekundær)'!K17,CertPapir[],3,FALSE))</f>
        <v/>
      </c>
      <c r="BVW9" s="78" t="str">
        <f>IF('Emballage (Sekundær)'!L17="","",IFERROR(VLOOKUP('Emballage (Sekundær)'!L17,AlleLande[],4,FALSE),""))</f>
        <v/>
      </c>
      <c r="BVX9" s="78" t="str">
        <f>IF('Emballage (Sekundær)'!M17="","",IFERROR(VLOOKUP('Emballage (Sekundær)'!M17,AlleLande[],4,FALSE),""))</f>
        <v/>
      </c>
      <c r="BVY9" s="78" t="str">
        <f>IF('Emballage (Sekundær)'!N17="","",IFERROR(VLOOKUP('Emballage (Sekundær)'!N17,AlleLande[],4,FALSE),""))</f>
        <v/>
      </c>
      <c r="BVZ9" s="78" t="str">
        <f>IF('Emballage (Sekundær)'!O17="","",IFERROR(VLOOKUP('Emballage (Sekundær)'!O17,AlleLande[],4,FALSE),""))</f>
        <v/>
      </c>
      <c r="BWA9" s="78" t="str">
        <f>IF('Emballage (Sekundær)'!P17="","",IFERROR(VLOOKUP('Emballage (Sekundær)'!P17,AlleLande[],4,FALSE),""))</f>
        <v/>
      </c>
      <c r="BWB9" s="78" t="str">
        <f>IF('Emballage (Sekundær)'!D44='Drop down'!$P$6,"",VLOOKUP('Emballage (Sekundær)'!D44,MaterialeListe[],3,FALSE))</f>
        <v/>
      </c>
      <c r="BWC9" s="78" t="str">
        <f>IF('Emballage (Sekundær)'!E44='Drop down'!$P$6,"",IF('Emballage (Sekundær)'!E44='Drop down'!$P$11,0,1))</f>
        <v/>
      </c>
      <c r="BWD9" s="78" t="str">
        <f>IF('Emballage (Sekundær)'!F44='Drop down'!$P$6,"",VLOOKUP('Emballage (Sekundær)'!F44,Råmateriale[],3,FALSE))</f>
        <v/>
      </c>
      <c r="BWE9" s="78" t="str">
        <f>IF('Emballage (Sekundær)'!G44="","",('Emballage (Sekundær)'!G44/100)*$BVN$9)</f>
        <v/>
      </c>
      <c r="BWF9" s="78" t="str">
        <f>IFERROR(IF(BWE9="","","GRM"),"")</f>
        <v/>
      </c>
      <c r="BWG9" s="78" t="str">
        <f>IF('Emballage (Sekundær)'!K44='Drop down'!$P$6,"",VLOOKUP('Emballage (Sekundær)'!K44,Materialefarve[],3,FALSE))</f>
        <v/>
      </c>
      <c r="BWH9" s="78" t="str">
        <f>IF('Emballage (Sekundær)'!L44="","",IFERROR(VLOOKUP('Emballage (Sekundær)'!L44,AlleLande[],4,FALSE),""))</f>
        <v/>
      </c>
      <c r="BWI9" s="78" t="str">
        <f>IF('Emballage (Sekundær)'!M44="","",IFERROR(VLOOKUP('Emballage (Sekundær)'!M44,AlleLande[],4,FALSE),""))</f>
        <v/>
      </c>
      <c r="BWJ9" s="78" t="str">
        <f>IF('Emballage (Sekundær)'!N44="","",IFERROR(VLOOKUP('Emballage (Sekundær)'!N44,AlleLande[],4,FALSE),""))</f>
        <v/>
      </c>
      <c r="BWK9" s="78" t="str">
        <f>IF('Emballage (Sekundær)'!O44="","",IFERROR(VLOOKUP('Emballage (Sekundær)'!O44,AlleLande[],4,FALSE),""))</f>
        <v/>
      </c>
      <c r="BWL9" s="78" t="str">
        <f>IF('Emballage (Sekundær)'!P44="","",IFERROR(VLOOKUP('Emballage (Sekundær)'!P44,AlleLande[],4,FALSE),""))</f>
        <v/>
      </c>
      <c r="BWM9" s="78" t="str">
        <f>IF('Emballage (Sekundær)'!D45='Drop down'!$P$6,"",VLOOKUP('Emballage (Sekundær)'!D45,MaterialeListe[],3,FALSE))</f>
        <v/>
      </c>
      <c r="BWN9" s="78" t="str">
        <f>IF('Emballage (Sekundær)'!E45='Drop down'!$P$6,"",IF('Emballage (Sekundær)'!E45='Drop down'!$P$11,0,1))</f>
        <v/>
      </c>
      <c r="BWO9" s="78" t="str">
        <f>IF('Emballage (Sekundær)'!F45='Drop down'!$P$6,"",VLOOKUP('Emballage (Sekundær)'!F45,Råmateriale[],3,FALSE))</f>
        <v/>
      </c>
      <c r="BWP9" s="78" t="str">
        <f>IF('Emballage (Sekundær)'!G45="","",('Emballage (Sekundær)'!G45/100)*$BVN$9)</f>
        <v/>
      </c>
      <c r="BWQ9" s="78" t="str">
        <f>IFERROR(IF(BWP9="","","GRM"),"")</f>
        <v/>
      </c>
      <c r="BWR9" s="78" t="str">
        <f>IF('Emballage (Sekundær)'!K45='Drop down'!$P$6,"",VLOOKUP('Emballage (Sekundær)'!K45,Materialefarve[],3,FALSE))</f>
        <v/>
      </c>
      <c r="BWS9" s="78" t="str">
        <f>IF('Emballage (Sekundær)'!L45="","",IFERROR(VLOOKUP('Emballage (Sekundær)'!L45,AlleLande[],4,FALSE),""))</f>
        <v/>
      </c>
      <c r="BWT9" s="78" t="str">
        <f>IF('Emballage (Sekundær)'!M45="","",IFERROR(VLOOKUP('Emballage (Sekundær)'!M45,AlleLande[],4,FALSE),""))</f>
        <v/>
      </c>
      <c r="BWU9" s="78" t="str">
        <f>IF('Emballage (Sekundær)'!N45="","",IFERROR(VLOOKUP('Emballage (Sekundær)'!N45,AlleLande[],4,FALSE),""))</f>
        <v/>
      </c>
      <c r="BWV9" s="78" t="str">
        <f>IF('Emballage (Sekundær)'!O45="","",IFERROR(VLOOKUP('Emballage (Sekundær)'!O45,AlleLande[],4,FALSE),""))</f>
        <v/>
      </c>
      <c r="BWW9" s="78" t="str">
        <f>IF('Emballage (Sekundær)'!P45="","",IFERROR(VLOOKUP('Emballage (Sekundær)'!P45,AlleLande[],4,FALSE),""))</f>
        <v/>
      </c>
      <c r="BWX9" s="78" t="str">
        <f>IF('Emballage (Sekundær)'!D46='Drop down'!$P$6,"",VLOOKUP('Emballage (Sekundær)'!D46,MaterialeListe[],3,FALSE))</f>
        <v/>
      </c>
      <c r="BWY9" s="78" t="str">
        <f>IF('Emballage (Sekundær)'!E46='Drop down'!$P$6,"",IF('Emballage (Sekundær)'!E46='Drop down'!$P$11,0,1))</f>
        <v/>
      </c>
      <c r="BWZ9" s="78" t="str">
        <f>IF('Emballage (Sekundær)'!F46='Drop down'!$P$6,"",VLOOKUP('Emballage (Sekundær)'!F46,Råmateriale[],3,FALSE))</f>
        <v/>
      </c>
      <c r="BXA9" s="78" t="str">
        <f>IF('Emballage (Sekundær)'!G46="","",('Emballage (Sekundær)'!G46/100)*$BVN$9)</f>
        <v/>
      </c>
      <c r="BXB9" s="78" t="str">
        <f>IFERROR(IF(BXA9="","","GRM"),"")</f>
        <v/>
      </c>
      <c r="BXC9" s="78" t="str">
        <f>IF('Emballage (Sekundær)'!K46='Drop down'!$P$6,"",VLOOKUP('Emballage (Sekundær)'!K46,Materialefarve[],3,FALSE))</f>
        <v/>
      </c>
      <c r="BXD9" s="78" t="str">
        <f>IF('Emballage (Sekundær)'!L46="","",IFERROR(VLOOKUP('Emballage (Sekundær)'!L46,AlleLande[],4,FALSE),""))</f>
        <v/>
      </c>
      <c r="BXE9" s="78" t="str">
        <f>IF('Emballage (Sekundær)'!M46="","",IFERROR(VLOOKUP('Emballage (Sekundær)'!M46,AlleLande[],4,FALSE),""))</f>
        <v/>
      </c>
      <c r="BXF9" s="78" t="str">
        <f>IF('Emballage (Sekundær)'!N46="","",IFERROR(VLOOKUP('Emballage (Sekundær)'!N46,AlleLande[],4,FALSE),""))</f>
        <v/>
      </c>
      <c r="BXG9" s="78" t="str">
        <f>IF('Emballage (Sekundær)'!O46="","",IFERROR(VLOOKUP('Emballage (Sekundær)'!O46,AlleLande[],4,FALSE),""))</f>
        <v/>
      </c>
      <c r="BXH9" s="78" t="str">
        <f>IF('Emballage (Sekundær)'!P46="","",IFERROR(VLOOKUP('Emballage (Sekundær)'!P46,AlleLande[],4,FALSE),""))</f>
        <v/>
      </c>
      <c r="BXI9" s="78" t="str">
        <f>IF('Emballage (Sekundær)'!D47='Drop down'!$P$6,"",VLOOKUP('Emballage (Sekundær)'!D47,MaterialeListe[],3,FALSE))</f>
        <v/>
      </c>
      <c r="BXJ9" s="78" t="str">
        <f>IF('Emballage (Sekundær)'!E47='Drop down'!$P$6,"",IF('Emballage (Sekundær)'!E47='Drop down'!$P$11,0,1))</f>
        <v/>
      </c>
      <c r="BXK9" s="78" t="str">
        <f>IF('Emballage (Sekundær)'!F47='Drop down'!$P$6,"",VLOOKUP('Emballage (Sekundær)'!F47,Råmateriale[],3,FALSE))</f>
        <v/>
      </c>
      <c r="BXL9" s="78" t="str">
        <f>IF('Emballage (Sekundær)'!G47="","",('Emballage (Sekundær)'!G47/100)*$BVN$9)</f>
        <v/>
      </c>
      <c r="BXM9" s="78" t="str">
        <f>IFERROR(IF(BXL9="","","GRM"),"")</f>
        <v/>
      </c>
      <c r="BXN9" s="78" t="str">
        <f>IF('Emballage (Sekundær)'!K47='Drop down'!$P$6,"",VLOOKUP('Emballage (Sekundær)'!K47,Materialefarve[],3,FALSE))</f>
        <v/>
      </c>
      <c r="BXO9" s="78" t="str">
        <f>IF('Emballage (Sekundær)'!L47="","",IFERROR(VLOOKUP('Emballage (Sekundær)'!L47,AlleLande[],4,FALSE),""))</f>
        <v/>
      </c>
      <c r="BXP9" s="78" t="str">
        <f>IF('Emballage (Sekundær)'!M47="","",IFERROR(VLOOKUP('Emballage (Sekundær)'!M47,AlleLande[],4,FALSE),""))</f>
        <v/>
      </c>
      <c r="BXQ9" s="78" t="str">
        <f>IF('Emballage (Sekundær)'!N47="","",IFERROR(VLOOKUP('Emballage (Sekundær)'!N47,AlleLande[],4,FALSE),""))</f>
        <v/>
      </c>
      <c r="BXR9" s="78" t="str">
        <f>IF('Emballage (Sekundær)'!O47="","",IFERROR(VLOOKUP('Emballage (Sekundær)'!O47,AlleLande[],4,FALSE),""))</f>
        <v/>
      </c>
      <c r="BXS9" s="78" t="str">
        <f>IF('Emballage (Sekundær)'!P47="","",IFERROR(VLOOKUP('Emballage (Sekundær)'!P47,AlleLande[],4,FALSE),""))</f>
        <v/>
      </c>
      <c r="BXT9" s="78" t="str">
        <f>IF('Emballage (Sekundær)'!D48='Drop down'!$P$6,"",VLOOKUP('Emballage (Sekundær)'!D48,MaterialeListe[],3,FALSE))</f>
        <v/>
      </c>
      <c r="BXU9" s="78" t="str">
        <f>IF('Emballage (Sekundær)'!E48='Drop down'!$P$6,"",IF('Emballage (Sekundær)'!E48='Drop down'!$P$11,0,1))</f>
        <v/>
      </c>
      <c r="BXV9" s="78" t="str">
        <f>IF('Emballage (Sekundær)'!F48='Drop down'!$P$6,"",VLOOKUP('Emballage (Sekundær)'!F48,Råmateriale[],3,FALSE))</f>
        <v/>
      </c>
      <c r="BXW9" s="78" t="str">
        <f>IF('Emballage (Sekundær)'!G48="","",('Emballage (Sekundær)'!G48/100)*$BVN$9)</f>
        <v/>
      </c>
      <c r="BXX9" s="78" t="str">
        <f>IFERROR(IF(BXW9="","","GRM"),"")</f>
        <v/>
      </c>
      <c r="BXY9" s="78" t="str">
        <f>IF('Emballage (Sekundær)'!K48='Drop down'!$P$6,"",VLOOKUP('Emballage (Sekundær)'!K48,Materialefarve[],3,FALSE))</f>
        <v/>
      </c>
      <c r="BXZ9" s="78" t="str">
        <f>IF('Emballage (Sekundær)'!L48="","",IFERROR(VLOOKUP('Emballage (Sekundær)'!L48,AlleLande[],4,FALSE),""))</f>
        <v/>
      </c>
      <c r="BYA9" s="78" t="str">
        <f>IF('Emballage (Sekundær)'!M48="","",IFERROR(VLOOKUP('Emballage (Sekundær)'!M48,AlleLande[],4,FALSE),""))</f>
        <v/>
      </c>
      <c r="BYB9" s="78" t="str">
        <f>IF('Emballage (Sekundær)'!N48="","",IFERROR(VLOOKUP('Emballage (Sekundær)'!N48,AlleLande[],4,FALSE),""))</f>
        <v/>
      </c>
      <c r="BYC9" s="78" t="str">
        <f>IF('Emballage (Sekundær)'!O48="","",IFERROR(VLOOKUP('Emballage (Sekundær)'!O48,AlleLande[],4,FALSE),""))</f>
        <v/>
      </c>
      <c r="BYD9" s="78" t="str">
        <f>IF('Emballage (Sekundær)'!P48="","",IFERROR(VLOOKUP('Emballage (Sekundær)'!P48,AlleLande[],4,FALSE),""))</f>
        <v/>
      </c>
      <c r="BYE9" s="78" t="str">
        <f>IF('Emballage (Sekundær)'!D49='Drop down'!$P$6,"",VLOOKUP('Emballage (Sekundær)'!D49,MaterialeListe[],3,FALSE))</f>
        <v/>
      </c>
      <c r="BYF9" s="78" t="str">
        <f>IF('Emballage (Sekundær)'!E49='Drop down'!$P$6,"",IF('Emballage (Sekundær)'!E49='Drop down'!$P$11,0,1))</f>
        <v/>
      </c>
      <c r="BYG9" s="78" t="str">
        <f>IF('Emballage (Sekundær)'!F49='Drop down'!$P$6,"",VLOOKUP('Emballage (Sekundær)'!F49,Råmateriale[],3,FALSE))</f>
        <v/>
      </c>
      <c r="BYH9" s="78" t="str">
        <f>IF('Emballage (Sekundær)'!G49="","",('Emballage (Sekundær)'!G49/100)*$BVN$9)</f>
        <v/>
      </c>
      <c r="BYI9" s="78" t="str">
        <f>IFERROR(IF(BYH9="","","GRM"),"")</f>
        <v/>
      </c>
      <c r="BYJ9" s="78" t="str">
        <f>IF('Emballage (Sekundær)'!K49='Drop down'!$P$6,"",VLOOKUP('Emballage (Sekundær)'!K49,Materialefarve[],3,FALSE))</f>
        <v/>
      </c>
      <c r="BYK9" s="78" t="str">
        <f>IF('Emballage (Sekundær)'!L49="","",IFERROR(VLOOKUP('Emballage (Sekundær)'!L49,AlleLande[],4,FALSE),""))</f>
        <v/>
      </c>
      <c r="BYL9" s="78" t="str">
        <f>IF('Emballage (Sekundær)'!M49="","",IFERROR(VLOOKUP('Emballage (Sekundær)'!M49,AlleLande[],4,FALSE),""))</f>
        <v/>
      </c>
      <c r="BYM9" s="78" t="str">
        <f>IF('Emballage (Sekundær)'!N49="","",IFERROR(VLOOKUP('Emballage (Sekundær)'!N49,AlleLande[],4,FALSE),""))</f>
        <v/>
      </c>
      <c r="BYN9" s="78" t="str">
        <f>IF('Emballage (Sekundær)'!O49="","",IFERROR(VLOOKUP('Emballage (Sekundær)'!O49,AlleLande[],4,FALSE),""))</f>
        <v/>
      </c>
      <c r="BYO9" s="78" t="str">
        <f>IF('Emballage (Sekundær)'!P49="","",IFERROR(VLOOKUP('Emballage (Sekundær)'!P49,AlleLande[],4,FALSE),""))</f>
        <v/>
      </c>
      <c r="BYP9" s="78" t="str">
        <f>IF('Emballage (Sekundær)'!D50='Drop down'!$P$6,"",VLOOKUP('Emballage (Sekundær)'!D50,MaterialeListe[],3,FALSE))</f>
        <v/>
      </c>
      <c r="BYQ9" s="78" t="str">
        <f>IF('Emballage (Sekundær)'!E50='Drop down'!$P$6,"",IF('Emballage (Sekundær)'!E50='Drop down'!$P$11,0,1))</f>
        <v/>
      </c>
      <c r="BYR9" s="78" t="str">
        <f>IF('Emballage (Sekundær)'!F50='Drop down'!$P$6,"",VLOOKUP('Emballage (Sekundær)'!F50,Råmateriale[],3,FALSE))</f>
        <v/>
      </c>
      <c r="BYS9" s="78" t="str">
        <f>IF('Emballage (Sekundær)'!G50="","",('Emballage (Sekundær)'!G50/100)*$BVN$9)</f>
        <v/>
      </c>
      <c r="BYT9" s="78" t="str">
        <f>IFERROR(IF(BYS9="","","GRM"),"")</f>
        <v/>
      </c>
      <c r="BYU9" s="78" t="str">
        <f>IF('Emballage (Sekundær)'!K50='Drop down'!$P$6,"",VLOOKUP('Emballage (Sekundær)'!K50,Materialefarve[],3,FALSE))</f>
        <v/>
      </c>
      <c r="BYV9" s="78" t="str">
        <f>IF('Emballage (Sekundær)'!L50="","",IFERROR(VLOOKUP('Emballage (Sekundær)'!L50,AlleLande[],4,FALSE),""))</f>
        <v/>
      </c>
      <c r="BYW9" s="78" t="str">
        <f>IF('Emballage (Sekundær)'!M50="","",IFERROR(VLOOKUP('Emballage (Sekundær)'!M50,AlleLande[],4,FALSE),""))</f>
        <v/>
      </c>
      <c r="BYX9" s="78" t="str">
        <f>IF('Emballage (Sekundær)'!N50="","",IFERROR(VLOOKUP('Emballage (Sekundær)'!N50,AlleLande[],4,FALSE),""))</f>
        <v/>
      </c>
      <c r="BYY9" s="78" t="str">
        <f>IF('Emballage (Sekundær)'!O50="","",IFERROR(VLOOKUP('Emballage (Sekundær)'!O50,AlleLande[],4,FALSE),""))</f>
        <v/>
      </c>
      <c r="BYZ9" s="78" t="str">
        <f>IF('Emballage (Sekundær)'!P50="","",IFERROR(VLOOKUP('Emballage (Sekundær)'!P50,AlleLande[],4,FALSE),""))</f>
        <v/>
      </c>
      <c r="BZA9" s="78" t="str">
        <f>IF('Emballage (Sekundær)'!D51='Drop down'!$P$6,"",VLOOKUP('Emballage (Sekundær)'!D51,MaterialeListe[],3,FALSE))</f>
        <v/>
      </c>
      <c r="BZB9" s="78" t="str">
        <f>IF('Emballage (Sekundær)'!E51='Drop down'!$P$6,"",IF('Emballage (Sekundær)'!E51='Drop down'!$P$11,0,1))</f>
        <v/>
      </c>
      <c r="BZC9" s="78" t="str">
        <f>IF('Emballage (Sekundær)'!F51='Drop down'!$P$6,"",VLOOKUP('Emballage (Sekundær)'!F51,Råmateriale[],3,FALSE))</f>
        <v/>
      </c>
      <c r="BZD9" s="78" t="str">
        <f>IF('Emballage (Sekundær)'!G51="","",('Emballage (Sekundær)'!G51/100)*$BVN$9)</f>
        <v/>
      </c>
      <c r="BZE9" s="78" t="str">
        <f>IFERROR(IF(BZD9="","","GRM"),"")</f>
        <v/>
      </c>
      <c r="BZF9" s="78" t="str">
        <f>IF('Emballage (Sekundær)'!K51='Drop down'!$P$6,"",VLOOKUP('Emballage (Sekundær)'!K51,Materialefarve[],3,FALSE))</f>
        <v/>
      </c>
      <c r="BZG9" s="78" t="str">
        <f>IF('Emballage (Sekundær)'!L51="","",IFERROR(VLOOKUP('Emballage (Sekundær)'!L51,AlleLande[],4,FALSE),""))</f>
        <v/>
      </c>
      <c r="BZH9" s="78" t="str">
        <f>IF('Emballage (Sekundær)'!M51="","",IFERROR(VLOOKUP('Emballage (Sekundær)'!M51,AlleLande[],4,FALSE),""))</f>
        <v/>
      </c>
      <c r="BZI9" s="78" t="str">
        <f>IF('Emballage (Sekundær)'!N51="","",IFERROR(VLOOKUP('Emballage (Sekundær)'!N51,AlleLande[],4,FALSE),""))</f>
        <v/>
      </c>
      <c r="BZJ9" s="78" t="str">
        <f>IF('Emballage (Sekundær)'!O51="","",IFERROR(VLOOKUP('Emballage (Sekundær)'!O51,AlleLande[],4,FALSE),""))</f>
        <v/>
      </c>
      <c r="BZK9" s="78" t="str">
        <f>IF('Emballage (Sekundær)'!P51="","",IFERROR(VLOOKUP('Emballage (Sekundær)'!P51,AlleLande[],4,FALSE),""))</f>
        <v/>
      </c>
      <c r="BZL9" s="78" t="str">
        <f>IF('Emballage (Sekundær)'!D52='Drop down'!$P$6,"",VLOOKUP('Emballage (Sekundær)'!D52,MaterialeListe[],3,FALSE))</f>
        <v/>
      </c>
      <c r="BZM9" s="78" t="str">
        <f>IF('Emballage (Sekundær)'!E52='Drop down'!$P$6,"",IF('Emballage (Sekundær)'!E52='Drop down'!$P$11,0,1))</f>
        <v/>
      </c>
      <c r="BZN9" s="78" t="str">
        <f>IF('Emballage (Sekundær)'!F52='Drop down'!$P$6,"",VLOOKUP('Emballage (Sekundær)'!F52,Råmateriale[],3,FALSE))</f>
        <v/>
      </c>
      <c r="BZO9" s="78" t="str">
        <f>IF('Emballage (Sekundær)'!G52="","",('Emballage (Sekundær)'!G52/100)*$BVN$9)</f>
        <v/>
      </c>
      <c r="BZP9" s="78" t="str">
        <f>IFERROR(IF(BZO9="","","GRM"),"")</f>
        <v/>
      </c>
      <c r="BZQ9" s="78" t="str">
        <f>IF('Emballage (Sekundær)'!K52='Drop down'!$P$6,"",VLOOKUP('Emballage (Sekundær)'!K52,Materialefarve[],3,FALSE))</f>
        <v/>
      </c>
      <c r="BZR9" s="78" t="str">
        <f>IF('Emballage (Sekundær)'!L52="","",IFERROR(VLOOKUP('Emballage (Sekundær)'!L52,AlleLande[],4,FALSE),""))</f>
        <v/>
      </c>
      <c r="BZS9" s="78" t="str">
        <f>IF('Emballage (Sekundær)'!M52="","",IFERROR(VLOOKUP('Emballage (Sekundær)'!M52,AlleLande[],4,FALSE),""))</f>
        <v/>
      </c>
      <c r="BZT9" s="78" t="str">
        <f>IF('Emballage (Sekundær)'!N52="","",IFERROR(VLOOKUP('Emballage (Sekundær)'!N52,AlleLande[],4,FALSE),""))</f>
        <v/>
      </c>
      <c r="BZU9" s="78" t="str">
        <f>IF('Emballage (Sekundær)'!O52="","",IFERROR(VLOOKUP('Emballage (Sekundær)'!O52,AlleLande[],4,FALSE),""))</f>
        <v/>
      </c>
      <c r="BZV9" s="78" t="str">
        <f>IF('Emballage (Sekundær)'!P52="","",IFERROR(VLOOKUP('Emballage (Sekundær)'!P52,AlleLande[],4,FALSE),""))</f>
        <v/>
      </c>
      <c r="BZW9" s="78" t="str">
        <f>IF('Emballage (Sekundær)'!D53='Drop down'!$P$6,"",VLOOKUP('Emballage (Sekundær)'!D53,MaterialeListe[],3,FALSE))</f>
        <v/>
      </c>
      <c r="BZX9" s="78" t="str">
        <f>IF('Emballage (Sekundær)'!E53='Drop down'!$P$6,"",IF('Emballage (Sekundær)'!E53='Drop down'!$P$11,0,1))</f>
        <v/>
      </c>
      <c r="BZY9" s="78" t="str">
        <f>IF('Emballage (Sekundær)'!F53='Drop down'!$P$6,"",VLOOKUP('Emballage (Sekundær)'!F53,Råmateriale[],3,FALSE))</f>
        <v/>
      </c>
      <c r="BZZ9" s="78" t="str">
        <f>IF('Emballage (Sekundær)'!G53="","",('Emballage (Sekundær)'!G53/100)*$BVN$9)</f>
        <v/>
      </c>
      <c r="CAA9" s="78" t="str">
        <f>IFERROR(IF(BZZ9="","","GRM"),"")</f>
        <v/>
      </c>
      <c r="CAB9" s="78" t="str">
        <f>IF('Emballage (Sekundær)'!K53='Drop down'!$P$6,"",VLOOKUP('Emballage (Sekundær)'!K53,Materialefarve[],3,FALSE))</f>
        <v/>
      </c>
      <c r="CAC9" s="78" t="str">
        <f>IF('Emballage (Sekundær)'!L53="","",IFERROR(VLOOKUP('Emballage (Sekundær)'!L53,AlleLande[],4,FALSE),""))</f>
        <v/>
      </c>
      <c r="CAD9" s="78" t="str">
        <f>IF('Emballage (Sekundær)'!M53="","",IFERROR(VLOOKUP('Emballage (Sekundær)'!M53,AlleLande[],4,FALSE),""))</f>
        <v/>
      </c>
      <c r="CAE9" s="78" t="str">
        <f>IF('Emballage (Sekundær)'!N53="","",IFERROR(VLOOKUP('Emballage (Sekundær)'!N53,AlleLande[],4,FALSE),""))</f>
        <v/>
      </c>
      <c r="CAF9" s="78" t="str">
        <f>IF('Emballage (Sekundær)'!O53="","",IFERROR(VLOOKUP('Emballage (Sekundær)'!O53,AlleLande[],4,FALSE),""))</f>
        <v/>
      </c>
      <c r="CAG9" s="78" t="str">
        <f>IF('Emballage (Sekundær)'!P53="","",IFERROR(VLOOKUP('Emballage (Sekundær)'!P53,AlleLande[],4,FALSE),""))</f>
        <v/>
      </c>
      <c r="CAH9" s="78" t="str">
        <f>IF('Emballage (Sekundær)'!C18='Drop down'!$P$6,"",VLOOKUP('Emballage (Sekundær)'!C18,EmballageListe[],3,FALSE))</f>
        <v/>
      </c>
      <c r="CAI9" s="78" t="str">
        <f>IF('Emballage (Sekundær)'!D18="","",'Emballage (Sekundær)'!D18)</f>
        <v/>
      </c>
      <c r="CAJ9" s="78" t="str">
        <f>IFERROR(IF(CAI9="","","GRM"),"")</f>
        <v/>
      </c>
      <c r="CAK9" s="78" t="str">
        <f>IF('Emballage (Sekundær)'!F18="","",'Emballage (Sekundær)'!F18)</f>
        <v/>
      </c>
      <c r="CAL9" s="78" t="str">
        <f>IFERROR(IF(CAK9="","","4H"),"")</f>
        <v/>
      </c>
      <c r="CAM9" s="78" t="str">
        <f>IF('Emballage (Sekundær)'!G18='Drop down'!$P$6,"",VLOOKUP('Emballage (Sekundær)'!G18,Emballagesortering[],3,FALSE))</f>
        <v/>
      </c>
      <c r="CAN9" s="78" t="str">
        <f>IF('Emballage (Sekundær)'!H18="X",1,"")</f>
        <v/>
      </c>
      <c r="CAO9" s="78" t="str">
        <f>IF('Emballage (Sekundær)'!I18="X",1,"")</f>
        <v/>
      </c>
      <c r="CAP9" s="78" t="str">
        <f>IF('Emballage (Sekundær)'!J18="X",1,"")</f>
        <v/>
      </c>
      <c r="CAQ9" s="78" t="str">
        <f>IF('Emballage (Sekundær)'!K18='Drop down'!$P$6,"",VLOOKUP('Emballage (Sekundær)'!K18,CertPapir[],3,FALSE))</f>
        <v/>
      </c>
      <c r="CAR9" s="78" t="str">
        <f>IF('Emballage (Sekundær)'!L18="","",IFERROR(VLOOKUP('Emballage (Sekundær)'!L18,AlleLande[],4,FALSE),""))</f>
        <v/>
      </c>
      <c r="CAS9" s="78" t="str">
        <f>IF('Emballage (Sekundær)'!M18="","",IFERROR(VLOOKUP('Emballage (Sekundær)'!M18,AlleLande[],4,FALSE),""))</f>
        <v/>
      </c>
      <c r="CAT9" s="78" t="str">
        <f>IF('Emballage (Sekundær)'!N18="","",IFERROR(VLOOKUP('Emballage (Sekundær)'!N18,AlleLande[],4,FALSE),""))</f>
        <v/>
      </c>
      <c r="CAU9" s="78" t="str">
        <f>IF('Emballage (Sekundær)'!O18="","",IFERROR(VLOOKUP('Emballage (Sekundær)'!O18,AlleLande[],4,FALSE),""))</f>
        <v/>
      </c>
      <c r="CAV9" s="78" t="str">
        <f>IF('Emballage (Sekundær)'!P18="","",IFERROR(VLOOKUP('Emballage (Sekundær)'!P18,AlleLande[],4,FALSE),""))</f>
        <v/>
      </c>
      <c r="CAW9" s="78" t="str">
        <f>IF('Emballage (Sekundær)'!D56='Drop down'!$P$6,"",VLOOKUP('Emballage (Sekundær)'!D56,MaterialeListe[],3,FALSE))</f>
        <v/>
      </c>
      <c r="CAX9" s="78" t="str">
        <f>IF('Emballage (Sekundær)'!E56='Drop down'!$P$6,"",IF('Emballage (Sekundær)'!E56='Drop down'!$P$11,0,1))</f>
        <v/>
      </c>
      <c r="CAY9" s="78" t="str">
        <f>IF('Emballage (Sekundær)'!F56='Drop down'!$P$6,"",VLOOKUP('Emballage (Sekundær)'!F56,Råmateriale[],3,FALSE))</f>
        <v/>
      </c>
      <c r="CAZ9" s="78" t="str">
        <f>IF('Emballage (Sekundær)'!G56="","",('Emballage (Sekundær)'!G56/100)*$CAI$9)</f>
        <v/>
      </c>
      <c r="CBA9" s="78" t="str">
        <f>IFERROR(IF(CAZ9="","","GRM"),"")</f>
        <v/>
      </c>
      <c r="CBB9" s="78" t="str">
        <f>IF('Emballage (Sekundær)'!K56='Drop down'!$P$6,"",VLOOKUP('Emballage (Sekundær)'!K56,Materialefarve[],3,FALSE))</f>
        <v/>
      </c>
      <c r="CBC9" s="78" t="str">
        <f>IF('Emballage (Sekundær)'!L56="","",IFERROR(VLOOKUP('Emballage (Sekundær)'!L56,AlleLande[],4,FALSE),""))</f>
        <v/>
      </c>
      <c r="CBD9" s="78" t="str">
        <f>IF('Emballage (Sekundær)'!M56="","",IFERROR(VLOOKUP('Emballage (Sekundær)'!M56,AlleLande[],4,FALSE),""))</f>
        <v/>
      </c>
      <c r="CBE9" s="78" t="str">
        <f>IF('Emballage (Sekundær)'!N56="","",IFERROR(VLOOKUP('Emballage (Sekundær)'!N56,AlleLande[],4,FALSE),""))</f>
        <v/>
      </c>
      <c r="CBF9" s="78" t="str">
        <f>IF('Emballage (Sekundær)'!O56="","",IFERROR(VLOOKUP('Emballage (Sekundær)'!O56,AlleLande[],4,FALSE),""))</f>
        <v/>
      </c>
      <c r="CBG9" s="78" t="str">
        <f>IF('Emballage (Sekundær)'!P56="","",IFERROR(VLOOKUP('Emballage (Sekundær)'!P56,AlleLande[],4,FALSE),""))</f>
        <v/>
      </c>
      <c r="CBH9" s="78" t="str">
        <f>IF('Emballage (Sekundær)'!D57='Drop down'!$P$6,"",VLOOKUP('Emballage (Sekundær)'!D57,MaterialeListe[],3,FALSE))</f>
        <v/>
      </c>
      <c r="CBI9" s="78" t="str">
        <f>IF('Emballage (Sekundær)'!E57='Drop down'!$P$6,"",IF('Emballage (Sekundær)'!E57='Drop down'!$P$11,0,1))</f>
        <v/>
      </c>
      <c r="CBJ9" s="78" t="str">
        <f>IF('Emballage (Sekundær)'!F57='Drop down'!$P$6,"",VLOOKUP('Emballage (Sekundær)'!F57,Råmateriale[],3,FALSE))</f>
        <v/>
      </c>
      <c r="CBK9" s="78" t="str">
        <f>IF('Emballage (Sekundær)'!G57="","",('Emballage (Sekundær)'!G57/100)*$CAI$9)</f>
        <v/>
      </c>
      <c r="CBL9" s="78" t="str">
        <f>IFERROR(IF(CBK9="","","GRM"),"")</f>
        <v/>
      </c>
      <c r="CBM9" s="78" t="str">
        <f>IF('Emballage (Sekundær)'!K57='Drop down'!$P$6,"",VLOOKUP('Emballage (Sekundær)'!K57,Materialefarve[],3,FALSE))</f>
        <v/>
      </c>
      <c r="CBN9" s="78" t="str">
        <f>IF('Emballage (Sekundær)'!L57="","",IFERROR(VLOOKUP('Emballage (Sekundær)'!L57,AlleLande[],4,FALSE),""))</f>
        <v/>
      </c>
      <c r="CBO9" s="78" t="str">
        <f>IF('Emballage (Sekundær)'!M57="","",IFERROR(VLOOKUP('Emballage (Sekundær)'!M57,AlleLande[],4,FALSE),""))</f>
        <v/>
      </c>
      <c r="CBP9" s="78" t="str">
        <f>IF('Emballage (Sekundær)'!N57="","",IFERROR(VLOOKUP('Emballage (Sekundær)'!N57,AlleLande[],4,FALSE),""))</f>
        <v/>
      </c>
      <c r="CBQ9" s="78" t="str">
        <f>IF('Emballage (Sekundær)'!O57="","",IFERROR(VLOOKUP('Emballage (Sekundær)'!O57,AlleLande[],4,FALSE),""))</f>
        <v/>
      </c>
      <c r="CBR9" s="78" t="str">
        <f>IF('Emballage (Sekundær)'!P57="","",IFERROR(VLOOKUP('Emballage (Sekundær)'!P57,AlleLande[],4,FALSE),""))</f>
        <v/>
      </c>
      <c r="CBS9" s="78" t="str">
        <f>IF('Emballage (Sekundær)'!D58='Drop down'!$P$6,"",VLOOKUP('Emballage (Sekundær)'!D58,MaterialeListe[],3,FALSE))</f>
        <v/>
      </c>
      <c r="CBT9" s="78" t="str">
        <f>IF('Emballage (Sekundær)'!E58='Drop down'!$P$6,"",IF('Emballage (Sekundær)'!E58='Drop down'!$P$11,0,1))</f>
        <v/>
      </c>
      <c r="CBU9" s="78" t="str">
        <f>IF('Emballage (Sekundær)'!F58='Drop down'!$P$6,"",VLOOKUP('Emballage (Sekundær)'!F58,Råmateriale[],3,FALSE))</f>
        <v/>
      </c>
      <c r="CBV9" s="78" t="str">
        <f>IF('Emballage (Sekundær)'!G58="","",('Emballage (Sekundær)'!G58/100)*$CAI$9)</f>
        <v/>
      </c>
      <c r="CBW9" s="78" t="str">
        <f>IFERROR(IF(CBV9="","","GRM"),"")</f>
        <v/>
      </c>
      <c r="CBX9" s="78" t="str">
        <f>IF('Emballage (Sekundær)'!K58='Drop down'!$P$6,"",VLOOKUP('Emballage (Sekundær)'!K58,Materialefarve[],3,FALSE))</f>
        <v/>
      </c>
      <c r="CBY9" s="78" t="str">
        <f>IF('Emballage (Sekundær)'!L58="","",IFERROR(VLOOKUP('Emballage (Sekundær)'!L58,AlleLande[],4,FALSE),""))</f>
        <v/>
      </c>
      <c r="CBZ9" s="78" t="str">
        <f>IF('Emballage (Sekundær)'!M58="","",IFERROR(VLOOKUP('Emballage (Sekundær)'!M58,AlleLande[],4,FALSE),""))</f>
        <v/>
      </c>
      <c r="CCA9" s="78" t="str">
        <f>IF('Emballage (Sekundær)'!N58="","",IFERROR(VLOOKUP('Emballage (Sekundær)'!N58,AlleLande[],4,FALSE),""))</f>
        <v/>
      </c>
      <c r="CCB9" s="78" t="str">
        <f>IF('Emballage (Sekundær)'!O58="","",IFERROR(VLOOKUP('Emballage (Sekundær)'!O58,AlleLande[],4,FALSE),""))</f>
        <v/>
      </c>
      <c r="CCC9" s="78" t="str">
        <f>IF('Emballage (Sekundær)'!P58="","",IFERROR(VLOOKUP('Emballage (Sekundær)'!P58,AlleLande[],4,FALSE),""))</f>
        <v/>
      </c>
      <c r="CCD9" s="78" t="str">
        <f>IF('Emballage (Sekundær)'!D59='Drop down'!$P$6,"",VLOOKUP('Emballage (Sekundær)'!D59,MaterialeListe[],3,FALSE))</f>
        <v/>
      </c>
      <c r="CCE9" s="78" t="str">
        <f>IF('Emballage (Sekundær)'!E59='Drop down'!$P$6,"",IF('Emballage (Sekundær)'!E59='Drop down'!$P$11,0,1))</f>
        <v/>
      </c>
      <c r="CCF9" s="78" t="str">
        <f>IF('Emballage (Sekundær)'!F59='Drop down'!$P$6,"",VLOOKUP('Emballage (Sekundær)'!F59,Råmateriale[],3,FALSE))</f>
        <v/>
      </c>
      <c r="CCG9" s="78" t="str">
        <f>IF('Emballage (Sekundær)'!G59="","",('Emballage (Sekundær)'!G59/100)*$CAI$9)</f>
        <v/>
      </c>
      <c r="CCH9" s="78" t="str">
        <f>IFERROR(IF(CCG9="","","GRM"),"")</f>
        <v/>
      </c>
      <c r="CCI9" s="78" t="str">
        <f>IF('Emballage (Sekundær)'!K59='Drop down'!$P$6,"",VLOOKUP('Emballage (Sekundær)'!K59,Materialefarve[],3,FALSE))</f>
        <v/>
      </c>
      <c r="CCJ9" s="78" t="str">
        <f>IF('Emballage (Sekundær)'!L59="","",IFERROR(VLOOKUP('Emballage (Sekundær)'!L59,AlleLande[],4,FALSE),""))</f>
        <v/>
      </c>
      <c r="CCK9" s="78" t="str">
        <f>IF('Emballage (Sekundær)'!M59="","",IFERROR(VLOOKUP('Emballage (Sekundær)'!M59,AlleLande[],4,FALSE),""))</f>
        <v/>
      </c>
      <c r="CCL9" s="78" t="str">
        <f>IF('Emballage (Sekundær)'!N59="","",IFERROR(VLOOKUP('Emballage (Sekundær)'!N59,AlleLande[],4,FALSE),""))</f>
        <v/>
      </c>
      <c r="CCM9" s="78" t="str">
        <f>IF('Emballage (Sekundær)'!O59="","",IFERROR(VLOOKUP('Emballage (Sekundær)'!O59,AlleLande[],4,FALSE),""))</f>
        <v/>
      </c>
      <c r="CCN9" s="78" t="str">
        <f>IF('Emballage (Sekundær)'!P59="","",IFERROR(VLOOKUP('Emballage (Sekundær)'!P59,AlleLande[],4,FALSE),""))</f>
        <v/>
      </c>
      <c r="CCO9" s="78" t="str">
        <f>IF('Emballage (Sekundær)'!D60='Drop down'!$P$6,"",VLOOKUP('Emballage (Sekundær)'!D60,MaterialeListe[],3,FALSE))</f>
        <v/>
      </c>
      <c r="CCP9" s="78" t="str">
        <f>IF('Emballage (Sekundær)'!E60='Drop down'!$P$6,"",IF('Emballage (Sekundær)'!E60='Drop down'!$P$11,0,1))</f>
        <v/>
      </c>
      <c r="CCQ9" s="78" t="str">
        <f>IF('Emballage (Sekundær)'!F60='Drop down'!$P$6,"",VLOOKUP('Emballage (Sekundær)'!F60,Råmateriale[],3,FALSE))</f>
        <v/>
      </c>
      <c r="CCR9" s="78" t="str">
        <f>IF('Emballage (Sekundær)'!G60="","",('Emballage (Sekundær)'!G60/100)*$CAI$9)</f>
        <v/>
      </c>
      <c r="CCS9" s="78" t="str">
        <f>IFERROR(IF(CCR9="","","GRM"),"")</f>
        <v/>
      </c>
      <c r="CCT9" s="78" t="str">
        <f>IF('Emballage (Sekundær)'!K60='Drop down'!$P$6,"",VLOOKUP('Emballage (Sekundær)'!K60,Materialefarve[],3,FALSE))</f>
        <v/>
      </c>
      <c r="CCU9" s="78" t="str">
        <f>IF('Emballage (Sekundær)'!L60="","",IFERROR(VLOOKUP('Emballage (Sekundær)'!L60,AlleLande[],4,FALSE),""))</f>
        <v/>
      </c>
      <c r="CCV9" s="78" t="str">
        <f>IF('Emballage (Sekundær)'!M60="","",IFERROR(VLOOKUP('Emballage (Sekundær)'!M60,AlleLande[],4,FALSE),""))</f>
        <v/>
      </c>
      <c r="CCW9" s="78" t="str">
        <f>IF('Emballage (Sekundær)'!N60="","",IFERROR(VLOOKUP('Emballage (Sekundær)'!N60,AlleLande[],4,FALSE),""))</f>
        <v/>
      </c>
      <c r="CCX9" s="78" t="str">
        <f>IF('Emballage (Sekundær)'!O60="","",IFERROR(VLOOKUP('Emballage (Sekundær)'!O60,AlleLande[],4,FALSE),""))</f>
        <v/>
      </c>
      <c r="CCY9" s="78" t="str">
        <f>IF('Emballage (Sekundær)'!P60="","",IFERROR(VLOOKUP('Emballage (Sekundær)'!P60,AlleLande[],4,FALSE),""))</f>
        <v/>
      </c>
      <c r="CCZ9" s="78" t="str">
        <f>IF('Emballage (Sekundær)'!D61='Drop down'!$P$6,"",VLOOKUP('Emballage (Sekundær)'!D61,MaterialeListe[],3,FALSE))</f>
        <v/>
      </c>
      <c r="CDA9" s="78" t="str">
        <f>IF('Emballage (Sekundær)'!E61='Drop down'!$P$6,"",IF('Emballage (Sekundær)'!E61='Drop down'!$P$11,0,1))</f>
        <v/>
      </c>
      <c r="CDB9" s="78" t="str">
        <f>IF('Emballage (Sekundær)'!F61='Drop down'!$P$6,"",VLOOKUP('Emballage (Sekundær)'!F61,Råmateriale[],3,FALSE))</f>
        <v/>
      </c>
      <c r="CDC9" s="78" t="str">
        <f>IF('Emballage (Sekundær)'!G61="","",('Emballage (Sekundær)'!G61/100)*$CAI$9)</f>
        <v/>
      </c>
      <c r="CDD9" s="78" t="str">
        <f>IFERROR(IF(CDC9="","","GRM"),"")</f>
        <v/>
      </c>
      <c r="CDE9" s="78" t="str">
        <f>IF('Emballage (Sekundær)'!K61='Drop down'!$P$6,"",VLOOKUP('Emballage (Sekundær)'!K61,Materialefarve[],3,FALSE))</f>
        <v/>
      </c>
      <c r="CDF9" s="78" t="str">
        <f>IF('Emballage (Sekundær)'!L61="","",IFERROR(VLOOKUP('Emballage (Sekundær)'!L61,AlleLande[],4,FALSE),""))</f>
        <v/>
      </c>
      <c r="CDG9" s="78" t="str">
        <f>IF('Emballage (Sekundær)'!M61="","",IFERROR(VLOOKUP('Emballage (Sekundær)'!M61,AlleLande[],4,FALSE),""))</f>
        <v/>
      </c>
      <c r="CDH9" s="78" t="str">
        <f>IF('Emballage (Sekundær)'!N61="","",IFERROR(VLOOKUP('Emballage (Sekundær)'!N61,AlleLande[],4,FALSE),""))</f>
        <v/>
      </c>
      <c r="CDI9" s="78" t="str">
        <f>IF('Emballage (Sekundær)'!O61="","",IFERROR(VLOOKUP('Emballage (Sekundær)'!O61,AlleLande[],4,FALSE),""))</f>
        <v/>
      </c>
      <c r="CDJ9" s="78" t="str">
        <f>IF('Emballage (Sekundær)'!P61="","",IFERROR(VLOOKUP('Emballage (Sekundær)'!P61,AlleLande[],4,FALSE),""))</f>
        <v/>
      </c>
      <c r="CDK9" s="78" t="str">
        <f>IF('Emballage (Sekundær)'!D62='Drop down'!$P$6,"",VLOOKUP('Emballage (Sekundær)'!D62,MaterialeListe[],3,FALSE))</f>
        <v/>
      </c>
      <c r="CDL9" s="78" t="str">
        <f>IF('Emballage (Sekundær)'!E62='Drop down'!$P$6,"",IF('Emballage (Sekundær)'!E62='Drop down'!$P$11,0,1))</f>
        <v/>
      </c>
      <c r="CDM9" s="78" t="str">
        <f>IF('Emballage (Sekundær)'!F62='Drop down'!$P$6,"",VLOOKUP('Emballage (Sekundær)'!F62,Råmateriale[],3,FALSE))</f>
        <v/>
      </c>
      <c r="CDN9" s="78" t="str">
        <f>IF('Emballage (Sekundær)'!G62="","",('Emballage (Sekundær)'!G62/100)*$CAI$9)</f>
        <v/>
      </c>
      <c r="CDO9" s="78" t="str">
        <f>IFERROR(IF(CDN9="","","GRM"),"")</f>
        <v/>
      </c>
      <c r="CDP9" s="78" t="str">
        <f>IF('Emballage (Sekundær)'!K62='Drop down'!$P$6,"",VLOOKUP('Emballage (Sekundær)'!K62,Materialefarve[],3,FALSE))</f>
        <v/>
      </c>
      <c r="CDQ9" s="78" t="str">
        <f>IF('Emballage (Sekundær)'!L62="","",IFERROR(VLOOKUP('Emballage (Sekundær)'!L62,AlleLande[],4,FALSE),""))</f>
        <v/>
      </c>
      <c r="CDR9" s="78" t="str">
        <f>IF('Emballage (Sekundær)'!M62="","",IFERROR(VLOOKUP('Emballage (Sekundær)'!M62,AlleLande[],4,FALSE),""))</f>
        <v/>
      </c>
      <c r="CDS9" s="78" t="str">
        <f>IF('Emballage (Sekundær)'!N62="","",IFERROR(VLOOKUP('Emballage (Sekundær)'!N62,AlleLande[],4,FALSE),""))</f>
        <v/>
      </c>
      <c r="CDT9" s="78" t="str">
        <f>IF('Emballage (Sekundær)'!O62="","",IFERROR(VLOOKUP('Emballage (Sekundær)'!O62,AlleLande[],4,FALSE),""))</f>
        <v/>
      </c>
      <c r="CDU9" s="78" t="str">
        <f>IF('Emballage (Sekundær)'!P62="","",IFERROR(VLOOKUP('Emballage (Sekundær)'!P62,AlleLande[],4,FALSE),""))</f>
        <v/>
      </c>
      <c r="CDV9" s="78" t="str">
        <f>IF('Emballage (Sekundær)'!D63='Drop down'!$P$6,"",VLOOKUP('Emballage (Sekundær)'!D63,MaterialeListe[],3,FALSE))</f>
        <v/>
      </c>
      <c r="CDW9" s="78" t="str">
        <f>IF('Emballage (Sekundær)'!E63='Drop down'!$P$6,"",IF('Emballage (Sekundær)'!E63='Drop down'!$P$11,0,1))</f>
        <v/>
      </c>
      <c r="CDX9" s="78" t="str">
        <f>IF('Emballage (Sekundær)'!F63='Drop down'!$P$6,"",VLOOKUP('Emballage (Sekundær)'!F63,Råmateriale[],3,FALSE))</f>
        <v/>
      </c>
      <c r="CDY9" s="78" t="str">
        <f>IF('Emballage (Sekundær)'!G63="","",('Emballage (Sekundær)'!G63/100)*$CAI$9)</f>
        <v/>
      </c>
      <c r="CDZ9" s="78" t="str">
        <f>IFERROR(IF(CDY9="","","GRM"),"")</f>
        <v/>
      </c>
      <c r="CEA9" s="78" t="str">
        <f>IF('Emballage (Sekundær)'!K63='Drop down'!$P$6,"",VLOOKUP('Emballage (Sekundær)'!K63,Materialefarve[],3,FALSE))</f>
        <v/>
      </c>
      <c r="CEB9" s="78" t="str">
        <f>IF('Emballage (Sekundær)'!L63="","",IFERROR(VLOOKUP('Emballage (Sekundær)'!L63,AlleLande[],4,FALSE),""))</f>
        <v/>
      </c>
      <c r="CEC9" s="78" t="str">
        <f>IF('Emballage (Sekundær)'!M63="","",IFERROR(VLOOKUP('Emballage (Sekundær)'!M63,AlleLande[],4,FALSE),""))</f>
        <v/>
      </c>
      <c r="CED9" s="78" t="str">
        <f>IF('Emballage (Sekundær)'!N63="","",IFERROR(VLOOKUP('Emballage (Sekundær)'!N63,AlleLande[],4,FALSE),""))</f>
        <v/>
      </c>
      <c r="CEE9" s="78" t="str">
        <f>IF('Emballage (Sekundær)'!O63="","",IFERROR(VLOOKUP('Emballage (Sekundær)'!O63,AlleLande[],4,FALSE),""))</f>
        <v/>
      </c>
      <c r="CEF9" s="78" t="str">
        <f>IF('Emballage (Sekundær)'!P63="","",IFERROR(VLOOKUP('Emballage (Sekundær)'!P63,AlleLande[],4,FALSE),""))</f>
        <v/>
      </c>
      <c r="CEG9" s="78" t="str">
        <f>IF('Emballage (Sekundær)'!D64='Drop down'!$P$6,"",VLOOKUP('Emballage (Sekundær)'!D64,MaterialeListe[],3,FALSE))</f>
        <v/>
      </c>
      <c r="CEH9" s="78" t="str">
        <f>IF('Emballage (Sekundær)'!E64='Drop down'!$P$6,"",IF('Emballage (Sekundær)'!E64='Drop down'!$P$11,0,1))</f>
        <v/>
      </c>
      <c r="CEI9" s="78" t="str">
        <f>IF('Emballage (Sekundær)'!F64='Drop down'!$P$6,"",VLOOKUP('Emballage (Sekundær)'!F64,Råmateriale[],3,FALSE))</f>
        <v/>
      </c>
      <c r="CEJ9" s="78" t="str">
        <f>IF('Emballage (Sekundær)'!G64="","",('Emballage (Sekundær)'!G64/100)*$CAI$9)</f>
        <v/>
      </c>
      <c r="CEK9" s="78" t="str">
        <f>IFERROR(IF(CEJ9="","","GRM"),"")</f>
        <v/>
      </c>
      <c r="CEL9" s="78" t="str">
        <f>IF('Emballage (Sekundær)'!K64='Drop down'!$P$6,"",VLOOKUP('Emballage (Sekundær)'!K64,Materialefarve[],3,FALSE))</f>
        <v/>
      </c>
      <c r="CEM9" s="78" t="str">
        <f>IF('Emballage (Sekundær)'!L64="","",IFERROR(VLOOKUP('Emballage (Sekundær)'!L64,AlleLande[],4,FALSE),""))</f>
        <v/>
      </c>
      <c r="CEN9" s="78" t="str">
        <f>IF('Emballage (Sekundær)'!M64="","",IFERROR(VLOOKUP('Emballage (Sekundær)'!M64,AlleLande[],4,FALSE),""))</f>
        <v/>
      </c>
      <c r="CEO9" s="78" t="str">
        <f>IF('Emballage (Sekundær)'!N64="","",IFERROR(VLOOKUP('Emballage (Sekundær)'!N64,AlleLande[],4,FALSE),""))</f>
        <v/>
      </c>
      <c r="CEP9" s="78" t="str">
        <f>IF('Emballage (Sekundær)'!O64="","",IFERROR(VLOOKUP('Emballage (Sekundær)'!O64,AlleLande[],4,FALSE),""))</f>
        <v/>
      </c>
      <c r="CEQ9" s="78" t="str">
        <f>IF('Emballage (Sekundær)'!P64="","",IFERROR(VLOOKUP('Emballage (Sekundær)'!P64,AlleLande[],4,FALSE),""))</f>
        <v/>
      </c>
      <c r="CER9" s="78" t="str">
        <f>IF('Emballage (Sekundær)'!D65='Drop down'!$P$6,"",VLOOKUP('Emballage (Sekundær)'!D65,MaterialeListe[],3,FALSE))</f>
        <v/>
      </c>
      <c r="CES9" s="78" t="str">
        <f>IF('Emballage (Sekundær)'!E65='Drop down'!$P$6,"",IF('Emballage (Sekundær)'!E65='Drop down'!$P$11,0,1))</f>
        <v/>
      </c>
      <c r="CET9" s="78" t="str">
        <f>IF('Emballage (Sekundær)'!F65='Drop down'!$P$6,"",VLOOKUP('Emballage (Sekundær)'!F65,Råmateriale[],3,FALSE))</f>
        <v/>
      </c>
      <c r="CEU9" s="78" t="str">
        <f>IF('Emballage (Sekundær)'!G65="","",('Emballage (Sekundær)'!G65/100)*$CAI$9)</f>
        <v/>
      </c>
      <c r="CEV9" s="78" t="str">
        <f>IFERROR(IF(CEU9="","","GRM"),"")</f>
        <v/>
      </c>
      <c r="CEW9" s="78" t="str">
        <f>IF('Emballage (Sekundær)'!K65='Drop down'!$P$6,"",VLOOKUP('Emballage (Sekundær)'!K65,Materialefarve[],3,FALSE))</f>
        <v/>
      </c>
      <c r="CEX9" s="78" t="str">
        <f>IF('Emballage (Sekundær)'!L65="","",IFERROR(VLOOKUP('Emballage (Sekundær)'!L65,AlleLande[],4,FALSE),""))</f>
        <v/>
      </c>
      <c r="CEY9" s="78" t="str">
        <f>IF('Emballage (Sekundær)'!M65="","",IFERROR(VLOOKUP('Emballage (Sekundær)'!M65,AlleLande[],4,FALSE),""))</f>
        <v/>
      </c>
      <c r="CEZ9" s="78" t="str">
        <f>IF('Emballage (Sekundær)'!N65="","",IFERROR(VLOOKUP('Emballage (Sekundær)'!N65,AlleLande[],4,FALSE),""))</f>
        <v/>
      </c>
      <c r="CFA9" s="78" t="str">
        <f>IF('Emballage (Sekundær)'!O65="","",IFERROR(VLOOKUP('Emballage (Sekundær)'!O65,AlleLande[],4,FALSE),""))</f>
        <v/>
      </c>
      <c r="CFB9" s="78" t="str">
        <f>IF('Emballage (Sekundær)'!P65="","",IFERROR(VLOOKUP('Emballage (Sekundær)'!P65,AlleLande[],4,FALSE),""))</f>
        <v/>
      </c>
      <c r="CFC9" s="78" t="str">
        <f>IF('Emballage (Sekundær)'!C19='Drop down'!$P$6,"",VLOOKUP('Emballage (Sekundær)'!C19,EmballageListe[],3,FALSE))</f>
        <v/>
      </c>
      <c r="CFD9" s="78" t="str">
        <f>IF('Emballage (Sekundær)'!D19="","",'Emballage (Sekundær)'!D19)</f>
        <v/>
      </c>
      <c r="CFE9" s="78" t="str">
        <f>IFERROR(IF(CFD9="","","GRM"),"")</f>
        <v/>
      </c>
      <c r="CFF9" s="78" t="str">
        <f>IF('Emballage (Sekundær)'!F19="","",'Emballage (Sekundær)'!F19)</f>
        <v/>
      </c>
      <c r="CFG9" s="78" t="str">
        <f>IFERROR(IF(CFF9="","","4H"),"")</f>
        <v/>
      </c>
      <c r="CFH9" s="78" t="str">
        <f>IF('Emballage (Sekundær)'!G19='Drop down'!$P$6,"",VLOOKUP('Emballage (Sekundær)'!G19,Emballagesortering[],3,FALSE))</f>
        <v/>
      </c>
      <c r="CFI9" s="78" t="str">
        <f>IF('Emballage (Sekundær)'!H19="X",1,"")</f>
        <v/>
      </c>
      <c r="CFJ9" s="78" t="str">
        <f>IF('Emballage (Sekundær)'!I19="X",1,"")</f>
        <v/>
      </c>
      <c r="CFK9" s="78" t="str">
        <f>IF('Emballage (Sekundær)'!J19="X",1,"")</f>
        <v/>
      </c>
      <c r="CFL9" s="78" t="str">
        <f>IF('Emballage (Sekundær)'!K19='Drop down'!$P$6,"",VLOOKUP('Emballage (Sekundær)'!K19,CertPapir[],3,FALSE))</f>
        <v/>
      </c>
      <c r="CFM9" s="78" t="str">
        <f>IF('Emballage (Sekundær)'!L19="","",IFERROR(VLOOKUP('Emballage (Sekundær)'!L19,AlleLande[],4,FALSE),""))</f>
        <v/>
      </c>
      <c r="CFN9" s="78" t="str">
        <f>IF('Emballage (Sekundær)'!M19="","",IFERROR(VLOOKUP('Emballage (Sekundær)'!M19,AlleLande[],4,FALSE),""))</f>
        <v/>
      </c>
      <c r="CFO9" s="78" t="str">
        <f>IF('Emballage (Sekundær)'!N19="","",IFERROR(VLOOKUP('Emballage (Sekundær)'!N19,AlleLande[],4,FALSE),""))</f>
        <v/>
      </c>
      <c r="CFP9" s="78" t="str">
        <f>IF('Emballage (Sekundær)'!O19="","",IFERROR(VLOOKUP('Emballage (Sekundær)'!O19,AlleLande[],4,FALSE),""))</f>
        <v/>
      </c>
      <c r="CFQ9" s="78" t="str">
        <f>IF('Emballage (Sekundær)'!P19="","",IFERROR(VLOOKUP('Emballage (Sekundær)'!P19,AlleLande[],4,FALSE),""))</f>
        <v/>
      </c>
      <c r="CFR9" s="78" t="str">
        <f>IF('Emballage (Sekundær)'!D68='Drop down'!$P$6,"",VLOOKUP('Emballage (Sekundær)'!D68,MaterialeListe[],3,FALSE))</f>
        <v/>
      </c>
      <c r="CFS9" s="78" t="str">
        <f>IF('Emballage (Sekundær)'!E68='Drop down'!$P$6,"",IF('Emballage (Sekundær)'!E68='Drop down'!$P$11,0,1))</f>
        <v/>
      </c>
      <c r="CFT9" s="78" t="str">
        <f>IF('Emballage (Sekundær)'!F68='Drop down'!$P$6,"",VLOOKUP('Emballage (Sekundær)'!F68,Råmateriale[],3,FALSE))</f>
        <v/>
      </c>
      <c r="CFU9" s="78" t="str">
        <f>IF('Emballage (Sekundær)'!G68="","",('Emballage (Sekundær)'!G68/100)*$CFD$9)</f>
        <v/>
      </c>
      <c r="CFV9" s="78" t="str">
        <f>IFERROR(IF(CFU9="","","GRM"),"")</f>
        <v/>
      </c>
      <c r="CFW9" s="78" t="str">
        <f>IF('Emballage (Sekundær)'!K68='Drop down'!$P$6,"",VLOOKUP('Emballage (Sekundær)'!K68,Materialefarve[],3,FALSE))</f>
        <v/>
      </c>
      <c r="CFX9" s="78" t="str">
        <f>IF('Emballage (Sekundær)'!L68="","",IFERROR(VLOOKUP('Emballage (Sekundær)'!L68,AlleLande[],4,FALSE),""))</f>
        <v/>
      </c>
      <c r="CFY9" s="78" t="str">
        <f>IF('Emballage (Sekundær)'!M68="","",IFERROR(VLOOKUP('Emballage (Sekundær)'!M68,AlleLande[],4,FALSE),""))</f>
        <v/>
      </c>
      <c r="CFZ9" s="78" t="str">
        <f>IF('Emballage (Sekundær)'!N68="","",IFERROR(VLOOKUP('Emballage (Sekundær)'!N68,AlleLande[],4,FALSE),""))</f>
        <v/>
      </c>
      <c r="CGA9" s="78" t="str">
        <f>IF('Emballage (Sekundær)'!O68="","",IFERROR(VLOOKUP('Emballage (Sekundær)'!O68,AlleLande[],4,FALSE),""))</f>
        <v/>
      </c>
      <c r="CGB9" s="78" t="str">
        <f>IF('Emballage (Sekundær)'!P68="","",IFERROR(VLOOKUP('Emballage (Sekundær)'!P68,AlleLande[],4,FALSE),""))</f>
        <v/>
      </c>
      <c r="CGC9" s="78" t="str">
        <f>IF('Emballage (Sekundær)'!D69='Drop down'!$P$6,"",VLOOKUP('Emballage (Sekundær)'!D69,MaterialeListe[],3,FALSE))</f>
        <v/>
      </c>
      <c r="CGD9" s="78" t="str">
        <f>IF('Emballage (Sekundær)'!E69='Drop down'!$P$6,"",IF('Emballage (Sekundær)'!E69='Drop down'!$P$11,0,1))</f>
        <v/>
      </c>
      <c r="CGE9" s="78" t="str">
        <f>IF('Emballage (Sekundær)'!F69='Drop down'!$P$6,"",VLOOKUP('Emballage (Sekundær)'!F69,Råmateriale[],3,FALSE))</f>
        <v/>
      </c>
      <c r="CGF9" s="78" t="str">
        <f>IF('Emballage (Sekundær)'!G69="","",('Emballage (Sekundær)'!G69/100)*$CFD$9)</f>
        <v/>
      </c>
      <c r="CGG9" s="78" t="str">
        <f>IFERROR(IF(CGF9="","","GRM"),"")</f>
        <v/>
      </c>
      <c r="CGH9" s="78" t="str">
        <f>IF('Emballage (Sekundær)'!K69='Drop down'!$P$6,"",VLOOKUP('Emballage (Sekundær)'!K69,Materialefarve[],3,FALSE))</f>
        <v/>
      </c>
      <c r="CGI9" s="78" t="str">
        <f>IF('Emballage (Sekundær)'!L69="","",IFERROR(VLOOKUP('Emballage (Sekundær)'!L69,AlleLande[],4,FALSE),""))</f>
        <v/>
      </c>
      <c r="CGJ9" s="78" t="str">
        <f>IF('Emballage (Sekundær)'!M69="","",IFERROR(VLOOKUP('Emballage (Sekundær)'!M69,AlleLande[],4,FALSE),""))</f>
        <v/>
      </c>
      <c r="CGK9" s="78" t="str">
        <f>IF('Emballage (Sekundær)'!N69="","",IFERROR(VLOOKUP('Emballage (Sekundær)'!N69,AlleLande[],4,FALSE),""))</f>
        <v/>
      </c>
      <c r="CGL9" s="78" t="str">
        <f>IF('Emballage (Sekundær)'!O69="","",IFERROR(VLOOKUP('Emballage (Sekundær)'!O69,AlleLande[],4,FALSE),""))</f>
        <v/>
      </c>
      <c r="CGM9" s="78" t="str">
        <f>IF('Emballage (Sekundær)'!P69="","",IFERROR(VLOOKUP('Emballage (Sekundær)'!P69,AlleLande[],4,FALSE),""))</f>
        <v/>
      </c>
      <c r="CGN9" s="78" t="str">
        <f>IF('Emballage (Sekundær)'!D70='Drop down'!$P$6,"",VLOOKUP('Emballage (Sekundær)'!D70,MaterialeListe[],3,FALSE))</f>
        <v/>
      </c>
      <c r="CGO9" s="78" t="str">
        <f>IF('Emballage (Sekundær)'!E70='Drop down'!$P$6,"",IF('Emballage (Sekundær)'!E70='Drop down'!$P$11,0,1))</f>
        <v/>
      </c>
      <c r="CGP9" s="78" t="str">
        <f>IF('Emballage (Sekundær)'!F70='Drop down'!$P$6,"",VLOOKUP('Emballage (Sekundær)'!F70,Råmateriale[],3,FALSE))</f>
        <v/>
      </c>
      <c r="CGQ9" s="78" t="str">
        <f>IF('Emballage (Sekundær)'!G70="","",('Emballage (Sekundær)'!G70/100)*$CFD$9)</f>
        <v/>
      </c>
      <c r="CGR9" s="78" t="str">
        <f>IFERROR(IF(CGQ9="","","GRM"),"")</f>
        <v/>
      </c>
      <c r="CGS9" s="78" t="str">
        <f>IF('Emballage (Sekundær)'!K70='Drop down'!$P$6,"",VLOOKUP('Emballage (Sekundær)'!K70,Materialefarve[],3,FALSE))</f>
        <v/>
      </c>
      <c r="CGT9" s="78" t="str">
        <f>IF('Emballage (Sekundær)'!L70="","",IFERROR(VLOOKUP('Emballage (Sekundær)'!L70,AlleLande[],4,FALSE),""))</f>
        <v/>
      </c>
      <c r="CGU9" s="78" t="str">
        <f>IF('Emballage (Sekundær)'!M70="","",IFERROR(VLOOKUP('Emballage (Sekundær)'!M70,AlleLande[],4,FALSE),""))</f>
        <v/>
      </c>
      <c r="CGV9" s="78" t="str">
        <f>IF('Emballage (Sekundær)'!N70="","",IFERROR(VLOOKUP('Emballage (Sekundær)'!N70,AlleLande[],4,FALSE),""))</f>
        <v/>
      </c>
      <c r="CGW9" s="78" t="str">
        <f>IF('Emballage (Sekundær)'!O70="","",IFERROR(VLOOKUP('Emballage (Sekundær)'!O70,AlleLande[],4,FALSE),""))</f>
        <v/>
      </c>
      <c r="CGX9" s="78" t="str">
        <f>IF('Emballage (Sekundær)'!P70="","",IFERROR(VLOOKUP('Emballage (Sekundær)'!P70,AlleLande[],4,FALSE),""))</f>
        <v/>
      </c>
      <c r="CGY9" s="78" t="str">
        <f>IF('Emballage (Sekundær)'!D71='Drop down'!$P$6,"",VLOOKUP('Emballage (Sekundær)'!D71,MaterialeListe[],3,FALSE))</f>
        <v/>
      </c>
      <c r="CGZ9" s="78" t="str">
        <f>IF('Emballage (Sekundær)'!E71='Drop down'!$P$6,"",IF('Emballage (Sekundær)'!E71='Drop down'!$P$11,0,1))</f>
        <v/>
      </c>
      <c r="CHA9" s="78" t="str">
        <f>IF('Emballage (Sekundær)'!F71='Drop down'!$P$6,"",VLOOKUP('Emballage (Sekundær)'!F71,Råmateriale[],3,FALSE))</f>
        <v/>
      </c>
      <c r="CHB9" s="78" t="str">
        <f>IF('Emballage (Sekundær)'!G71="","",('Emballage (Sekundær)'!G71/100)*$CFD$9)</f>
        <v/>
      </c>
      <c r="CHC9" s="78" t="str">
        <f>IFERROR(IF(CHB9="","","GRM"),"")</f>
        <v/>
      </c>
      <c r="CHD9" s="78" t="str">
        <f>IF('Emballage (Sekundær)'!K71='Drop down'!$P$6,"",VLOOKUP('Emballage (Sekundær)'!K71,Materialefarve[],3,FALSE))</f>
        <v/>
      </c>
      <c r="CHE9" s="78" t="str">
        <f>IF('Emballage (Sekundær)'!L71="","",IFERROR(VLOOKUP('Emballage (Sekundær)'!L71,AlleLande[],4,FALSE),""))</f>
        <v/>
      </c>
      <c r="CHF9" s="78" t="str">
        <f>IF('Emballage (Sekundær)'!M71="","",IFERROR(VLOOKUP('Emballage (Sekundær)'!M71,AlleLande[],4,FALSE),""))</f>
        <v/>
      </c>
      <c r="CHG9" s="78" t="str">
        <f>IF('Emballage (Sekundær)'!N71="","",IFERROR(VLOOKUP('Emballage (Sekundær)'!N71,AlleLande[],4,FALSE),""))</f>
        <v/>
      </c>
      <c r="CHH9" s="78" t="str">
        <f>IF('Emballage (Sekundær)'!O71="","",IFERROR(VLOOKUP('Emballage (Sekundær)'!O71,AlleLande[],4,FALSE),""))</f>
        <v/>
      </c>
      <c r="CHI9" s="78" t="str">
        <f>IF('Emballage (Sekundær)'!P71="","",IFERROR(VLOOKUP('Emballage (Sekundær)'!P71,AlleLande[],4,FALSE),""))</f>
        <v/>
      </c>
      <c r="CHJ9" s="78" t="str">
        <f>IF('Emballage (Sekundær)'!D72='Drop down'!$P$6,"",VLOOKUP('Emballage (Sekundær)'!D72,MaterialeListe[],3,FALSE))</f>
        <v/>
      </c>
      <c r="CHK9" s="78" t="str">
        <f>IF('Emballage (Sekundær)'!E72='Drop down'!$P$6,"",IF('Emballage (Sekundær)'!E72='Drop down'!$P$11,0,1))</f>
        <v/>
      </c>
      <c r="CHL9" s="78" t="str">
        <f>IF('Emballage (Sekundær)'!F72='Drop down'!$P$6,"",VLOOKUP('Emballage (Sekundær)'!F72,Råmateriale[],3,FALSE))</f>
        <v/>
      </c>
      <c r="CHM9" s="78" t="str">
        <f>IF('Emballage (Sekundær)'!G72="","",('Emballage (Sekundær)'!G72/100)*$CFD$9)</f>
        <v/>
      </c>
      <c r="CHN9" s="78" t="str">
        <f>IFERROR(IF(CHM9="","","GRM"),"")</f>
        <v/>
      </c>
      <c r="CHO9" s="78" t="str">
        <f>IF('Emballage (Sekundær)'!K72='Drop down'!$P$6,"",VLOOKUP('Emballage (Sekundær)'!K72,Materialefarve[],3,FALSE))</f>
        <v/>
      </c>
      <c r="CHP9" s="78" t="str">
        <f>IF('Emballage (Sekundær)'!L72="","",IFERROR(VLOOKUP('Emballage (Sekundær)'!L72,AlleLande[],4,FALSE),""))</f>
        <v/>
      </c>
      <c r="CHQ9" s="78" t="str">
        <f>IF('Emballage (Sekundær)'!M72="","",IFERROR(VLOOKUP('Emballage (Sekundær)'!M72,AlleLande[],4,FALSE),""))</f>
        <v/>
      </c>
      <c r="CHR9" s="78" t="str">
        <f>IF('Emballage (Sekundær)'!N72="","",IFERROR(VLOOKUP('Emballage (Sekundær)'!N72,AlleLande[],4,FALSE),""))</f>
        <v/>
      </c>
      <c r="CHS9" s="78" t="str">
        <f>IF('Emballage (Sekundær)'!O72="","",IFERROR(VLOOKUP('Emballage (Sekundær)'!O72,AlleLande[],4,FALSE),""))</f>
        <v/>
      </c>
      <c r="CHT9" s="78" t="str">
        <f>IF('Emballage (Sekundær)'!P72="","",IFERROR(VLOOKUP('Emballage (Sekundær)'!P72,AlleLande[],4,FALSE),""))</f>
        <v/>
      </c>
      <c r="CHU9" s="78" t="str">
        <f>IF('Emballage (Sekundær)'!D73='Drop down'!$P$6,"",VLOOKUP('Emballage (Sekundær)'!D73,MaterialeListe[],3,FALSE))</f>
        <v/>
      </c>
      <c r="CHV9" s="78" t="str">
        <f>IF('Emballage (Sekundær)'!E73='Drop down'!$P$6,"",IF('Emballage (Sekundær)'!E73='Drop down'!$P$11,0,1))</f>
        <v/>
      </c>
      <c r="CHW9" s="78" t="str">
        <f>IF('Emballage (Sekundær)'!F73='Drop down'!$P$6,"",VLOOKUP('Emballage (Sekundær)'!F73,Råmateriale[],3,FALSE))</f>
        <v/>
      </c>
      <c r="CHX9" s="78" t="str">
        <f>IF('Emballage (Sekundær)'!G73="","",('Emballage (Sekundær)'!G73/100)*$CFD$9)</f>
        <v/>
      </c>
      <c r="CHY9" s="78" t="str">
        <f>IFERROR(IF(CHX9="","","GRM"),"")</f>
        <v/>
      </c>
      <c r="CHZ9" s="78" t="str">
        <f>IF('Emballage (Sekundær)'!K73='Drop down'!$P$6,"",VLOOKUP('Emballage (Sekundær)'!K73,Materialefarve[],3,FALSE))</f>
        <v/>
      </c>
      <c r="CIA9" s="78" t="str">
        <f>IF('Emballage (Sekundær)'!L73="","",IFERROR(VLOOKUP('Emballage (Sekundær)'!L73,AlleLande[],4,FALSE),""))</f>
        <v/>
      </c>
      <c r="CIB9" s="78" t="str">
        <f>IF('Emballage (Sekundær)'!M73="","",IFERROR(VLOOKUP('Emballage (Sekundær)'!M73,AlleLande[],4,FALSE),""))</f>
        <v/>
      </c>
      <c r="CIC9" s="78" t="str">
        <f>IF('Emballage (Sekundær)'!N73="","",IFERROR(VLOOKUP('Emballage (Sekundær)'!N73,AlleLande[],4,FALSE),""))</f>
        <v/>
      </c>
      <c r="CID9" s="78" t="str">
        <f>IF('Emballage (Sekundær)'!O73="","",IFERROR(VLOOKUP('Emballage (Sekundær)'!O73,AlleLande[],4,FALSE),""))</f>
        <v/>
      </c>
      <c r="CIE9" s="78" t="str">
        <f>IF('Emballage (Sekundær)'!P73="","",IFERROR(VLOOKUP('Emballage (Sekundær)'!P73,AlleLande[],4,FALSE),""))</f>
        <v/>
      </c>
      <c r="CIF9" s="78" t="str">
        <f>IF('Emballage (Sekundær)'!D74='Drop down'!$P$6,"",VLOOKUP('Emballage (Sekundær)'!D74,MaterialeListe[],3,FALSE))</f>
        <v/>
      </c>
      <c r="CIG9" s="78" t="str">
        <f>IF('Emballage (Sekundær)'!E74='Drop down'!$P$6,"",IF('Emballage (Sekundær)'!E74='Drop down'!$P$11,0,1))</f>
        <v/>
      </c>
      <c r="CIH9" s="78" t="str">
        <f>IF('Emballage (Sekundær)'!F74='Drop down'!$P$6,"",VLOOKUP('Emballage (Sekundær)'!F74,Råmateriale[],3,FALSE))</f>
        <v/>
      </c>
      <c r="CII9" s="78" t="str">
        <f>IF('Emballage (Sekundær)'!G74="","",('Emballage (Sekundær)'!G74/100)*$CFD$9)</f>
        <v/>
      </c>
      <c r="CIJ9" s="78" t="str">
        <f>IFERROR(IF(CII9="","","GRM"),"")</f>
        <v/>
      </c>
      <c r="CIK9" s="78" t="str">
        <f>IF('Emballage (Sekundær)'!K74='Drop down'!$P$6,"",VLOOKUP('Emballage (Sekundær)'!K74,Materialefarve[],3,FALSE))</f>
        <v/>
      </c>
      <c r="CIL9" s="78" t="str">
        <f>IF('Emballage (Sekundær)'!L74="","",IFERROR(VLOOKUP('Emballage (Sekundær)'!L74,AlleLande[],4,FALSE),""))</f>
        <v/>
      </c>
      <c r="CIM9" s="78" t="str">
        <f>IF('Emballage (Sekundær)'!M74="","",IFERROR(VLOOKUP('Emballage (Sekundær)'!M74,AlleLande[],4,FALSE),""))</f>
        <v/>
      </c>
      <c r="CIN9" s="78" t="str">
        <f>IF('Emballage (Sekundær)'!N74="","",IFERROR(VLOOKUP('Emballage (Sekundær)'!N74,AlleLande[],4,FALSE),""))</f>
        <v/>
      </c>
      <c r="CIO9" s="78" t="str">
        <f>IF('Emballage (Sekundær)'!O74="","",IFERROR(VLOOKUP('Emballage (Sekundær)'!O74,AlleLande[],4,FALSE),""))</f>
        <v/>
      </c>
      <c r="CIP9" s="78" t="str">
        <f>IF('Emballage (Sekundær)'!P74="","",IFERROR(VLOOKUP('Emballage (Sekundær)'!P74,AlleLande[],4,FALSE),""))</f>
        <v/>
      </c>
      <c r="CIQ9" s="78" t="str">
        <f>IF('Emballage (Sekundær)'!D75='Drop down'!$P$6,"",VLOOKUP('Emballage (Sekundær)'!D75,MaterialeListe[],3,FALSE))</f>
        <v/>
      </c>
      <c r="CIR9" s="78" t="str">
        <f>IF('Emballage (Sekundær)'!E75='Drop down'!$P$6,"",IF('Emballage (Sekundær)'!E75='Drop down'!$P$11,0,1))</f>
        <v/>
      </c>
      <c r="CIS9" s="78" t="str">
        <f>IF('Emballage (Sekundær)'!F75='Drop down'!$P$6,"",VLOOKUP('Emballage (Sekundær)'!F75,Råmateriale[],3,FALSE))</f>
        <v/>
      </c>
      <c r="CIT9" s="78" t="str">
        <f>IF('Emballage (Sekundær)'!G75="","",('Emballage (Sekundær)'!G75/100)*$CFD$9)</f>
        <v/>
      </c>
      <c r="CIU9" s="78" t="str">
        <f>IFERROR(IF(CIT9="","","GRM"),"")</f>
        <v/>
      </c>
      <c r="CIV9" s="78" t="str">
        <f>IF('Emballage (Sekundær)'!K75='Drop down'!$P$6,"",VLOOKUP('Emballage (Sekundær)'!K75,Materialefarve[],3,FALSE))</f>
        <v/>
      </c>
      <c r="CIW9" s="78" t="str">
        <f>IF('Emballage (Sekundær)'!L75="","",IFERROR(VLOOKUP('Emballage (Sekundær)'!L75,AlleLande[],4,FALSE),""))</f>
        <v/>
      </c>
      <c r="CIX9" s="78" t="str">
        <f>IF('Emballage (Sekundær)'!M75="","",IFERROR(VLOOKUP('Emballage (Sekundær)'!M75,AlleLande[],4,FALSE),""))</f>
        <v/>
      </c>
      <c r="CIY9" s="78" t="str">
        <f>IF('Emballage (Sekundær)'!N75="","",IFERROR(VLOOKUP('Emballage (Sekundær)'!N75,AlleLande[],4,FALSE),""))</f>
        <v/>
      </c>
      <c r="CIZ9" s="78" t="str">
        <f>IF('Emballage (Sekundær)'!O75="","",IFERROR(VLOOKUP('Emballage (Sekundær)'!O75,AlleLande[],4,FALSE),""))</f>
        <v/>
      </c>
      <c r="CJA9" s="78" t="str">
        <f>IF('Emballage (Sekundær)'!P75="","",IFERROR(VLOOKUP('Emballage (Sekundær)'!P75,AlleLande[],4,FALSE),""))</f>
        <v/>
      </c>
      <c r="CJB9" s="78" t="str">
        <f>IF('Emballage (Sekundær)'!D76='Drop down'!$P$6,"",VLOOKUP('Emballage (Sekundær)'!D76,MaterialeListe[],3,FALSE))</f>
        <v/>
      </c>
      <c r="CJC9" s="78" t="str">
        <f>IF('Emballage (Sekundær)'!E76='Drop down'!$P$6,"",IF('Emballage (Sekundær)'!E76='Drop down'!$P$11,0,1))</f>
        <v/>
      </c>
      <c r="CJD9" s="78" t="str">
        <f>IF('Emballage (Sekundær)'!F76='Drop down'!$P$6,"",VLOOKUP('Emballage (Sekundær)'!F76,Råmateriale[],3,FALSE))</f>
        <v/>
      </c>
      <c r="CJE9" s="78" t="str">
        <f>IF('Emballage (Sekundær)'!G76="","",('Emballage (Sekundær)'!G76/100)*$CFD$9)</f>
        <v/>
      </c>
      <c r="CJF9" s="78" t="str">
        <f>IFERROR(IF(CJE9="","","GRM"),"")</f>
        <v/>
      </c>
      <c r="CJG9" s="78" t="str">
        <f>IF('Emballage (Sekundær)'!K76='Drop down'!$P$6,"",VLOOKUP('Emballage (Sekundær)'!K76,Materialefarve[],3,FALSE))</f>
        <v/>
      </c>
      <c r="CJH9" s="78" t="str">
        <f>IF('Emballage (Sekundær)'!L76="","",IFERROR(VLOOKUP('Emballage (Sekundær)'!L76,AlleLande[],4,FALSE),""))</f>
        <v/>
      </c>
      <c r="CJI9" s="78" t="str">
        <f>IF('Emballage (Sekundær)'!M76="","",IFERROR(VLOOKUP('Emballage (Sekundær)'!M76,AlleLande[],4,FALSE),""))</f>
        <v/>
      </c>
      <c r="CJJ9" s="78" t="str">
        <f>IF('Emballage (Sekundær)'!N76="","",IFERROR(VLOOKUP('Emballage (Sekundær)'!N76,AlleLande[],4,FALSE),""))</f>
        <v/>
      </c>
      <c r="CJK9" s="78" t="str">
        <f>IF('Emballage (Sekundær)'!O76="","",IFERROR(VLOOKUP('Emballage (Sekundær)'!O76,AlleLande[],4,FALSE),""))</f>
        <v/>
      </c>
      <c r="CJL9" s="78" t="str">
        <f>IF('Emballage (Sekundær)'!P76="","",IFERROR(VLOOKUP('Emballage (Sekundær)'!P76,AlleLande[],4,FALSE),""))</f>
        <v/>
      </c>
      <c r="CJM9" s="78" t="str">
        <f>IF('Emballage (Sekundær)'!D77='Drop down'!$P$6,"",VLOOKUP('Emballage (Sekundær)'!D77,MaterialeListe[],3,FALSE))</f>
        <v/>
      </c>
      <c r="CJN9" s="78" t="str">
        <f>IF('Emballage (Sekundær)'!E77='Drop down'!$P$6,"",IF('Emballage (Sekundær)'!E77='Drop down'!$P$11,0,1))</f>
        <v/>
      </c>
      <c r="CJO9" s="78" t="str">
        <f>IF('Emballage (Sekundær)'!F77='Drop down'!$P$6,"",VLOOKUP('Emballage (Sekundær)'!F77,Råmateriale[],3,FALSE))</f>
        <v/>
      </c>
      <c r="CJP9" s="78" t="str">
        <f>IF('Emballage (Sekundær)'!G77="","",('Emballage (Sekundær)'!G77/100)*$CFD$9)</f>
        <v/>
      </c>
      <c r="CJQ9" s="78" t="str">
        <f>IFERROR(IF(CJP9="","","GRM"),"")</f>
        <v/>
      </c>
      <c r="CJR9" s="78" t="str">
        <f>IF('Emballage (Sekundær)'!K77='Drop down'!$P$6,"",VLOOKUP('Emballage (Sekundær)'!K77,Materialefarve[],3,FALSE))</f>
        <v/>
      </c>
      <c r="CJS9" s="78" t="str">
        <f>IF('Emballage (Sekundær)'!L77="","",IFERROR(VLOOKUP('Emballage (Sekundær)'!L77,AlleLande[],4,FALSE),""))</f>
        <v/>
      </c>
      <c r="CJT9" s="78" t="str">
        <f>IF('Emballage (Sekundær)'!M77="","",IFERROR(VLOOKUP('Emballage (Sekundær)'!M77,AlleLande[],4,FALSE),""))</f>
        <v/>
      </c>
      <c r="CJU9" s="78" t="str">
        <f>IF('Emballage (Sekundær)'!N77="","",IFERROR(VLOOKUP('Emballage (Sekundær)'!N77,AlleLande[],4,FALSE),""))</f>
        <v/>
      </c>
      <c r="CJV9" s="78" t="str">
        <f>IF('Emballage (Sekundær)'!O77="","",IFERROR(VLOOKUP('Emballage (Sekundær)'!O77,AlleLande[],4,FALSE),""))</f>
        <v/>
      </c>
      <c r="CJW9" s="78" t="str">
        <f>IF('Emballage (Sekundær)'!P77="","",IFERROR(VLOOKUP('Emballage (Sekundær)'!P77,AlleLande[],4,FALSE),""))</f>
        <v/>
      </c>
      <c r="CJX9" s="78" t="str">
        <f>IF('Emballage (Sekundær)'!C20='Drop down'!$P$6,"",VLOOKUP('Emballage (Sekundær)'!C20,EmballageListe[],3,FALSE))</f>
        <v/>
      </c>
      <c r="CJY9" s="78" t="str">
        <f>IF('Emballage (Sekundær)'!D20="","",'Emballage (Sekundær)'!D20)</f>
        <v/>
      </c>
      <c r="CJZ9" s="78" t="str">
        <f>IFERROR(IF(CJY9="","","GRM"),"")</f>
        <v/>
      </c>
      <c r="CKA9" s="78" t="str">
        <f>IF('Emballage (Sekundær)'!F20="","",'Emballage (Sekundær)'!F20)</f>
        <v/>
      </c>
      <c r="CKB9" s="78" t="str">
        <f>IFERROR(IF(CKA9="","","4H"),"")</f>
        <v/>
      </c>
      <c r="CKC9" s="78" t="str">
        <f>IF('Emballage (Sekundær)'!G20='Drop down'!$P$6,"",VLOOKUP('Emballage (Sekundær)'!G20,Emballagesortering[],3,FALSE))</f>
        <v/>
      </c>
      <c r="CKD9" s="78" t="str">
        <f>IF('Emballage (Sekundær)'!H20="X",1,"")</f>
        <v/>
      </c>
      <c r="CKE9" s="78" t="str">
        <f>IF('Emballage (Sekundær)'!I20="X",1,"")</f>
        <v/>
      </c>
      <c r="CKF9" s="78" t="str">
        <f>IF('Emballage (Sekundær)'!J20="X",1,"")</f>
        <v/>
      </c>
      <c r="CKG9" s="78" t="str">
        <f>IF('Emballage (Sekundær)'!K20='Drop down'!$P$6,"",VLOOKUP('Emballage (Sekundær)'!K20,CertPapir[],3,FALSE))</f>
        <v/>
      </c>
      <c r="CKH9" s="78" t="str">
        <f>IF('Emballage (Sekundær)'!L20="","",IFERROR(VLOOKUP('Emballage (Sekundær)'!L20,AlleLande[],4,FALSE),""))</f>
        <v/>
      </c>
      <c r="CKI9" s="78" t="str">
        <f>IF('Emballage (Sekundær)'!M20="","",IFERROR(VLOOKUP('Emballage (Sekundær)'!M20,AlleLande[],4,FALSE),""))</f>
        <v/>
      </c>
      <c r="CKJ9" s="78" t="str">
        <f>IF('Emballage (Sekundær)'!N20="","",IFERROR(VLOOKUP('Emballage (Sekundær)'!N20,AlleLande[],4,FALSE),""))</f>
        <v/>
      </c>
      <c r="CKK9" s="78" t="str">
        <f>IF('Emballage (Sekundær)'!O20="","",IFERROR(VLOOKUP('Emballage (Sekundær)'!O20,AlleLande[],4,FALSE),""))</f>
        <v/>
      </c>
      <c r="CKL9" s="78" t="str">
        <f>IF('Emballage (Sekundær)'!P20="","",IFERROR(VLOOKUP('Emballage (Sekundær)'!P20,AlleLande[],4,FALSE),""))</f>
        <v/>
      </c>
      <c r="CKM9" s="78" t="str">
        <f>IF('Emballage (Sekundær)'!D80='Drop down'!$P$6,"",VLOOKUP('Emballage (Sekundær)'!D80,MaterialeListe[],3,FALSE))</f>
        <v/>
      </c>
      <c r="CKN9" s="78" t="str">
        <f>IF('Emballage (Sekundær)'!E80='Drop down'!$P$6,"",IF('Emballage (Sekundær)'!E80='Drop down'!$P$11,0,1))</f>
        <v/>
      </c>
      <c r="CKO9" s="78" t="str">
        <f>IF('Emballage (Sekundær)'!F80='Drop down'!$P$6,"",VLOOKUP('Emballage (Sekundær)'!F80,Råmateriale[],3,FALSE))</f>
        <v/>
      </c>
      <c r="CKP9" s="78" t="str">
        <f>IF('Emballage (Sekundær)'!G80="","",('Emballage (Sekundær)'!G80/100)*$CJY$9)</f>
        <v/>
      </c>
      <c r="CKQ9" s="78" t="str">
        <f>IFERROR(IF(CKP9="","","GRM"),"")</f>
        <v/>
      </c>
      <c r="CKR9" s="78" t="str">
        <f>IF('Emballage (Sekundær)'!K80='Drop down'!$P$6,"",VLOOKUP('Emballage (Sekundær)'!K80,Materialefarve[],3,FALSE))</f>
        <v/>
      </c>
      <c r="CKS9" s="78" t="str">
        <f>IF('Emballage (Sekundær)'!L80="","",IFERROR(VLOOKUP('Emballage (Sekundær)'!L80,AlleLande[],4,FALSE),""))</f>
        <v/>
      </c>
      <c r="CKT9" s="78" t="str">
        <f>IF('Emballage (Sekundær)'!M80="","",IFERROR(VLOOKUP('Emballage (Sekundær)'!M80,AlleLande[],4,FALSE),""))</f>
        <v/>
      </c>
      <c r="CKU9" s="78" t="str">
        <f>IF('Emballage (Sekundær)'!N80="","",IFERROR(VLOOKUP('Emballage (Sekundær)'!N80,AlleLande[],4,FALSE),""))</f>
        <v/>
      </c>
      <c r="CKV9" s="78" t="str">
        <f>IF('Emballage (Sekundær)'!O80="","",IFERROR(VLOOKUP('Emballage (Sekundær)'!O80,AlleLande[],4,FALSE),""))</f>
        <v/>
      </c>
      <c r="CKW9" s="78" t="str">
        <f>IF('Emballage (Sekundær)'!P80="","",IFERROR(VLOOKUP('Emballage (Sekundær)'!P80,AlleLande[],4,FALSE),""))</f>
        <v/>
      </c>
      <c r="CKX9" s="78" t="str">
        <f>IF('Emballage (Sekundær)'!D81='Drop down'!$P$6,"",VLOOKUP('Emballage (Sekundær)'!D81,MaterialeListe[],3,FALSE))</f>
        <v/>
      </c>
      <c r="CKY9" s="78" t="str">
        <f>IF('Emballage (Sekundær)'!E81='Drop down'!$P$6,"",IF('Emballage (Sekundær)'!E81='Drop down'!$P$11,0,1))</f>
        <v/>
      </c>
      <c r="CKZ9" s="78" t="str">
        <f>IF('Emballage (Sekundær)'!F81='Drop down'!$P$6,"",VLOOKUP('Emballage (Sekundær)'!F81,Råmateriale[],3,FALSE))</f>
        <v/>
      </c>
      <c r="CLA9" s="78" t="str">
        <f>IF('Emballage (Sekundær)'!G81="","",('Emballage (Sekundær)'!G81/100)*$CJY$9)</f>
        <v/>
      </c>
      <c r="CLB9" s="78" t="str">
        <f>IFERROR(IF(CLA9="","","GRM"),"")</f>
        <v/>
      </c>
      <c r="CLC9" s="78" t="str">
        <f>IF('Emballage (Sekundær)'!K81='Drop down'!$P$6,"",VLOOKUP('Emballage (Sekundær)'!K81,Materialefarve[],3,FALSE))</f>
        <v/>
      </c>
      <c r="CLD9" s="78" t="str">
        <f>IF('Emballage (Sekundær)'!L81="","",IFERROR(VLOOKUP('Emballage (Sekundær)'!L81,AlleLande[],4,FALSE),""))</f>
        <v/>
      </c>
      <c r="CLE9" s="78" t="str">
        <f>IF('Emballage (Sekundær)'!M81="","",IFERROR(VLOOKUP('Emballage (Sekundær)'!M81,AlleLande[],4,FALSE),""))</f>
        <v/>
      </c>
      <c r="CLF9" s="78" t="str">
        <f>IF('Emballage (Sekundær)'!N81="","",IFERROR(VLOOKUP('Emballage (Sekundær)'!N81,AlleLande[],4,FALSE),""))</f>
        <v/>
      </c>
      <c r="CLG9" s="78" t="str">
        <f>IF('Emballage (Sekundær)'!O81="","",IFERROR(VLOOKUP('Emballage (Sekundær)'!O81,AlleLande[],4,FALSE),""))</f>
        <v/>
      </c>
      <c r="CLH9" s="78" t="str">
        <f>IF('Emballage (Sekundær)'!P81="","",IFERROR(VLOOKUP('Emballage (Sekundær)'!P81,AlleLande[],4,FALSE),""))</f>
        <v/>
      </c>
      <c r="CLI9" s="78" t="str">
        <f>IF('Emballage (Sekundær)'!D82='Drop down'!$P$6,"",VLOOKUP('Emballage (Sekundær)'!D82,MaterialeListe[],3,FALSE))</f>
        <v/>
      </c>
      <c r="CLJ9" s="78" t="str">
        <f>IF('Emballage (Sekundær)'!E82='Drop down'!$P$6,"",IF('Emballage (Sekundær)'!E82='Drop down'!$P$11,0,1))</f>
        <v/>
      </c>
      <c r="CLK9" s="78" t="str">
        <f>IF('Emballage (Sekundær)'!F82='Drop down'!$P$6,"",VLOOKUP('Emballage (Sekundær)'!F82,Råmateriale[],3,FALSE))</f>
        <v/>
      </c>
      <c r="CLL9" s="78" t="str">
        <f>IF('Emballage (Sekundær)'!G82="","",('Emballage (Sekundær)'!G82/100)*$CJY$9)</f>
        <v/>
      </c>
      <c r="CLM9" s="78" t="str">
        <f>IFERROR(IF(CLL9="","","GRM"),"")</f>
        <v/>
      </c>
      <c r="CLN9" s="78" t="str">
        <f>IF('Emballage (Sekundær)'!K82='Drop down'!$P$6,"",VLOOKUP('Emballage (Sekundær)'!K82,Materialefarve[],3,FALSE))</f>
        <v/>
      </c>
      <c r="CLO9" s="78" t="str">
        <f>IF('Emballage (Sekundær)'!L82="","",IFERROR(VLOOKUP('Emballage (Sekundær)'!L82,AlleLande[],4,FALSE),""))</f>
        <v/>
      </c>
      <c r="CLP9" s="78" t="str">
        <f>IF('Emballage (Sekundær)'!M82="","",IFERROR(VLOOKUP('Emballage (Sekundær)'!M82,AlleLande[],4,FALSE),""))</f>
        <v/>
      </c>
      <c r="CLQ9" s="78" t="str">
        <f>IF('Emballage (Sekundær)'!N82="","",IFERROR(VLOOKUP('Emballage (Sekundær)'!N82,AlleLande[],4,FALSE),""))</f>
        <v/>
      </c>
      <c r="CLR9" s="78" t="str">
        <f>IF('Emballage (Sekundær)'!O82="","",IFERROR(VLOOKUP('Emballage (Sekundær)'!O82,AlleLande[],4,FALSE),""))</f>
        <v/>
      </c>
      <c r="CLS9" s="78" t="str">
        <f>IF('Emballage (Sekundær)'!P82="","",IFERROR(VLOOKUP('Emballage (Sekundær)'!P82,AlleLande[],4,FALSE),""))</f>
        <v/>
      </c>
      <c r="CLT9" s="78" t="str">
        <f>IF('Emballage (Sekundær)'!D83='Drop down'!$P$6,"",VLOOKUP('Emballage (Sekundær)'!D83,MaterialeListe[],3,FALSE))</f>
        <v/>
      </c>
      <c r="CLU9" s="78" t="str">
        <f>IF('Emballage (Sekundær)'!E83='Drop down'!$P$6,"",IF('Emballage (Sekundær)'!E83='Drop down'!$P$11,0,1))</f>
        <v/>
      </c>
      <c r="CLV9" s="78" t="str">
        <f>IF('Emballage (Sekundær)'!F83='Drop down'!$P$6,"",VLOOKUP('Emballage (Sekundær)'!F83,Råmateriale[],3,FALSE))</f>
        <v/>
      </c>
      <c r="CLW9" s="78" t="str">
        <f>IF('Emballage (Sekundær)'!G83="","",('Emballage (Sekundær)'!G83/100)*$CJY$9)</f>
        <v/>
      </c>
      <c r="CLX9" s="78" t="str">
        <f>IFERROR(IF(CLW9="","","GRM"),"")</f>
        <v/>
      </c>
      <c r="CLY9" s="78" t="str">
        <f>IF('Emballage (Sekundær)'!K83='Drop down'!$P$6,"",VLOOKUP('Emballage (Sekundær)'!K83,Materialefarve[],3,FALSE))</f>
        <v/>
      </c>
      <c r="CLZ9" s="78" t="str">
        <f>IF('Emballage (Sekundær)'!L83="","",IFERROR(VLOOKUP('Emballage (Sekundær)'!L83,AlleLande[],4,FALSE),""))</f>
        <v/>
      </c>
      <c r="CMA9" s="78" t="str">
        <f>IF('Emballage (Sekundær)'!M83="","",IFERROR(VLOOKUP('Emballage (Sekundær)'!M83,AlleLande[],4,FALSE),""))</f>
        <v/>
      </c>
      <c r="CMB9" s="78" t="str">
        <f>IF('Emballage (Sekundær)'!N83="","",IFERROR(VLOOKUP('Emballage (Sekundær)'!N83,AlleLande[],4,FALSE),""))</f>
        <v/>
      </c>
      <c r="CMC9" s="78" t="str">
        <f>IF('Emballage (Sekundær)'!O83="","",IFERROR(VLOOKUP('Emballage (Sekundær)'!O83,AlleLande[],4,FALSE),""))</f>
        <v/>
      </c>
      <c r="CMD9" s="78" t="str">
        <f>IF('Emballage (Sekundær)'!P83="","",IFERROR(VLOOKUP('Emballage (Sekundær)'!P83,AlleLande[],4,FALSE),""))</f>
        <v/>
      </c>
      <c r="CME9" s="78" t="str">
        <f>IF('Emballage (Sekundær)'!D84='Drop down'!$P$6,"",VLOOKUP('Emballage (Sekundær)'!D84,MaterialeListe[],3,FALSE))</f>
        <v/>
      </c>
      <c r="CMF9" s="78" t="str">
        <f>IF('Emballage (Sekundær)'!E84='Drop down'!$P$6,"",IF('Emballage (Sekundær)'!E84='Drop down'!$P$11,0,1))</f>
        <v/>
      </c>
      <c r="CMG9" s="78" t="str">
        <f>IF('Emballage (Sekundær)'!F84='Drop down'!$P$6,"",VLOOKUP('Emballage (Sekundær)'!F84,Råmateriale[],3,FALSE))</f>
        <v/>
      </c>
      <c r="CMH9" s="78" t="str">
        <f>IF('Emballage (Sekundær)'!G84="","",('Emballage (Sekundær)'!G84/100)*$CJY$9)</f>
        <v/>
      </c>
      <c r="CMI9" s="78" t="str">
        <f>IFERROR(IF(CMH9="","","GRM"),"")</f>
        <v/>
      </c>
      <c r="CMJ9" s="78" t="str">
        <f>IF('Emballage (Sekundær)'!K84='Drop down'!$P$6,"",VLOOKUP('Emballage (Sekundær)'!K84,Materialefarve[],3,FALSE))</f>
        <v/>
      </c>
      <c r="CMK9" s="78" t="str">
        <f>IF('Emballage (Sekundær)'!L84="","",IFERROR(VLOOKUP('Emballage (Sekundær)'!L84,AlleLande[],4,FALSE),""))</f>
        <v/>
      </c>
      <c r="CML9" s="78" t="str">
        <f>IF('Emballage (Sekundær)'!M84="","",IFERROR(VLOOKUP('Emballage (Sekundær)'!M84,AlleLande[],4,FALSE),""))</f>
        <v/>
      </c>
      <c r="CMM9" s="78" t="str">
        <f>IF('Emballage (Sekundær)'!N84="","",IFERROR(VLOOKUP('Emballage (Sekundær)'!N84,AlleLande[],4,FALSE),""))</f>
        <v/>
      </c>
      <c r="CMN9" s="78" t="str">
        <f>IF('Emballage (Sekundær)'!O84="","",IFERROR(VLOOKUP('Emballage (Sekundær)'!O84,AlleLande[],4,FALSE),""))</f>
        <v/>
      </c>
      <c r="CMO9" s="78" t="str">
        <f>IF('Emballage (Sekundær)'!P84="","",IFERROR(VLOOKUP('Emballage (Sekundær)'!P84,AlleLande[],4,FALSE),""))</f>
        <v/>
      </c>
      <c r="CMP9" s="78" t="str">
        <f>IF('Emballage (Sekundær)'!D85='Drop down'!$P$6,"",VLOOKUP('Emballage (Sekundær)'!D85,MaterialeListe[],3,FALSE))</f>
        <v/>
      </c>
      <c r="CMQ9" s="78" t="str">
        <f>IF('Emballage (Sekundær)'!E85='Drop down'!$P$6,"",IF('Emballage (Sekundær)'!E85='Drop down'!$P$11,0,1))</f>
        <v/>
      </c>
      <c r="CMR9" s="78" t="str">
        <f>IF('Emballage (Sekundær)'!F85='Drop down'!$P$6,"",VLOOKUP('Emballage (Sekundær)'!F85,Råmateriale[],3,FALSE))</f>
        <v/>
      </c>
      <c r="CMS9" s="78" t="str">
        <f>IF('Emballage (Sekundær)'!G85="","",('Emballage (Sekundær)'!G85/100)*$CJY$9)</f>
        <v/>
      </c>
      <c r="CMT9" s="78" t="str">
        <f>IFERROR(IF(CMS9="","","GRM"),"")</f>
        <v/>
      </c>
      <c r="CMU9" s="78" t="str">
        <f>IF('Emballage (Sekundær)'!K85='Drop down'!$P$6,"",VLOOKUP('Emballage (Sekundær)'!K85,Materialefarve[],3,FALSE))</f>
        <v/>
      </c>
      <c r="CMV9" s="78" t="str">
        <f>IF('Emballage (Sekundær)'!L85="","",IFERROR(VLOOKUP('Emballage (Sekundær)'!L85,AlleLande[],4,FALSE),""))</f>
        <v/>
      </c>
      <c r="CMW9" s="78" t="str">
        <f>IF('Emballage (Sekundær)'!M85="","",IFERROR(VLOOKUP('Emballage (Sekundær)'!M85,AlleLande[],4,FALSE),""))</f>
        <v/>
      </c>
      <c r="CMX9" s="78" t="str">
        <f>IF('Emballage (Sekundær)'!N85="","",IFERROR(VLOOKUP('Emballage (Sekundær)'!N85,AlleLande[],4,FALSE),""))</f>
        <v/>
      </c>
      <c r="CMY9" s="78" t="str">
        <f>IF('Emballage (Sekundær)'!O85="","",IFERROR(VLOOKUP('Emballage (Sekundær)'!O85,AlleLande[],4,FALSE),""))</f>
        <v/>
      </c>
      <c r="CMZ9" s="78" t="str">
        <f>IF('Emballage (Sekundær)'!P85="","",IFERROR(VLOOKUP('Emballage (Sekundær)'!P85,AlleLande[],4,FALSE),""))</f>
        <v/>
      </c>
      <c r="CNA9" s="78" t="str">
        <f>IF('Emballage (Sekundær)'!D86='Drop down'!$P$6,"",VLOOKUP('Emballage (Sekundær)'!D86,MaterialeListe[],3,FALSE))</f>
        <v/>
      </c>
      <c r="CNB9" s="78" t="str">
        <f>IF('Emballage (Sekundær)'!E86='Drop down'!$P$6,"",IF('Emballage (Sekundær)'!E86='Drop down'!$P$11,0,1))</f>
        <v/>
      </c>
      <c r="CNC9" s="78" t="str">
        <f>IF('Emballage (Sekundær)'!F86='Drop down'!$P$6,"",VLOOKUP('Emballage (Sekundær)'!F86,Råmateriale[],3,FALSE))</f>
        <v/>
      </c>
      <c r="CND9" s="78" t="str">
        <f>IF('Emballage (Sekundær)'!G86="","",('Emballage (Sekundær)'!G86/100)*$CJY$9)</f>
        <v/>
      </c>
      <c r="CNE9" s="78" t="str">
        <f>IFERROR(IF(CND9="","","GRM"),"")</f>
        <v/>
      </c>
      <c r="CNF9" s="78" t="str">
        <f>IF('Emballage (Sekundær)'!K86='Drop down'!$P$6,"",VLOOKUP('Emballage (Sekundær)'!K86,Materialefarve[],3,FALSE))</f>
        <v/>
      </c>
      <c r="CNG9" s="78" t="str">
        <f>IF('Emballage (Sekundær)'!L86="","",IFERROR(VLOOKUP('Emballage (Sekundær)'!L86,AlleLande[],4,FALSE),""))</f>
        <v/>
      </c>
      <c r="CNH9" s="78" t="str">
        <f>IF('Emballage (Sekundær)'!M86="","",IFERROR(VLOOKUP('Emballage (Sekundær)'!M86,AlleLande[],4,FALSE),""))</f>
        <v/>
      </c>
      <c r="CNI9" s="78" t="str">
        <f>IF('Emballage (Sekundær)'!N86="","",IFERROR(VLOOKUP('Emballage (Sekundær)'!N86,AlleLande[],4,FALSE),""))</f>
        <v/>
      </c>
      <c r="CNJ9" s="78" t="str">
        <f>IF('Emballage (Sekundær)'!O86="","",IFERROR(VLOOKUP('Emballage (Sekundær)'!O86,AlleLande[],4,FALSE),""))</f>
        <v/>
      </c>
      <c r="CNK9" s="78" t="str">
        <f>IF('Emballage (Sekundær)'!P86="","",IFERROR(VLOOKUP('Emballage (Sekundær)'!P86,AlleLande[],4,FALSE),""))</f>
        <v/>
      </c>
      <c r="CNL9" s="78" t="str">
        <f>IF('Emballage (Sekundær)'!D87='Drop down'!$P$6,"",VLOOKUP('Emballage (Sekundær)'!D87,MaterialeListe[],3,FALSE))</f>
        <v/>
      </c>
      <c r="CNM9" s="78" t="str">
        <f>IF('Emballage (Sekundær)'!E87='Drop down'!$P$6,"",IF('Emballage (Sekundær)'!E87='Drop down'!$P$11,0,1))</f>
        <v/>
      </c>
      <c r="CNN9" s="78" t="str">
        <f>IF('Emballage (Sekundær)'!F87='Drop down'!$P$6,"",VLOOKUP('Emballage (Sekundær)'!F87,Råmateriale[],3,FALSE))</f>
        <v/>
      </c>
      <c r="CNO9" s="78" t="str">
        <f>IF('Emballage (Sekundær)'!G87="","",('Emballage (Sekundær)'!G87/100)*$CJY$9)</f>
        <v/>
      </c>
      <c r="CNP9" s="78" t="str">
        <f>IFERROR(IF(CNO9="","","GRM"),"")</f>
        <v/>
      </c>
      <c r="CNQ9" s="78" t="str">
        <f>IF('Emballage (Sekundær)'!K87='Drop down'!$P$6,"",VLOOKUP('Emballage (Sekundær)'!K87,Materialefarve[],3,FALSE))</f>
        <v/>
      </c>
      <c r="CNR9" s="78" t="str">
        <f>IF('Emballage (Sekundær)'!L87="","",IFERROR(VLOOKUP('Emballage (Sekundær)'!L87,AlleLande[],4,FALSE),""))</f>
        <v/>
      </c>
      <c r="CNS9" s="78" t="str">
        <f>IF('Emballage (Sekundær)'!M87="","",IFERROR(VLOOKUP('Emballage (Sekundær)'!M87,AlleLande[],4,FALSE),""))</f>
        <v/>
      </c>
      <c r="CNT9" s="78" t="str">
        <f>IF('Emballage (Sekundær)'!N87="","",IFERROR(VLOOKUP('Emballage (Sekundær)'!N87,AlleLande[],4,FALSE),""))</f>
        <v/>
      </c>
      <c r="CNU9" s="78" t="str">
        <f>IF('Emballage (Sekundær)'!O87="","",IFERROR(VLOOKUP('Emballage (Sekundær)'!O87,AlleLande[],4,FALSE),""))</f>
        <v/>
      </c>
      <c r="CNV9" s="78" t="str">
        <f>IF('Emballage (Sekundær)'!P87="","",IFERROR(VLOOKUP('Emballage (Sekundær)'!P87,AlleLande[],4,FALSE),""))</f>
        <v/>
      </c>
      <c r="CNW9" s="78" t="str">
        <f>IF('Emballage (Sekundær)'!D88='Drop down'!$P$6,"",VLOOKUP('Emballage (Sekundær)'!D88,MaterialeListe[],3,FALSE))</f>
        <v/>
      </c>
      <c r="CNX9" s="78" t="str">
        <f>IF('Emballage (Sekundær)'!E88='Drop down'!$P$6,"",IF('Emballage (Sekundær)'!E88='Drop down'!$P$11,0,1))</f>
        <v/>
      </c>
      <c r="CNY9" s="78" t="str">
        <f>IF('Emballage (Sekundær)'!F88='Drop down'!$P$6,"",VLOOKUP('Emballage (Sekundær)'!F88,Råmateriale[],3,FALSE))</f>
        <v/>
      </c>
      <c r="CNZ9" s="78" t="str">
        <f>IF('Emballage (Sekundær)'!G88="","",('Emballage (Sekundær)'!G88/100)*$CJY$9)</f>
        <v/>
      </c>
      <c r="COA9" s="78" t="str">
        <f>IFERROR(IF(CNZ9="","","GRM"),"")</f>
        <v/>
      </c>
      <c r="COB9" s="78" t="str">
        <f>IF('Emballage (Sekundær)'!K88='Drop down'!$P$6,"",VLOOKUP('Emballage (Sekundær)'!K88,Materialefarve[],3,FALSE))</f>
        <v/>
      </c>
      <c r="COC9" s="78" t="str">
        <f>IF('Emballage (Sekundær)'!L88="","",IFERROR(VLOOKUP('Emballage (Sekundær)'!L88,AlleLande[],4,FALSE),""))</f>
        <v/>
      </c>
      <c r="COD9" s="78" t="str">
        <f>IF('Emballage (Sekundær)'!M88="","",IFERROR(VLOOKUP('Emballage (Sekundær)'!M88,AlleLande[],4,FALSE),""))</f>
        <v/>
      </c>
      <c r="COE9" s="78" t="str">
        <f>IF('Emballage (Sekundær)'!N88="","",IFERROR(VLOOKUP('Emballage (Sekundær)'!N88,AlleLande[],4,FALSE),""))</f>
        <v/>
      </c>
      <c r="COF9" s="78" t="str">
        <f>IF('Emballage (Sekundær)'!O88="","",IFERROR(VLOOKUP('Emballage (Sekundær)'!O88,AlleLande[],4,FALSE),""))</f>
        <v/>
      </c>
      <c r="COG9" s="78" t="str">
        <f>IF('Emballage (Sekundær)'!P88="","",IFERROR(VLOOKUP('Emballage (Sekundær)'!P88,AlleLande[],4,FALSE),""))</f>
        <v/>
      </c>
      <c r="COH9" s="78" t="str">
        <f>IF('Emballage (Sekundær)'!D89='Drop down'!$P$6,"",VLOOKUP('Emballage (Sekundær)'!D89,MaterialeListe[],3,FALSE))</f>
        <v/>
      </c>
      <c r="COI9" s="78" t="str">
        <f>IF('Emballage (Sekundær)'!E89='Drop down'!$P$6,"",IF('Emballage (Sekundær)'!E89='Drop down'!$P$11,0,1))</f>
        <v/>
      </c>
      <c r="COJ9" s="78" t="str">
        <f>IF('Emballage (Sekundær)'!F89='Drop down'!$P$6,"",VLOOKUP('Emballage (Sekundær)'!F89,Råmateriale[],3,FALSE))</f>
        <v/>
      </c>
      <c r="COK9" s="78" t="str">
        <f>IF('Emballage (Sekundær)'!G89="","",('Emballage (Sekundær)'!G89/100)*$CJY$9)</f>
        <v/>
      </c>
      <c r="COL9" s="78" t="str">
        <f>IFERROR(IF(COK9="","","GRM"),"")</f>
        <v/>
      </c>
      <c r="COM9" s="78" t="str">
        <f>IF('Emballage (Sekundær)'!K89='Drop down'!$P$6,"",VLOOKUP('Emballage (Sekundær)'!K89,Materialefarve[],3,FALSE))</f>
        <v/>
      </c>
      <c r="CON9" s="78" t="str">
        <f>IF('Emballage (Sekundær)'!L89="","",IFERROR(VLOOKUP('Emballage (Sekundær)'!L89,AlleLande[],4,FALSE),""))</f>
        <v/>
      </c>
      <c r="COO9" s="78" t="str">
        <f>IF('Emballage (Sekundær)'!M89="","",IFERROR(VLOOKUP('Emballage (Sekundær)'!M89,AlleLande[],4,FALSE),""))</f>
        <v/>
      </c>
      <c r="COP9" s="78" t="str">
        <f>IF('Emballage (Sekundær)'!N89="","",IFERROR(VLOOKUP('Emballage (Sekundær)'!N89,AlleLande[],4,FALSE),""))</f>
        <v/>
      </c>
      <c r="COQ9" s="78" t="str">
        <f>IF('Emballage (Sekundær)'!O89="","",IFERROR(VLOOKUP('Emballage (Sekundær)'!O89,AlleLande[],4,FALSE),""))</f>
        <v/>
      </c>
      <c r="COR9" s="78" t="str">
        <f>IF('Emballage (Sekundær)'!P89="","",IFERROR(VLOOKUP('Emballage (Sekundær)'!P89,AlleLande[],4,FALSE),""))</f>
        <v/>
      </c>
      <c r="COS9" s="78" t="str">
        <f>IF('Emballage (Sekundær)'!C21='Drop down'!$P$6,"",VLOOKUP('Emballage (Sekundær)'!C21,EmballageListe[],3,FALSE))</f>
        <v/>
      </c>
      <c r="COT9" s="78" t="str">
        <f>IF('Emballage (Sekundær)'!D21="","",'Emballage (Sekundær)'!D21)</f>
        <v/>
      </c>
      <c r="COU9" s="78" t="str">
        <f>IFERROR(IF(COT9="","","GRM"),"")</f>
        <v/>
      </c>
      <c r="COV9" s="78" t="str">
        <f>IF('Emballage (Sekundær)'!F21="","",'Emballage (Sekundær)'!F21)</f>
        <v/>
      </c>
      <c r="COW9" s="78" t="str">
        <f>IFERROR(IF(COV9="","","4H"),"")</f>
        <v/>
      </c>
      <c r="COX9" s="78" t="str">
        <f>IF('Emballage (Sekundær)'!G21='Drop down'!$P$6,"",VLOOKUP('Emballage (Sekundær)'!G21,Emballagesortering[],3,FALSE))</f>
        <v/>
      </c>
      <c r="COY9" s="78" t="str">
        <f>IF('Emballage (Sekundær)'!H21="X",1,"")</f>
        <v/>
      </c>
      <c r="COZ9" s="78" t="str">
        <f>IF('Emballage (Sekundær)'!I21="X",1,"")</f>
        <v/>
      </c>
      <c r="CPA9" s="78" t="str">
        <f>IF('Emballage (Sekundær)'!J21="X",1,"")</f>
        <v/>
      </c>
      <c r="CPB9" s="78" t="str">
        <f>IF('Emballage (Sekundær)'!K21='Drop down'!$P$6,"",VLOOKUP('Emballage (Sekundær)'!K21,CertPapir[],3,FALSE))</f>
        <v/>
      </c>
      <c r="CPC9" s="78" t="str">
        <f>IF('Emballage (Sekundær)'!L21="","",IFERROR(VLOOKUP('Emballage (Sekundær)'!L21,AlleLande[],4,FALSE),""))</f>
        <v/>
      </c>
      <c r="CPD9" s="78" t="str">
        <f>IF('Emballage (Sekundær)'!M21="","",IFERROR(VLOOKUP('Emballage (Sekundær)'!M21,AlleLande[],4,FALSE),""))</f>
        <v/>
      </c>
      <c r="CPE9" s="78" t="str">
        <f>IF('Emballage (Sekundær)'!N21="","",IFERROR(VLOOKUP('Emballage (Sekundær)'!N21,AlleLande[],4,FALSE),""))</f>
        <v/>
      </c>
      <c r="CPF9" s="78" t="str">
        <f>IF('Emballage (Sekundær)'!O21="","",IFERROR(VLOOKUP('Emballage (Sekundær)'!O21,AlleLande[],4,FALSE),""))</f>
        <v/>
      </c>
      <c r="CPG9" s="78" t="str">
        <f>IF('Emballage (Sekundær)'!P21="","",IFERROR(VLOOKUP('Emballage (Sekundær)'!P21,AlleLande[],4,FALSE),""))</f>
        <v/>
      </c>
      <c r="CPH9" s="78" t="str">
        <f>IF('Emballage (Sekundær)'!D92='Drop down'!$P$6,"",VLOOKUP('Emballage (Sekundær)'!D92,MaterialeListe[],3,FALSE))</f>
        <v/>
      </c>
      <c r="CPI9" s="78" t="str">
        <f>IF('Emballage (Sekundær)'!E92='Drop down'!$P$6,"",IF('Emballage (Sekundær)'!E92='Drop down'!$P$11,0,1))</f>
        <v/>
      </c>
      <c r="CPJ9" s="78" t="str">
        <f>IF('Emballage (Sekundær)'!F92='Drop down'!$P$6,"",VLOOKUP('Emballage (Sekundær)'!F92,Råmateriale[],3,FALSE))</f>
        <v/>
      </c>
      <c r="CPK9" s="78" t="str">
        <f>IF('Emballage (Sekundær)'!G92="","",('Emballage (Sekundær)'!G92/100)*$COT$9)</f>
        <v/>
      </c>
      <c r="CPL9" s="78" t="str">
        <f>IFERROR(IF(CPK9="","","GRM"),"")</f>
        <v/>
      </c>
      <c r="CPM9" s="78" t="str">
        <f>IF('Emballage (Sekundær)'!K92='Drop down'!$P$6,"",VLOOKUP('Emballage (Sekundær)'!K92,Materialefarve[],3,FALSE))</f>
        <v/>
      </c>
      <c r="CPN9" s="78" t="str">
        <f>IF('Emballage (Sekundær)'!L92="","",IFERROR(VLOOKUP('Emballage (Sekundær)'!L92,AlleLande[],4,FALSE),""))</f>
        <v/>
      </c>
      <c r="CPO9" s="78" t="str">
        <f>IF('Emballage (Sekundær)'!M92="","",IFERROR(VLOOKUP('Emballage (Sekundær)'!M92,AlleLande[],4,FALSE),""))</f>
        <v/>
      </c>
      <c r="CPP9" s="78" t="str">
        <f>IF('Emballage (Sekundær)'!N92="","",IFERROR(VLOOKUP('Emballage (Sekundær)'!N92,AlleLande[],4,FALSE),""))</f>
        <v/>
      </c>
      <c r="CPQ9" s="78" t="str">
        <f>IF('Emballage (Sekundær)'!O92="","",IFERROR(VLOOKUP('Emballage (Sekundær)'!O92,AlleLande[],4,FALSE),""))</f>
        <v/>
      </c>
      <c r="CPR9" s="78" t="str">
        <f>IF('Emballage (Sekundær)'!P92="","",IFERROR(VLOOKUP('Emballage (Sekundær)'!P92,AlleLande[],4,FALSE),""))</f>
        <v/>
      </c>
      <c r="CPS9" s="78" t="str">
        <f>IF('Emballage (Sekundær)'!D93='Drop down'!$P$6,"",VLOOKUP('Emballage (Sekundær)'!D93,MaterialeListe[],3,FALSE))</f>
        <v/>
      </c>
      <c r="CPT9" s="78" t="str">
        <f>IF('Emballage (Sekundær)'!E93='Drop down'!$P$6,"",IF('Emballage (Sekundær)'!E93='Drop down'!$P$11,0,1))</f>
        <v/>
      </c>
      <c r="CPU9" s="78" t="str">
        <f>IF('Emballage (Sekundær)'!F93='Drop down'!$P$6,"",VLOOKUP('Emballage (Sekundær)'!F93,Råmateriale[],3,FALSE))</f>
        <v/>
      </c>
      <c r="CPV9" s="78" t="str">
        <f>IF('Emballage (Sekundær)'!G93="","",('Emballage (Sekundær)'!G93/100)*$COT$9)</f>
        <v/>
      </c>
      <c r="CPW9" s="78" t="str">
        <f>IFERROR(IF(CPV9="","","GRM"),"")</f>
        <v/>
      </c>
      <c r="CPX9" s="78" t="str">
        <f>IF('Emballage (Sekundær)'!K93='Drop down'!$P$6,"",VLOOKUP('Emballage (Sekundær)'!K93,Materialefarve[],3,FALSE))</f>
        <v/>
      </c>
      <c r="CPY9" s="78" t="str">
        <f>IF('Emballage (Sekundær)'!L93="","",IFERROR(VLOOKUP('Emballage (Sekundær)'!L93,AlleLande[],4,FALSE),""))</f>
        <v/>
      </c>
      <c r="CPZ9" s="78" t="str">
        <f>IF('Emballage (Sekundær)'!M93="","",IFERROR(VLOOKUP('Emballage (Sekundær)'!M93,AlleLande[],4,FALSE),""))</f>
        <v/>
      </c>
      <c r="CQA9" s="78" t="str">
        <f>IF('Emballage (Sekundær)'!N93="","",IFERROR(VLOOKUP('Emballage (Sekundær)'!N93,AlleLande[],4,FALSE),""))</f>
        <v/>
      </c>
      <c r="CQB9" s="78" t="str">
        <f>IF('Emballage (Sekundær)'!O93="","",IFERROR(VLOOKUP('Emballage (Sekundær)'!O93,AlleLande[],4,FALSE),""))</f>
        <v/>
      </c>
      <c r="CQC9" s="78" t="str">
        <f>IF('Emballage (Sekundær)'!P93="","",IFERROR(VLOOKUP('Emballage (Sekundær)'!P93,AlleLande[],4,FALSE),""))</f>
        <v/>
      </c>
      <c r="CQD9" s="78" t="str">
        <f>IF('Emballage (Sekundær)'!D94='Drop down'!$P$6,"",VLOOKUP('Emballage (Sekundær)'!D94,MaterialeListe[],3,FALSE))</f>
        <v/>
      </c>
      <c r="CQE9" s="78" t="str">
        <f>IF('Emballage (Sekundær)'!E94='Drop down'!$P$6,"",IF('Emballage (Sekundær)'!E94='Drop down'!$P$11,0,1))</f>
        <v/>
      </c>
      <c r="CQF9" s="78" t="str">
        <f>IF('Emballage (Sekundær)'!F94='Drop down'!$P$6,"",VLOOKUP('Emballage (Sekundær)'!F94,Råmateriale[],3,FALSE))</f>
        <v/>
      </c>
      <c r="CQG9" s="78" t="str">
        <f>IF('Emballage (Sekundær)'!G94="","",('Emballage (Sekundær)'!G94/100)*$COT$9)</f>
        <v/>
      </c>
      <c r="CQH9" s="78" t="str">
        <f>IFERROR(IF(CQG9="","","GRM"),"")</f>
        <v/>
      </c>
      <c r="CQI9" s="78" t="str">
        <f>IF('Emballage (Sekundær)'!K94='Drop down'!$P$6,"",VLOOKUP('Emballage (Sekundær)'!K94,Materialefarve[],3,FALSE))</f>
        <v/>
      </c>
      <c r="CQJ9" s="78" t="str">
        <f>IF('Emballage (Sekundær)'!L94="","",IFERROR(VLOOKUP('Emballage (Sekundær)'!L94,AlleLande[],4,FALSE),""))</f>
        <v/>
      </c>
      <c r="CQK9" s="78" t="str">
        <f>IF('Emballage (Sekundær)'!M94="","",IFERROR(VLOOKUP('Emballage (Sekundær)'!M94,AlleLande[],4,FALSE),""))</f>
        <v/>
      </c>
      <c r="CQL9" s="78" t="str">
        <f>IF('Emballage (Sekundær)'!N94="","",IFERROR(VLOOKUP('Emballage (Sekundær)'!N94,AlleLande[],4,FALSE),""))</f>
        <v/>
      </c>
      <c r="CQM9" s="78" t="str">
        <f>IF('Emballage (Sekundær)'!O94="","",IFERROR(VLOOKUP('Emballage (Sekundær)'!O94,AlleLande[],4,FALSE),""))</f>
        <v/>
      </c>
      <c r="CQN9" s="78" t="str">
        <f>IF('Emballage (Sekundær)'!P94="","",IFERROR(VLOOKUP('Emballage (Sekundær)'!P94,AlleLande[],4,FALSE),""))</f>
        <v/>
      </c>
      <c r="CQO9" s="78" t="str">
        <f>IF('Emballage (Sekundær)'!D95='Drop down'!$P$6,"",VLOOKUP('Emballage (Sekundær)'!D95,MaterialeListe[],3,FALSE))</f>
        <v/>
      </c>
      <c r="CQP9" s="78" t="str">
        <f>IF('Emballage (Sekundær)'!E95='Drop down'!$P$6,"",IF('Emballage (Sekundær)'!E95='Drop down'!$P$11,0,1))</f>
        <v/>
      </c>
      <c r="CQQ9" s="78" t="str">
        <f>IF('Emballage (Sekundær)'!F95='Drop down'!$P$6,"",VLOOKUP('Emballage (Sekundær)'!F95,Råmateriale[],3,FALSE))</f>
        <v/>
      </c>
      <c r="CQR9" s="78" t="str">
        <f>IF('Emballage (Sekundær)'!G95="","",('Emballage (Sekundær)'!G95/100)*$COT$9)</f>
        <v/>
      </c>
      <c r="CQS9" s="78" t="str">
        <f>IFERROR(IF(CQR9="","","GRM"),"")</f>
        <v/>
      </c>
      <c r="CQT9" s="78" t="str">
        <f>IF('Emballage (Sekundær)'!K95='Drop down'!$P$6,"",VLOOKUP('Emballage (Sekundær)'!K95,Materialefarve[],3,FALSE))</f>
        <v/>
      </c>
      <c r="CQU9" s="78" t="str">
        <f>IF('Emballage (Sekundær)'!L95="","",IFERROR(VLOOKUP('Emballage (Sekundær)'!L95,AlleLande[],4,FALSE),""))</f>
        <v/>
      </c>
      <c r="CQV9" s="78" t="str">
        <f>IF('Emballage (Sekundær)'!M95="","",IFERROR(VLOOKUP('Emballage (Sekundær)'!M95,AlleLande[],4,FALSE),""))</f>
        <v/>
      </c>
      <c r="CQW9" s="78" t="str">
        <f>IF('Emballage (Sekundær)'!N95="","",IFERROR(VLOOKUP('Emballage (Sekundær)'!N95,AlleLande[],4,FALSE),""))</f>
        <v/>
      </c>
      <c r="CQX9" s="78" t="str">
        <f>IF('Emballage (Sekundær)'!O95="","",IFERROR(VLOOKUP('Emballage (Sekundær)'!O95,AlleLande[],4,FALSE),""))</f>
        <v/>
      </c>
      <c r="CQY9" s="78" t="str">
        <f>IF('Emballage (Sekundær)'!P95="","",IFERROR(VLOOKUP('Emballage (Sekundær)'!P95,AlleLande[],4,FALSE),""))</f>
        <v/>
      </c>
      <c r="CQZ9" s="78" t="str">
        <f>IF('Emballage (Sekundær)'!D96='Drop down'!$P$6,"",VLOOKUP('Emballage (Sekundær)'!D96,MaterialeListe[],3,FALSE))</f>
        <v/>
      </c>
      <c r="CRA9" s="78" t="str">
        <f>IF('Emballage (Sekundær)'!E96='Drop down'!$P$6,"",IF('Emballage (Sekundær)'!E96='Drop down'!$P$11,0,1))</f>
        <v/>
      </c>
      <c r="CRB9" s="78" t="str">
        <f>IF('Emballage (Sekundær)'!F96='Drop down'!$P$6,"",VLOOKUP('Emballage (Sekundær)'!F96,Råmateriale[],3,FALSE))</f>
        <v/>
      </c>
      <c r="CRC9" s="78" t="str">
        <f>IF('Emballage (Sekundær)'!G96="","",('Emballage (Sekundær)'!G96/100)*$COT$9)</f>
        <v/>
      </c>
      <c r="CRD9" s="78" t="str">
        <f>IFERROR(IF(CRC9="","","GRM"),"")</f>
        <v/>
      </c>
      <c r="CRE9" s="78" t="str">
        <f>IF('Emballage (Sekundær)'!K96='Drop down'!$P$6,"",VLOOKUP('Emballage (Sekundær)'!K96,Materialefarve[],3,FALSE))</f>
        <v/>
      </c>
      <c r="CRF9" s="78" t="str">
        <f>IF('Emballage (Sekundær)'!L96="","",IFERROR(VLOOKUP('Emballage (Sekundær)'!L96,AlleLande[],4,FALSE),""))</f>
        <v/>
      </c>
      <c r="CRG9" s="78" t="str">
        <f>IF('Emballage (Sekundær)'!M96="","",IFERROR(VLOOKUP('Emballage (Sekundær)'!M96,AlleLande[],4,FALSE),""))</f>
        <v/>
      </c>
      <c r="CRH9" s="78" t="str">
        <f>IF('Emballage (Sekundær)'!N96="","",IFERROR(VLOOKUP('Emballage (Sekundær)'!N96,AlleLande[],4,FALSE),""))</f>
        <v/>
      </c>
      <c r="CRI9" s="78" t="str">
        <f>IF('Emballage (Sekundær)'!O96="","",IFERROR(VLOOKUP('Emballage (Sekundær)'!O96,AlleLande[],4,FALSE),""))</f>
        <v/>
      </c>
      <c r="CRJ9" s="78" t="str">
        <f>IF('Emballage (Sekundær)'!P96="","",IFERROR(VLOOKUP('Emballage (Sekundær)'!P96,AlleLande[],4,FALSE),""))</f>
        <v/>
      </c>
      <c r="CRK9" s="78" t="str">
        <f>IF('Emballage (Sekundær)'!D97='Drop down'!$P$6,"",VLOOKUP('Emballage (Sekundær)'!D97,MaterialeListe[],3,FALSE))</f>
        <v/>
      </c>
      <c r="CRL9" s="78" t="str">
        <f>IF('Emballage (Sekundær)'!E97='Drop down'!$P$6,"",IF('Emballage (Sekundær)'!E97='Drop down'!$P$11,0,1))</f>
        <v/>
      </c>
      <c r="CRM9" s="78" t="str">
        <f>IF('Emballage (Sekundær)'!F97='Drop down'!$P$6,"",VLOOKUP('Emballage (Sekundær)'!F97,Råmateriale[],3,FALSE))</f>
        <v/>
      </c>
      <c r="CRN9" s="78" t="str">
        <f>IF('Emballage (Sekundær)'!G97="","",('Emballage (Sekundær)'!G97/100)*$COT$9)</f>
        <v/>
      </c>
      <c r="CRO9" s="78" t="str">
        <f>IFERROR(IF(CRN9="","","GRM"),"")</f>
        <v/>
      </c>
      <c r="CRP9" s="78" t="str">
        <f>IF('Emballage (Sekundær)'!K97='Drop down'!$P$6,"",VLOOKUP('Emballage (Sekundær)'!K97,Materialefarve[],3,FALSE))</f>
        <v/>
      </c>
      <c r="CRQ9" s="78" t="str">
        <f>IF('Emballage (Sekundær)'!L97="","",IFERROR(VLOOKUP('Emballage (Sekundær)'!L97,AlleLande[],4,FALSE),""))</f>
        <v/>
      </c>
      <c r="CRR9" s="78" t="str">
        <f>IF('Emballage (Sekundær)'!M97="","",IFERROR(VLOOKUP('Emballage (Sekundær)'!M97,AlleLande[],4,FALSE),""))</f>
        <v/>
      </c>
      <c r="CRS9" s="78" t="str">
        <f>IF('Emballage (Sekundær)'!N97="","",IFERROR(VLOOKUP('Emballage (Sekundær)'!N97,AlleLande[],4,FALSE),""))</f>
        <v/>
      </c>
      <c r="CRT9" s="78" t="str">
        <f>IF('Emballage (Sekundær)'!O97="","",IFERROR(VLOOKUP('Emballage (Sekundær)'!O97,AlleLande[],4,FALSE),""))</f>
        <v/>
      </c>
      <c r="CRU9" s="78" t="str">
        <f>IF('Emballage (Sekundær)'!P97="","",IFERROR(VLOOKUP('Emballage (Sekundær)'!P97,AlleLande[],4,FALSE),""))</f>
        <v/>
      </c>
      <c r="CRV9" s="78" t="str">
        <f>IF('Emballage (Sekundær)'!D98='Drop down'!$P$6,"",VLOOKUP('Emballage (Sekundær)'!D98,MaterialeListe[],3,FALSE))</f>
        <v/>
      </c>
      <c r="CRW9" s="78" t="str">
        <f>IF('Emballage (Sekundær)'!E98='Drop down'!$P$6,"",IF('Emballage (Sekundær)'!E98='Drop down'!$P$11,0,1))</f>
        <v/>
      </c>
      <c r="CRX9" s="78" t="str">
        <f>IF('Emballage (Sekundær)'!F98='Drop down'!$P$6,"",VLOOKUP('Emballage (Sekundær)'!F98,Råmateriale[],3,FALSE))</f>
        <v/>
      </c>
      <c r="CRY9" s="78" t="str">
        <f>IF('Emballage (Sekundær)'!G98="","",('Emballage (Sekundær)'!G98/100)*$COT$9)</f>
        <v/>
      </c>
      <c r="CRZ9" s="78" t="str">
        <f>IFERROR(IF(CRY9="","","GRM"),"")</f>
        <v/>
      </c>
      <c r="CSA9" s="78" t="str">
        <f>IF('Emballage (Sekundær)'!K98='Drop down'!$P$6,"",VLOOKUP('Emballage (Sekundær)'!K98,Materialefarve[],3,FALSE))</f>
        <v/>
      </c>
      <c r="CSB9" s="78" t="str">
        <f>IF('Emballage (Sekundær)'!L98="","",IFERROR(VLOOKUP('Emballage (Sekundær)'!L98,AlleLande[],4,FALSE),""))</f>
        <v/>
      </c>
      <c r="CSC9" s="78" t="str">
        <f>IF('Emballage (Sekundær)'!M98="","",IFERROR(VLOOKUP('Emballage (Sekundær)'!M98,AlleLande[],4,FALSE),""))</f>
        <v/>
      </c>
      <c r="CSD9" s="78" t="str">
        <f>IF('Emballage (Sekundær)'!N98="","",IFERROR(VLOOKUP('Emballage (Sekundær)'!N98,AlleLande[],4,FALSE),""))</f>
        <v/>
      </c>
      <c r="CSE9" s="78" t="str">
        <f>IF('Emballage (Sekundær)'!O98="","",IFERROR(VLOOKUP('Emballage (Sekundær)'!O98,AlleLande[],4,FALSE),""))</f>
        <v/>
      </c>
      <c r="CSF9" s="78" t="str">
        <f>IF('Emballage (Sekundær)'!P98="","",IFERROR(VLOOKUP('Emballage (Sekundær)'!P98,AlleLande[],4,FALSE),""))</f>
        <v/>
      </c>
      <c r="CSG9" s="78" t="str">
        <f>IF('Emballage (Sekundær)'!D99='Drop down'!$P$6,"",VLOOKUP('Emballage (Sekundær)'!D99,MaterialeListe[],3,FALSE))</f>
        <v/>
      </c>
      <c r="CSH9" s="78" t="str">
        <f>IF('Emballage (Sekundær)'!E99='Drop down'!$P$6,"",IF('Emballage (Sekundær)'!E99='Drop down'!$P$11,0,1))</f>
        <v/>
      </c>
      <c r="CSI9" s="78" t="str">
        <f>IF('Emballage (Sekundær)'!F99='Drop down'!$P$6,"",VLOOKUP('Emballage (Sekundær)'!F99,Råmateriale[],3,FALSE))</f>
        <v/>
      </c>
      <c r="CSJ9" s="78" t="str">
        <f>IF('Emballage (Sekundær)'!G99="","",('Emballage (Sekundær)'!G99/100)*$COT$9)</f>
        <v/>
      </c>
      <c r="CSK9" s="78" t="str">
        <f>IFERROR(IF(CSJ9="","","GRM"),"")</f>
        <v/>
      </c>
      <c r="CSL9" s="78" t="str">
        <f>IF('Emballage (Sekundær)'!K99='Drop down'!$P$6,"",VLOOKUP('Emballage (Sekundær)'!K99,Materialefarve[],3,FALSE))</f>
        <v/>
      </c>
      <c r="CSM9" s="78" t="str">
        <f>IF('Emballage (Sekundær)'!L99="","",IFERROR(VLOOKUP('Emballage (Sekundær)'!L99,AlleLande[],4,FALSE),""))</f>
        <v/>
      </c>
      <c r="CSN9" s="78" t="str">
        <f>IF('Emballage (Sekundær)'!M99="","",IFERROR(VLOOKUP('Emballage (Sekundær)'!M99,AlleLande[],4,FALSE),""))</f>
        <v/>
      </c>
      <c r="CSO9" s="78" t="str">
        <f>IF('Emballage (Sekundær)'!N99="","",IFERROR(VLOOKUP('Emballage (Sekundær)'!N99,AlleLande[],4,FALSE),""))</f>
        <v/>
      </c>
      <c r="CSP9" s="78" t="str">
        <f>IF('Emballage (Sekundær)'!O99="","",IFERROR(VLOOKUP('Emballage (Sekundær)'!O99,AlleLande[],4,FALSE),""))</f>
        <v/>
      </c>
      <c r="CSQ9" s="78" t="str">
        <f>IF('Emballage (Sekundær)'!P99="","",IFERROR(VLOOKUP('Emballage (Sekundær)'!P99,AlleLande[],4,FALSE),""))</f>
        <v/>
      </c>
      <c r="CSR9" s="78" t="str">
        <f>IF('Emballage (Sekundær)'!D100='Drop down'!$P$6,"",VLOOKUP('Emballage (Sekundær)'!D100,MaterialeListe[],3,FALSE))</f>
        <v/>
      </c>
      <c r="CSS9" s="78" t="str">
        <f>IF('Emballage (Sekundær)'!E100='Drop down'!$P$6,"",IF('Emballage (Sekundær)'!E100='Drop down'!$P$11,0,1))</f>
        <v/>
      </c>
      <c r="CST9" s="78" t="str">
        <f>IF('Emballage (Sekundær)'!F100='Drop down'!$P$6,"",VLOOKUP('Emballage (Sekundær)'!F100,Råmateriale[],3,FALSE))</f>
        <v/>
      </c>
      <c r="CSU9" s="78" t="str">
        <f>IF('Emballage (Sekundær)'!G100="","",('Emballage (Sekundær)'!G100/100)*$COT$9)</f>
        <v/>
      </c>
      <c r="CSV9" s="78" t="str">
        <f>IFERROR(IF(CSU9="","","GRM"),"")</f>
        <v/>
      </c>
      <c r="CSW9" s="78" t="str">
        <f>IF('Emballage (Sekundær)'!K100='Drop down'!$P$6,"",VLOOKUP('Emballage (Sekundær)'!K100,Materialefarve[],3,FALSE))</f>
        <v/>
      </c>
      <c r="CSX9" s="78" t="str">
        <f>IF('Emballage (Sekundær)'!L100="","",IFERROR(VLOOKUP('Emballage (Sekundær)'!L100,AlleLande[],4,FALSE),""))</f>
        <v/>
      </c>
      <c r="CSY9" s="78" t="str">
        <f>IF('Emballage (Sekundær)'!M100="","",IFERROR(VLOOKUP('Emballage (Sekundær)'!M100,AlleLande[],4,FALSE),""))</f>
        <v/>
      </c>
      <c r="CSZ9" s="78" t="str">
        <f>IF('Emballage (Sekundær)'!N100="","",IFERROR(VLOOKUP('Emballage (Sekundær)'!N100,AlleLande[],4,FALSE),""))</f>
        <v/>
      </c>
      <c r="CTA9" s="78" t="str">
        <f>IF('Emballage (Sekundær)'!O100="","",IFERROR(VLOOKUP('Emballage (Sekundær)'!O100,AlleLande[],4,FALSE),""))</f>
        <v/>
      </c>
      <c r="CTB9" s="78" t="str">
        <f>IF('Emballage (Sekundær)'!P100="","",IFERROR(VLOOKUP('Emballage (Sekundær)'!P100,AlleLande[],4,FALSE),""))</f>
        <v/>
      </c>
      <c r="CTC9" s="78" t="str">
        <f>IF('Emballage (Sekundær)'!D101='Drop down'!$P$6,"",VLOOKUP('Emballage (Sekundær)'!D101,MaterialeListe[],3,FALSE))</f>
        <v/>
      </c>
      <c r="CTD9" s="78" t="str">
        <f>IF('Emballage (Sekundær)'!E101='Drop down'!$P$6,"",IF('Emballage (Sekundær)'!E101='Drop down'!$P$11,0,1))</f>
        <v/>
      </c>
      <c r="CTE9" s="78" t="str">
        <f>IF('Emballage (Sekundær)'!F101='Drop down'!$P$6,"",VLOOKUP('Emballage (Sekundær)'!F101,Råmateriale[],3,FALSE))</f>
        <v/>
      </c>
      <c r="CTF9" s="78" t="str">
        <f>IF('Emballage (Sekundær)'!G101="","",('Emballage (Sekundær)'!G101/100)*$COT$9)</f>
        <v/>
      </c>
      <c r="CTG9" s="78" t="str">
        <f>IFERROR(IF(CTF9="","","GRM"),"")</f>
        <v/>
      </c>
      <c r="CTH9" s="78" t="str">
        <f>IF('Emballage (Sekundær)'!K101='Drop down'!$P$6,"",VLOOKUP('Emballage (Sekundær)'!K101,Materialefarve[],3,FALSE))</f>
        <v/>
      </c>
      <c r="CTI9" s="78" t="str">
        <f>IF('Emballage (Sekundær)'!L101="","",IFERROR(VLOOKUP('Emballage (Sekundær)'!L101,AlleLande[],4,FALSE),""))</f>
        <v/>
      </c>
      <c r="CTJ9" s="78" t="str">
        <f>IF('Emballage (Sekundær)'!M101="","",IFERROR(VLOOKUP('Emballage (Sekundær)'!M101,AlleLande[],4,FALSE),""))</f>
        <v/>
      </c>
      <c r="CTK9" s="78" t="str">
        <f>IF('Emballage (Sekundær)'!N101="","",IFERROR(VLOOKUP('Emballage (Sekundær)'!N101,AlleLande[],4,FALSE),""))</f>
        <v/>
      </c>
      <c r="CTL9" s="78" t="str">
        <f>IF('Emballage (Sekundær)'!O101="","",IFERROR(VLOOKUP('Emballage (Sekundær)'!O101,AlleLande[],4,FALSE),""))</f>
        <v/>
      </c>
      <c r="CTM9" s="78" t="str">
        <f>IF('Emballage (Sekundær)'!P101="","",IFERROR(VLOOKUP('Emballage (Sekundær)'!P101,AlleLande[],4,FALSE),""))</f>
        <v/>
      </c>
      <c r="CTN9" s="78" t="str">
        <f>IF('Emballage (Sekundær)'!C22='Drop down'!$P$6,"",VLOOKUP('Emballage (Sekundær)'!C22,EmballageListe[],3,FALSE))</f>
        <v/>
      </c>
      <c r="CTO9" s="78" t="str">
        <f>IF('Emballage (Sekundær)'!D22="","",'Emballage (Sekundær)'!D22)</f>
        <v/>
      </c>
      <c r="CTP9" s="78" t="str">
        <f>IFERROR(IF(CTO9="","","GRM"),"")</f>
        <v/>
      </c>
      <c r="CTQ9" s="78" t="str">
        <f>IF('Emballage (Sekundær)'!F22="","",'Emballage (Sekundær)'!F22)</f>
        <v/>
      </c>
      <c r="CTR9" s="78" t="str">
        <f>IFERROR(IF(CTQ9="","","4H"),"")</f>
        <v/>
      </c>
      <c r="CTS9" s="78" t="str">
        <f>IF('Emballage (Sekundær)'!G22='Drop down'!$P$6,"",VLOOKUP('Emballage (Sekundær)'!G22,Emballagesortering[],3,FALSE))</f>
        <v/>
      </c>
      <c r="CTT9" s="78" t="str">
        <f>IF('Emballage (Sekundær)'!H22="X",1,"")</f>
        <v/>
      </c>
      <c r="CTU9" s="78" t="str">
        <f>IF('Emballage (Sekundær)'!I22="X",1,"")</f>
        <v/>
      </c>
      <c r="CTV9" s="78" t="str">
        <f>IF('Emballage (Sekundær)'!J22="X",1,"")</f>
        <v/>
      </c>
      <c r="CTW9" s="78" t="str">
        <f>IF('Emballage (Sekundær)'!K22='Drop down'!$P$6,"",VLOOKUP('Emballage (Sekundær)'!K22,CertPapir[],3,FALSE))</f>
        <v/>
      </c>
      <c r="CTX9" s="78" t="str">
        <f>IF('Emballage (Sekundær)'!L22="","",IFERROR(VLOOKUP('Emballage (Sekundær)'!L22,AlleLande[],4,FALSE),""))</f>
        <v/>
      </c>
      <c r="CTY9" s="78" t="str">
        <f>IF('Emballage (Sekundær)'!M22="","",IFERROR(VLOOKUP('Emballage (Sekundær)'!M22,AlleLande[],4,FALSE),""))</f>
        <v/>
      </c>
      <c r="CTZ9" s="78" t="str">
        <f>IF('Emballage (Sekundær)'!N22="","",IFERROR(VLOOKUP('Emballage (Sekundær)'!N22,AlleLande[],4,FALSE),""))</f>
        <v/>
      </c>
      <c r="CUA9" s="78" t="str">
        <f>IF('Emballage (Sekundær)'!O22="","",IFERROR(VLOOKUP('Emballage (Sekundær)'!O22,AlleLande[],4,FALSE),""))</f>
        <v/>
      </c>
      <c r="CUB9" s="78" t="str">
        <f>IF('Emballage (Sekundær)'!P22="","",IFERROR(VLOOKUP('Emballage (Sekundær)'!P22,AlleLande[],4,FALSE),""))</f>
        <v/>
      </c>
      <c r="CUC9" s="78" t="str">
        <f>IF('Emballage (Sekundær)'!D104='Drop down'!$P$6,"",VLOOKUP('Emballage (Sekundær)'!D104,MaterialeListe[],3,FALSE))</f>
        <v/>
      </c>
      <c r="CUD9" s="78" t="str">
        <f>IF('Emballage (Sekundær)'!E104='Drop down'!$P$6,"",IF('Emballage (Sekundær)'!E104='Drop down'!$P$11,0,1))</f>
        <v/>
      </c>
      <c r="CUE9" s="78" t="str">
        <f>IF('Emballage (Sekundær)'!F104='Drop down'!$P$6,"",VLOOKUP('Emballage (Sekundær)'!F104,Råmateriale[],3,FALSE))</f>
        <v/>
      </c>
      <c r="CUF9" s="78" t="str">
        <f>IF('Emballage (Sekundær)'!G104="","",('Emballage (Sekundær)'!G104/100)*$CTO$9)</f>
        <v/>
      </c>
      <c r="CUG9" s="78" t="str">
        <f>IFERROR(IF(CUF9="","","GRM"),"")</f>
        <v/>
      </c>
      <c r="CUH9" s="78" t="str">
        <f>IF('Emballage (Sekundær)'!K104='Drop down'!$P$6,"",VLOOKUP('Emballage (Sekundær)'!K104,Materialefarve[],3,FALSE))</f>
        <v/>
      </c>
      <c r="CUI9" s="78" t="str">
        <f>IF('Emballage (Sekundær)'!L104="","",IFERROR(VLOOKUP('Emballage (Sekundær)'!L104,AlleLande[],4,FALSE),""))</f>
        <v/>
      </c>
      <c r="CUJ9" s="78" t="str">
        <f>IF('Emballage (Sekundær)'!M104="","",IFERROR(VLOOKUP('Emballage (Sekundær)'!M104,AlleLande[],4,FALSE),""))</f>
        <v/>
      </c>
      <c r="CUK9" s="78" t="str">
        <f>IF('Emballage (Sekundær)'!N104="","",IFERROR(VLOOKUP('Emballage (Sekundær)'!N104,AlleLande[],4,FALSE),""))</f>
        <v/>
      </c>
      <c r="CUL9" s="78" t="str">
        <f>IF('Emballage (Sekundær)'!O104="","",IFERROR(VLOOKUP('Emballage (Sekundær)'!O104,AlleLande[],4,FALSE),""))</f>
        <v/>
      </c>
      <c r="CUM9" s="78" t="str">
        <f>IF('Emballage (Sekundær)'!P104="","",IFERROR(VLOOKUP('Emballage (Sekundær)'!P104,AlleLande[],4,FALSE),""))</f>
        <v/>
      </c>
      <c r="CUN9" s="78" t="str">
        <f>IF('Emballage (Sekundær)'!D105='Drop down'!$P$6,"",VLOOKUP('Emballage (Sekundær)'!D105,MaterialeListe[],3,FALSE))</f>
        <v/>
      </c>
      <c r="CUO9" s="78" t="str">
        <f>IF('Emballage (Sekundær)'!E105='Drop down'!$P$6,"",IF('Emballage (Sekundær)'!E105='Drop down'!$P$11,0,1))</f>
        <v/>
      </c>
      <c r="CUP9" s="78" t="str">
        <f>IF('Emballage (Sekundær)'!F105='Drop down'!$P$6,"",VLOOKUP('Emballage (Sekundær)'!F105,Råmateriale[],3,FALSE))</f>
        <v/>
      </c>
      <c r="CUQ9" s="78" t="str">
        <f>IF('Emballage (Sekundær)'!G105="","",('Emballage (Sekundær)'!G105/100)*$CTO$9)</f>
        <v/>
      </c>
      <c r="CUR9" s="78" t="str">
        <f>IFERROR(IF(CUQ9="","","GRM"),"")</f>
        <v/>
      </c>
      <c r="CUS9" s="78" t="str">
        <f>IF('Emballage (Sekundær)'!K105='Drop down'!$P$6,"",VLOOKUP('Emballage (Sekundær)'!K105,Materialefarve[],3,FALSE))</f>
        <v/>
      </c>
      <c r="CUT9" s="78" t="str">
        <f>IF('Emballage (Sekundær)'!L105="","",IFERROR(VLOOKUP('Emballage (Sekundær)'!L105,AlleLande[],4,FALSE),""))</f>
        <v/>
      </c>
      <c r="CUU9" s="78" t="str">
        <f>IF('Emballage (Sekundær)'!M105="","",IFERROR(VLOOKUP('Emballage (Sekundær)'!M105,AlleLande[],4,FALSE),""))</f>
        <v/>
      </c>
      <c r="CUV9" s="78" t="str">
        <f>IF('Emballage (Sekundær)'!N105="","",IFERROR(VLOOKUP('Emballage (Sekundær)'!N105,AlleLande[],4,FALSE),""))</f>
        <v/>
      </c>
      <c r="CUW9" s="78" t="str">
        <f>IF('Emballage (Sekundær)'!O105="","",IFERROR(VLOOKUP('Emballage (Sekundær)'!O105,AlleLande[],4,FALSE),""))</f>
        <v/>
      </c>
      <c r="CUX9" s="78" t="str">
        <f>IF('Emballage (Sekundær)'!P105="","",IFERROR(VLOOKUP('Emballage (Sekundær)'!P105,AlleLande[],4,FALSE),""))</f>
        <v/>
      </c>
      <c r="CUY9" s="78" t="str">
        <f>IF('Emballage (Sekundær)'!D106='Drop down'!$P$6,"",VLOOKUP('Emballage (Sekundær)'!D106,MaterialeListe[],3,FALSE))</f>
        <v/>
      </c>
      <c r="CUZ9" s="78" t="str">
        <f>IF('Emballage (Sekundær)'!E106='Drop down'!$P$6,"",IF('Emballage (Sekundær)'!E106='Drop down'!$P$11,0,1))</f>
        <v/>
      </c>
      <c r="CVA9" s="78" t="str">
        <f>IF('Emballage (Sekundær)'!F106='Drop down'!$P$6,"",VLOOKUP('Emballage (Sekundær)'!F106,Råmateriale[],3,FALSE))</f>
        <v/>
      </c>
      <c r="CVB9" s="78" t="str">
        <f>IF('Emballage (Sekundær)'!G106="","",('Emballage (Sekundær)'!G106/100)*$CTO$9)</f>
        <v/>
      </c>
      <c r="CVC9" s="78" t="str">
        <f>IFERROR(IF(CVB9="","","GRM"),"")</f>
        <v/>
      </c>
      <c r="CVD9" s="78" t="str">
        <f>IF('Emballage (Sekundær)'!K106='Drop down'!$P$6,"",VLOOKUP('Emballage (Sekundær)'!K106,Materialefarve[],3,FALSE))</f>
        <v/>
      </c>
      <c r="CVE9" s="78" t="str">
        <f>IF('Emballage (Sekundær)'!L106="","",IFERROR(VLOOKUP('Emballage (Sekundær)'!L106,AlleLande[],4,FALSE),""))</f>
        <v/>
      </c>
      <c r="CVF9" s="78" t="str">
        <f>IF('Emballage (Sekundær)'!M106="","",IFERROR(VLOOKUP('Emballage (Sekundær)'!M106,AlleLande[],4,FALSE),""))</f>
        <v/>
      </c>
      <c r="CVG9" s="78" t="str">
        <f>IF('Emballage (Sekundær)'!N106="","",IFERROR(VLOOKUP('Emballage (Sekundær)'!N106,AlleLande[],4,FALSE),""))</f>
        <v/>
      </c>
      <c r="CVH9" s="78" t="str">
        <f>IF('Emballage (Sekundær)'!O106="","",IFERROR(VLOOKUP('Emballage (Sekundær)'!O106,AlleLande[],4,FALSE),""))</f>
        <v/>
      </c>
      <c r="CVI9" s="78" t="str">
        <f>IF('Emballage (Sekundær)'!P106="","",IFERROR(VLOOKUP('Emballage (Sekundær)'!P106,AlleLande[],4,FALSE),""))</f>
        <v/>
      </c>
      <c r="CVJ9" s="78" t="str">
        <f>IF('Emballage (Sekundær)'!D107='Drop down'!$P$6,"",VLOOKUP('Emballage (Sekundær)'!D107,MaterialeListe[],3,FALSE))</f>
        <v/>
      </c>
      <c r="CVK9" s="78" t="str">
        <f>IF('Emballage (Sekundær)'!E107='Drop down'!$P$6,"",IF('Emballage (Sekundær)'!E107='Drop down'!$P$11,0,1))</f>
        <v/>
      </c>
      <c r="CVL9" s="78" t="str">
        <f>IF('Emballage (Sekundær)'!F107='Drop down'!$P$6,"",VLOOKUP('Emballage (Sekundær)'!F107,Råmateriale[],3,FALSE))</f>
        <v/>
      </c>
      <c r="CVM9" s="78" t="str">
        <f>IF('Emballage (Sekundær)'!G107="","",('Emballage (Sekundær)'!G107/100)*$CTO$9)</f>
        <v/>
      </c>
      <c r="CVN9" s="78" t="str">
        <f>IFERROR(IF(CVM9="","","GRM"),"")</f>
        <v/>
      </c>
      <c r="CVO9" s="78" t="str">
        <f>IF('Emballage (Sekundær)'!K107='Drop down'!$P$6,"",VLOOKUP('Emballage (Sekundær)'!K107,Materialefarve[],3,FALSE))</f>
        <v/>
      </c>
      <c r="CVP9" s="78" t="str">
        <f>IF('Emballage (Sekundær)'!L107="","",IFERROR(VLOOKUP('Emballage (Sekundær)'!L107,AlleLande[],4,FALSE),""))</f>
        <v/>
      </c>
      <c r="CVQ9" s="78" t="str">
        <f>IF('Emballage (Sekundær)'!M107="","",IFERROR(VLOOKUP('Emballage (Sekundær)'!M107,AlleLande[],4,FALSE),""))</f>
        <v/>
      </c>
      <c r="CVR9" s="78" t="str">
        <f>IF('Emballage (Sekundær)'!N107="","",IFERROR(VLOOKUP('Emballage (Sekundær)'!N107,AlleLande[],4,FALSE),""))</f>
        <v/>
      </c>
      <c r="CVS9" s="78" t="str">
        <f>IF('Emballage (Sekundær)'!O107="","",IFERROR(VLOOKUP('Emballage (Sekundær)'!O107,AlleLande[],4,FALSE),""))</f>
        <v/>
      </c>
      <c r="CVT9" s="78" t="str">
        <f>IF('Emballage (Sekundær)'!P107="","",IFERROR(VLOOKUP('Emballage (Sekundær)'!P107,AlleLande[],4,FALSE),""))</f>
        <v/>
      </c>
      <c r="CVU9" s="78" t="str">
        <f>IF('Emballage (Sekundær)'!D108='Drop down'!$P$6,"",VLOOKUP('Emballage (Sekundær)'!D108,MaterialeListe[],3,FALSE))</f>
        <v/>
      </c>
      <c r="CVV9" s="78" t="str">
        <f>IF('Emballage (Sekundær)'!E108='Drop down'!$P$6,"",IF('Emballage (Sekundær)'!E108='Drop down'!$P$11,0,1))</f>
        <v/>
      </c>
      <c r="CVW9" s="78" t="str">
        <f>IF('Emballage (Sekundær)'!F108='Drop down'!$P$6,"",VLOOKUP('Emballage (Sekundær)'!F108,Råmateriale[],3,FALSE))</f>
        <v/>
      </c>
      <c r="CVX9" s="78" t="str">
        <f>IF('Emballage (Sekundær)'!G108="","",('Emballage (Sekundær)'!G108/100)*$CTO$9)</f>
        <v/>
      </c>
      <c r="CVY9" s="78" t="str">
        <f>IFERROR(IF(CVX9="","","GRM"),"")</f>
        <v/>
      </c>
      <c r="CVZ9" s="78" t="str">
        <f>IF('Emballage (Sekundær)'!K108='Drop down'!$P$6,"",VLOOKUP('Emballage (Sekundær)'!K108,Materialefarve[],3,FALSE))</f>
        <v/>
      </c>
      <c r="CWA9" s="78" t="str">
        <f>IF('Emballage (Sekundær)'!L108="","",IFERROR(VLOOKUP('Emballage (Sekundær)'!L108,AlleLande[],4,FALSE),""))</f>
        <v/>
      </c>
      <c r="CWB9" s="78" t="str">
        <f>IF('Emballage (Sekundær)'!M108="","",IFERROR(VLOOKUP('Emballage (Sekundær)'!M108,AlleLande[],4,FALSE),""))</f>
        <v/>
      </c>
      <c r="CWC9" s="78" t="str">
        <f>IF('Emballage (Sekundær)'!N108="","",IFERROR(VLOOKUP('Emballage (Sekundær)'!N108,AlleLande[],4,FALSE),""))</f>
        <v/>
      </c>
      <c r="CWD9" s="78" t="str">
        <f>IF('Emballage (Sekundær)'!O108="","",IFERROR(VLOOKUP('Emballage (Sekundær)'!O108,AlleLande[],4,FALSE),""))</f>
        <v/>
      </c>
      <c r="CWE9" s="78" t="str">
        <f>IF('Emballage (Sekundær)'!P108="","",IFERROR(VLOOKUP('Emballage (Sekundær)'!P108,AlleLande[],4,FALSE),""))</f>
        <v/>
      </c>
      <c r="CWF9" s="78" t="str">
        <f>IF('Emballage (Sekundær)'!D109='Drop down'!$P$6,"",VLOOKUP('Emballage (Sekundær)'!D109,MaterialeListe[],3,FALSE))</f>
        <v/>
      </c>
      <c r="CWG9" s="78" t="str">
        <f>IF('Emballage (Sekundær)'!E109='Drop down'!$P$6,"",IF('Emballage (Sekundær)'!E109='Drop down'!$P$11,0,1))</f>
        <v/>
      </c>
      <c r="CWH9" s="78" t="str">
        <f>IF('Emballage (Sekundær)'!F109='Drop down'!$P$6,"",VLOOKUP('Emballage (Sekundær)'!F109,Råmateriale[],3,FALSE))</f>
        <v/>
      </c>
      <c r="CWI9" s="78" t="str">
        <f>IF('Emballage (Sekundær)'!G109="","",('Emballage (Sekundær)'!G109/100)*$CTO$9)</f>
        <v/>
      </c>
      <c r="CWJ9" s="78" t="str">
        <f>IFERROR(IF(CWI9="","","GRM"),"")</f>
        <v/>
      </c>
      <c r="CWK9" s="78" t="str">
        <f>IF('Emballage (Sekundær)'!K109='Drop down'!$P$6,"",VLOOKUP('Emballage (Sekundær)'!K109,Materialefarve[],3,FALSE))</f>
        <v/>
      </c>
      <c r="CWL9" s="78" t="str">
        <f>IF('Emballage (Sekundær)'!L109="","",IFERROR(VLOOKUP('Emballage (Sekundær)'!L109,AlleLande[],4,FALSE),""))</f>
        <v/>
      </c>
      <c r="CWM9" s="78" t="str">
        <f>IF('Emballage (Sekundær)'!M109="","",IFERROR(VLOOKUP('Emballage (Sekundær)'!M109,AlleLande[],4,FALSE),""))</f>
        <v/>
      </c>
      <c r="CWN9" s="78" t="str">
        <f>IF('Emballage (Sekundær)'!N109="","",IFERROR(VLOOKUP('Emballage (Sekundær)'!N109,AlleLande[],4,FALSE),""))</f>
        <v/>
      </c>
      <c r="CWO9" s="78" t="str">
        <f>IF('Emballage (Sekundær)'!O109="","",IFERROR(VLOOKUP('Emballage (Sekundær)'!O109,AlleLande[],4,FALSE),""))</f>
        <v/>
      </c>
      <c r="CWP9" s="78" t="str">
        <f>IF('Emballage (Sekundær)'!P109="","",IFERROR(VLOOKUP('Emballage (Sekundær)'!P109,AlleLande[],4,FALSE),""))</f>
        <v/>
      </c>
      <c r="CWQ9" s="78" t="str">
        <f>IF('Emballage (Sekundær)'!D110='Drop down'!$P$6,"",VLOOKUP('Emballage (Sekundær)'!D110,MaterialeListe[],3,FALSE))</f>
        <v/>
      </c>
      <c r="CWR9" s="78" t="str">
        <f>IF('Emballage (Sekundær)'!E110='Drop down'!$P$6,"",IF('Emballage (Sekundær)'!E110='Drop down'!$P$11,0,1))</f>
        <v/>
      </c>
      <c r="CWS9" s="78" t="str">
        <f>IF('Emballage (Sekundær)'!F110='Drop down'!$P$6,"",VLOOKUP('Emballage (Sekundær)'!F110,Råmateriale[],3,FALSE))</f>
        <v/>
      </c>
      <c r="CWT9" s="78" t="str">
        <f>IF('Emballage (Sekundær)'!G110="","",('Emballage (Sekundær)'!G110/100)*$CTO$9)</f>
        <v/>
      </c>
      <c r="CWU9" s="78" t="str">
        <f>IFERROR(IF(CWT9="","","GRM"),"")</f>
        <v/>
      </c>
      <c r="CWV9" s="78" t="str">
        <f>IF('Emballage (Sekundær)'!K110='Drop down'!$P$6,"",VLOOKUP('Emballage (Sekundær)'!K110,Materialefarve[],3,FALSE))</f>
        <v/>
      </c>
      <c r="CWW9" s="78" t="str">
        <f>IF('Emballage (Sekundær)'!L110="","",IFERROR(VLOOKUP('Emballage (Sekundær)'!L110,AlleLande[],4,FALSE),""))</f>
        <v/>
      </c>
      <c r="CWX9" s="78" t="str">
        <f>IF('Emballage (Sekundær)'!M110="","",IFERROR(VLOOKUP('Emballage (Sekundær)'!M110,AlleLande[],4,FALSE),""))</f>
        <v/>
      </c>
      <c r="CWY9" s="78" t="str">
        <f>IF('Emballage (Sekundær)'!N110="","",IFERROR(VLOOKUP('Emballage (Sekundær)'!N110,AlleLande[],4,FALSE),""))</f>
        <v/>
      </c>
      <c r="CWZ9" s="78" t="str">
        <f>IF('Emballage (Sekundær)'!O110="","",IFERROR(VLOOKUP('Emballage (Sekundær)'!O110,AlleLande[],4,FALSE),""))</f>
        <v/>
      </c>
      <c r="CXA9" s="78" t="str">
        <f>IF('Emballage (Sekundær)'!P110="","",IFERROR(VLOOKUP('Emballage (Sekundær)'!P110,AlleLande[],4,FALSE),""))</f>
        <v/>
      </c>
      <c r="CXB9" s="78" t="str">
        <f>IF('Emballage (Sekundær)'!D111='Drop down'!$P$6,"",VLOOKUP('Emballage (Sekundær)'!D111,MaterialeListe[],3,FALSE))</f>
        <v/>
      </c>
      <c r="CXC9" s="78" t="str">
        <f>IF('Emballage (Sekundær)'!E111='Drop down'!$P$6,"",IF('Emballage (Sekundær)'!E111='Drop down'!$P$11,0,1))</f>
        <v/>
      </c>
      <c r="CXD9" s="78" t="str">
        <f>IF('Emballage (Sekundær)'!F111='Drop down'!$P$6,"",VLOOKUP('Emballage (Sekundær)'!F111,Råmateriale[],3,FALSE))</f>
        <v/>
      </c>
      <c r="CXE9" s="78" t="str">
        <f>IF('Emballage (Sekundær)'!G111="","",('Emballage (Sekundær)'!G111/100)*$CTO$9)</f>
        <v/>
      </c>
      <c r="CXF9" s="78" t="str">
        <f>IFERROR(IF(CXE9="","","GRM"),"")</f>
        <v/>
      </c>
      <c r="CXG9" s="78" t="str">
        <f>IF('Emballage (Sekundær)'!K111='Drop down'!$P$6,"",VLOOKUP('Emballage (Sekundær)'!K111,Materialefarve[],3,FALSE))</f>
        <v/>
      </c>
      <c r="CXH9" s="78" t="str">
        <f>IF('Emballage (Sekundær)'!L111="","",IFERROR(VLOOKUP('Emballage (Sekundær)'!L111,AlleLande[],4,FALSE),""))</f>
        <v/>
      </c>
      <c r="CXI9" s="78" t="str">
        <f>IF('Emballage (Sekundær)'!M111="","",IFERROR(VLOOKUP('Emballage (Sekundær)'!M111,AlleLande[],4,FALSE),""))</f>
        <v/>
      </c>
      <c r="CXJ9" s="78" t="str">
        <f>IF('Emballage (Sekundær)'!N111="","",IFERROR(VLOOKUP('Emballage (Sekundær)'!N111,AlleLande[],4,FALSE),""))</f>
        <v/>
      </c>
      <c r="CXK9" s="78" t="str">
        <f>IF('Emballage (Sekundær)'!O111="","",IFERROR(VLOOKUP('Emballage (Sekundær)'!O111,AlleLande[],4,FALSE),""))</f>
        <v/>
      </c>
      <c r="CXL9" s="78" t="str">
        <f>IF('Emballage (Sekundær)'!P111="","",IFERROR(VLOOKUP('Emballage (Sekundær)'!P111,AlleLande[],4,FALSE),""))</f>
        <v/>
      </c>
      <c r="CXM9" s="78" t="str">
        <f>IF('Emballage (Sekundær)'!D112='Drop down'!$P$6,"",VLOOKUP('Emballage (Sekundær)'!D112,MaterialeListe[],3,FALSE))</f>
        <v/>
      </c>
      <c r="CXN9" s="78" t="str">
        <f>IF('Emballage (Sekundær)'!E112='Drop down'!$P$6,"",IF('Emballage (Sekundær)'!E112='Drop down'!$P$11,0,1))</f>
        <v/>
      </c>
      <c r="CXO9" s="78" t="str">
        <f>IF('Emballage (Sekundær)'!F112='Drop down'!$P$6,"",VLOOKUP('Emballage (Sekundær)'!F112,Råmateriale[],3,FALSE))</f>
        <v/>
      </c>
      <c r="CXP9" s="78" t="str">
        <f>IF('Emballage (Sekundær)'!G112="","",('Emballage (Sekundær)'!G112/100)*$CTO$9)</f>
        <v/>
      </c>
      <c r="CXQ9" s="78" t="str">
        <f>IFERROR(IF(CXP9="","","GRM"),"")</f>
        <v/>
      </c>
      <c r="CXR9" s="78" t="str">
        <f>IF('Emballage (Sekundær)'!K112='Drop down'!$P$6,"",VLOOKUP('Emballage (Sekundær)'!K112,Materialefarve[],3,FALSE))</f>
        <v/>
      </c>
      <c r="CXS9" s="78" t="str">
        <f>IF('Emballage (Sekundær)'!L112="","",IFERROR(VLOOKUP('Emballage (Sekundær)'!L112,AlleLande[],4,FALSE),""))</f>
        <v/>
      </c>
      <c r="CXT9" s="78" t="str">
        <f>IF('Emballage (Sekundær)'!M112="","",IFERROR(VLOOKUP('Emballage (Sekundær)'!M112,AlleLande[],4,FALSE),""))</f>
        <v/>
      </c>
      <c r="CXU9" s="78" t="str">
        <f>IF('Emballage (Sekundær)'!N112="","",IFERROR(VLOOKUP('Emballage (Sekundær)'!N112,AlleLande[],4,FALSE),""))</f>
        <v/>
      </c>
      <c r="CXV9" s="78" t="str">
        <f>IF('Emballage (Sekundær)'!O112="","",IFERROR(VLOOKUP('Emballage (Sekundær)'!O112,AlleLande[],4,FALSE),""))</f>
        <v/>
      </c>
      <c r="CXW9" s="78" t="str">
        <f>IF('Emballage (Sekundær)'!P112="","",IFERROR(VLOOKUP('Emballage (Sekundær)'!P112,AlleLande[],4,FALSE),""))</f>
        <v/>
      </c>
      <c r="CXX9" s="78" t="str">
        <f>IF('Emballage (Sekundær)'!D113='Drop down'!$P$6,"",VLOOKUP('Emballage (Sekundær)'!D113,MaterialeListe[],3,FALSE))</f>
        <v/>
      </c>
      <c r="CXY9" s="78" t="str">
        <f>IF('Emballage (Sekundær)'!E113='Drop down'!$P$6,"",IF('Emballage (Sekundær)'!E113='Drop down'!$P$11,0,1))</f>
        <v/>
      </c>
      <c r="CXZ9" s="78" t="str">
        <f>IF('Emballage (Sekundær)'!F113='Drop down'!$P$6,"",VLOOKUP('Emballage (Sekundær)'!F113,Råmateriale[],3,FALSE))</f>
        <v/>
      </c>
      <c r="CYA9" s="78" t="str">
        <f>IF('Emballage (Sekundær)'!G113="","",('Emballage (Sekundær)'!G113/100)*$CTO$9)</f>
        <v/>
      </c>
      <c r="CYB9" s="78" t="str">
        <f>IFERROR(IF(CYA9="","","GRM"),"")</f>
        <v/>
      </c>
      <c r="CYC9" s="78" t="str">
        <f>IF('Emballage (Sekundær)'!K113='Drop down'!$P$6,"",VLOOKUP('Emballage (Sekundær)'!K113,Materialefarve[],3,FALSE))</f>
        <v/>
      </c>
      <c r="CYD9" s="78" t="str">
        <f>IF('Emballage (Sekundær)'!L113="","",IFERROR(VLOOKUP('Emballage (Sekundær)'!L113,AlleLande[],4,FALSE),""))</f>
        <v/>
      </c>
      <c r="CYE9" s="78" t="str">
        <f>IF('Emballage (Sekundær)'!M113="","",IFERROR(VLOOKUP('Emballage (Sekundær)'!M113,AlleLande[],4,FALSE),""))</f>
        <v/>
      </c>
      <c r="CYF9" s="78" t="str">
        <f>IF('Emballage (Sekundær)'!N113="","",IFERROR(VLOOKUP('Emballage (Sekundær)'!N113,AlleLande[],4,FALSE),""))</f>
        <v/>
      </c>
      <c r="CYG9" s="78" t="str">
        <f>IF('Emballage (Sekundær)'!O113="","",IFERROR(VLOOKUP('Emballage (Sekundær)'!O113,AlleLande[],4,FALSE),""))</f>
        <v/>
      </c>
      <c r="CYH9" s="78" t="str">
        <f>IF('Emballage (Sekundær)'!P113="","",IFERROR(VLOOKUP('Emballage (Sekundær)'!P113,AlleLande[],4,FALSE),""))</f>
        <v/>
      </c>
      <c r="CYI9" s="78" t="str">
        <f>IF('Emballage (Sekundær)'!C23='Drop down'!$P$6,"",VLOOKUP('Emballage (Sekundær)'!C23,EmballageListe[],3,FALSE))</f>
        <v/>
      </c>
      <c r="CYJ9" s="78" t="str">
        <f>IF('Emballage (Sekundær)'!D23="","",'Emballage (Sekundær)'!D23)</f>
        <v/>
      </c>
      <c r="CYK9" s="78" t="str">
        <f>IFERROR(IF(CYJ9="","","GRM"),"")</f>
        <v/>
      </c>
      <c r="CYL9" s="78" t="str">
        <f>IF('Emballage (Sekundær)'!F23="","",'Emballage (Sekundær)'!F23)</f>
        <v/>
      </c>
      <c r="CYM9" s="78" t="str">
        <f>IFERROR(IF(CYL9="","","4H"),"")</f>
        <v/>
      </c>
      <c r="CYN9" s="78" t="str">
        <f>IF('Emballage (Sekundær)'!G23='Drop down'!$P$6,"",VLOOKUP('Emballage (Sekundær)'!G23,Emballagesortering[],3,FALSE))</f>
        <v/>
      </c>
      <c r="CYO9" s="78" t="str">
        <f>IF('Emballage (Sekundær)'!H23="X",1,"")</f>
        <v/>
      </c>
      <c r="CYP9" s="78" t="str">
        <f>IF('Emballage (Sekundær)'!I23="X",1,"")</f>
        <v/>
      </c>
      <c r="CYQ9" s="78" t="str">
        <f>IF('Emballage (Sekundær)'!J23="X",1,"")</f>
        <v/>
      </c>
      <c r="CYR9" s="78" t="str">
        <f>IF('Emballage (Sekundær)'!K23='Drop down'!$P$6,"",VLOOKUP('Emballage (Sekundær)'!K23,CertPapir[],3,FALSE))</f>
        <v/>
      </c>
      <c r="CYS9" s="78" t="str">
        <f>IF('Emballage (Sekundær)'!L23="","",IFERROR(VLOOKUP('Emballage (Sekundær)'!L23,AlleLande[],4,FALSE),""))</f>
        <v/>
      </c>
      <c r="CYT9" s="78" t="str">
        <f>IF('Emballage (Sekundær)'!M23="","",IFERROR(VLOOKUP('Emballage (Sekundær)'!M23,AlleLande[],4,FALSE),""))</f>
        <v/>
      </c>
      <c r="CYU9" s="78" t="str">
        <f>IF('Emballage (Sekundær)'!N23="","",IFERROR(VLOOKUP('Emballage (Sekundær)'!N23,AlleLande[],4,FALSE),""))</f>
        <v/>
      </c>
      <c r="CYV9" s="78" t="str">
        <f>IF('Emballage (Sekundær)'!O23="","",IFERROR(VLOOKUP('Emballage (Sekundær)'!O23,AlleLande[],4,FALSE),""))</f>
        <v/>
      </c>
      <c r="CYW9" s="78" t="str">
        <f>IF('Emballage (Sekundær)'!P23="","",IFERROR(VLOOKUP('Emballage (Sekundær)'!P23,AlleLande[],4,FALSE),""))</f>
        <v/>
      </c>
      <c r="CYX9" s="78" t="str">
        <f>IF('Emballage (Sekundær)'!D116='Drop down'!$P$6,"",VLOOKUP('Emballage (Sekundær)'!D116,MaterialeListe[],3,FALSE))</f>
        <v/>
      </c>
      <c r="CYY9" s="78" t="str">
        <f>IF('Emballage (Sekundær)'!E116='Drop down'!$P$6,"",IF('Emballage (Sekundær)'!E116='Drop down'!$P$11,0,1))</f>
        <v/>
      </c>
      <c r="CYZ9" s="78" t="str">
        <f>IF('Emballage (Sekundær)'!F116='Drop down'!$P$6,"",VLOOKUP('Emballage (Sekundær)'!F116,Råmateriale[],3,FALSE))</f>
        <v/>
      </c>
      <c r="CZA9" s="78" t="str">
        <f>IF('Emballage (Sekundær)'!G116="","",('Emballage (Sekundær)'!G116/100)*$CYJ$9)</f>
        <v/>
      </c>
      <c r="CZB9" s="78" t="str">
        <f>IFERROR(IF(CZA9="","","GRM"),"")</f>
        <v/>
      </c>
      <c r="CZC9" s="78" t="str">
        <f>IF('Emballage (Sekundær)'!K116='Drop down'!$P$6,"",VLOOKUP('Emballage (Sekundær)'!K116,Materialefarve[],3,FALSE))</f>
        <v/>
      </c>
      <c r="CZD9" s="78" t="str">
        <f>IF('Emballage (Sekundær)'!L116="","",IFERROR(VLOOKUP('Emballage (Sekundær)'!L116,AlleLande[],4,FALSE),""))</f>
        <v/>
      </c>
      <c r="CZE9" s="78" t="str">
        <f>IF('Emballage (Sekundær)'!M116="","",IFERROR(VLOOKUP('Emballage (Sekundær)'!M116,AlleLande[],4,FALSE),""))</f>
        <v/>
      </c>
      <c r="CZF9" s="78" t="str">
        <f>IF('Emballage (Sekundær)'!N116="","",IFERROR(VLOOKUP('Emballage (Sekundær)'!N116,AlleLande[],4,FALSE),""))</f>
        <v/>
      </c>
      <c r="CZG9" s="78" t="str">
        <f>IF('Emballage (Sekundær)'!O116="","",IFERROR(VLOOKUP('Emballage (Sekundær)'!O116,AlleLande[],4,FALSE),""))</f>
        <v/>
      </c>
      <c r="CZH9" s="78" t="str">
        <f>IF('Emballage (Sekundær)'!P116="","",IFERROR(VLOOKUP('Emballage (Sekundær)'!P116,AlleLande[],4,FALSE),""))</f>
        <v/>
      </c>
      <c r="CZI9" s="78" t="str">
        <f>IF('Emballage (Sekundær)'!D117='Drop down'!$P$6,"",VLOOKUP('Emballage (Sekundær)'!D117,MaterialeListe[],3,FALSE))</f>
        <v/>
      </c>
      <c r="CZJ9" s="78" t="str">
        <f>IF('Emballage (Sekundær)'!E117='Drop down'!$P$6,"",IF('Emballage (Sekundær)'!E117='Drop down'!$P$11,0,1))</f>
        <v/>
      </c>
      <c r="CZK9" s="78" t="str">
        <f>IF('Emballage (Sekundær)'!F117='Drop down'!$P$6,"",VLOOKUP('Emballage (Sekundær)'!F117,Råmateriale[],3,FALSE))</f>
        <v/>
      </c>
      <c r="CZL9" s="78" t="str">
        <f>IF('Emballage (Sekundær)'!G117="","",('Emballage (Sekundær)'!G117/100)*$CYJ$9)</f>
        <v/>
      </c>
      <c r="CZM9" s="78" t="str">
        <f>IFERROR(IF(CZL9="","","GRM"),"")</f>
        <v/>
      </c>
      <c r="CZN9" s="78" t="str">
        <f>IF('Emballage (Sekundær)'!K117='Drop down'!$P$6,"",VLOOKUP('Emballage (Sekundær)'!K117,Materialefarve[],3,FALSE))</f>
        <v/>
      </c>
      <c r="CZO9" s="78" t="str">
        <f>IF('Emballage (Sekundær)'!L117="","",IFERROR(VLOOKUP('Emballage (Sekundær)'!L117,AlleLande[],4,FALSE),""))</f>
        <v/>
      </c>
      <c r="CZP9" s="78" t="str">
        <f>IF('Emballage (Sekundær)'!M117="","",IFERROR(VLOOKUP('Emballage (Sekundær)'!M117,AlleLande[],4,FALSE),""))</f>
        <v/>
      </c>
      <c r="CZQ9" s="78" t="str">
        <f>IF('Emballage (Sekundær)'!N117="","",IFERROR(VLOOKUP('Emballage (Sekundær)'!N117,AlleLande[],4,FALSE),""))</f>
        <v/>
      </c>
      <c r="CZR9" s="78" t="str">
        <f>IF('Emballage (Sekundær)'!O117="","",IFERROR(VLOOKUP('Emballage (Sekundær)'!O117,AlleLande[],4,FALSE),""))</f>
        <v/>
      </c>
      <c r="CZS9" s="78" t="str">
        <f>IF('Emballage (Sekundær)'!P117="","",IFERROR(VLOOKUP('Emballage (Sekundær)'!P117,AlleLande[],4,FALSE),""))</f>
        <v/>
      </c>
      <c r="CZT9" s="78" t="str">
        <f>IF('Emballage (Sekundær)'!D118='Drop down'!$P$6,"",VLOOKUP('Emballage (Sekundær)'!D118,MaterialeListe[],3,FALSE))</f>
        <v/>
      </c>
      <c r="CZU9" s="78" t="str">
        <f>IF('Emballage (Sekundær)'!E118='Drop down'!$P$6,"",IF('Emballage (Sekundær)'!E118='Drop down'!$P$11,0,1))</f>
        <v/>
      </c>
      <c r="CZV9" s="78" t="str">
        <f>IF('Emballage (Sekundær)'!F118='Drop down'!$P$6,"",VLOOKUP('Emballage (Sekundær)'!F118,Råmateriale[],3,FALSE))</f>
        <v/>
      </c>
      <c r="CZW9" s="78" t="str">
        <f>IF('Emballage (Sekundær)'!G118="","",('Emballage (Sekundær)'!G118/100)*$CYJ$9)</f>
        <v/>
      </c>
      <c r="CZX9" s="78" t="str">
        <f>IFERROR(IF(CZW9="","","GRM"),"")</f>
        <v/>
      </c>
      <c r="CZY9" s="78" t="str">
        <f>IF('Emballage (Sekundær)'!K118='Drop down'!$P$6,"",VLOOKUP('Emballage (Sekundær)'!K118,Materialefarve[],3,FALSE))</f>
        <v/>
      </c>
      <c r="CZZ9" s="78" t="str">
        <f>IF('Emballage (Sekundær)'!L118="","",IFERROR(VLOOKUP('Emballage (Sekundær)'!L118,AlleLande[],4,FALSE),""))</f>
        <v/>
      </c>
      <c r="DAA9" s="78" t="str">
        <f>IF('Emballage (Sekundær)'!M118="","",IFERROR(VLOOKUP('Emballage (Sekundær)'!M118,AlleLande[],4,FALSE),""))</f>
        <v/>
      </c>
      <c r="DAB9" s="78" t="str">
        <f>IF('Emballage (Sekundær)'!N118="","",IFERROR(VLOOKUP('Emballage (Sekundær)'!N118,AlleLande[],4,FALSE),""))</f>
        <v/>
      </c>
      <c r="DAC9" s="78" t="str">
        <f>IF('Emballage (Sekundær)'!O118="","",IFERROR(VLOOKUP('Emballage (Sekundær)'!O118,AlleLande[],4,FALSE),""))</f>
        <v/>
      </c>
      <c r="DAD9" s="78" t="str">
        <f>IF('Emballage (Sekundær)'!P118="","",IFERROR(VLOOKUP('Emballage (Sekundær)'!P118,AlleLande[],4,FALSE),""))</f>
        <v/>
      </c>
      <c r="DAE9" s="78" t="str">
        <f>IF('Emballage (Sekundær)'!D119='Drop down'!$P$6,"",VLOOKUP('Emballage (Sekundær)'!D119,MaterialeListe[],3,FALSE))</f>
        <v/>
      </c>
      <c r="DAF9" s="78" t="str">
        <f>IF('Emballage (Sekundær)'!E119='Drop down'!$P$6,"",IF('Emballage (Sekundær)'!E119='Drop down'!$P$11,0,1))</f>
        <v/>
      </c>
      <c r="DAG9" s="78" t="str">
        <f>IF('Emballage (Sekundær)'!F119='Drop down'!$P$6,"",VLOOKUP('Emballage (Sekundær)'!F119,Råmateriale[],3,FALSE))</f>
        <v/>
      </c>
      <c r="DAH9" s="78" t="str">
        <f>IF('Emballage (Sekundær)'!G119="","",('Emballage (Sekundær)'!G119/100)*$CYJ$9)</f>
        <v/>
      </c>
      <c r="DAI9" s="78" t="str">
        <f>IFERROR(IF(DAH9="","","GRM"),"")</f>
        <v/>
      </c>
      <c r="DAJ9" s="78" t="str">
        <f>IF('Emballage (Sekundær)'!K119='Drop down'!$P$6,"",VLOOKUP('Emballage (Sekundær)'!K119,Materialefarve[],3,FALSE))</f>
        <v/>
      </c>
      <c r="DAK9" s="78" t="str">
        <f>IF('Emballage (Sekundær)'!L119="","",IFERROR(VLOOKUP('Emballage (Sekundær)'!L119,AlleLande[],4,FALSE),""))</f>
        <v/>
      </c>
      <c r="DAL9" s="78" t="str">
        <f>IF('Emballage (Sekundær)'!M119="","",IFERROR(VLOOKUP('Emballage (Sekundær)'!M119,AlleLande[],4,FALSE),""))</f>
        <v/>
      </c>
      <c r="DAM9" s="78" t="str">
        <f>IF('Emballage (Sekundær)'!N119="","",IFERROR(VLOOKUP('Emballage (Sekundær)'!N119,AlleLande[],4,FALSE),""))</f>
        <v/>
      </c>
      <c r="DAN9" s="78" t="str">
        <f>IF('Emballage (Sekundær)'!O119="","",IFERROR(VLOOKUP('Emballage (Sekundær)'!O119,AlleLande[],4,FALSE),""))</f>
        <v/>
      </c>
      <c r="DAO9" s="78" t="str">
        <f>IF('Emballage (Sekundær)'!P119="","",IFERROR(VLOOKUP('Emballage (Sekundær)'!P119,AlleLande[],4,FALSE),""))</f>
        <v/>
      </c>
      <c r="DAP9" s="78" t="str">
        <f>IF('Emballage (Sekundær)'!D120='Drop down'!$P$6,"",VLOOKUP('Emballage (Sekundær)'!D120,MaterialeListe[],3,FALSE))</f>
        <v/>
      </c>
      <c r="DAQ9" s="78" t="str">
        <f>IF('Emballage (Sekundær)'!E120='Drop down'!$P$6,"",IF('Emballage (Sekundær)'!E120='Drop down'!$P$11,0,1))</f>
        <v/>
      </c>
      <c r="DAR9" s="78" t="str">
        <f>IF('Emballage (Sekundær)'!F120='Drop down'!$P$6,"",VLOOKUP('Emballage (Sekundær)'!F120,Råmateriale[],3,FALSE))</f>
        <v/>
      </c>
      <c r="DAS9" s="78" t="str">
        <f>IF('Emballage (Sekundær)'!G120="","",('Emballage (Sekundær)'!G120/100)*$CYJ$9)</f>
        <v/>
      </c>
      <c r="DAT9" s="78" t="str">
        <f>IFERROR(IF(DAS9="","","GRM"),"")</f>
        <v/>
      </c>
      <c r="DAU9" s="78" t="str">
        <f>IF('Emballage (Sekundær)'!K120='Drop down'!$P$6,"",VLOOKUP('Emballage (Sekundær)'!K120,Materialefarve[],3,FALSE))</f>
        <v/>
      </c>
      <c r="DAV9" s="78" t="str">
        <f>IF('Emballage (Sekundær)'!L120="","",IFERROR(VLOOKUP('Emballage (Sekundær)'!L120,AlleLande[],4,FALSE),""))</f>
        <v/>
      </c>
      <c r="DAW9" s="78" t="str">
        <f>IF('Emballage (Sekundær)'!M120="","",IFERROR(VLOOKUP('Emballage (Sekundær)'!M120,AlleLande[],4,FALSE),""))</f>
        <v/>
      </c>
      <c r="DAX9" s="78" t="str">
        <f>IF('Emballage (Sekundær)'!N120="","",IFERROR(VLOOKUP('Emballage (Sekundær)'!N120,AlleLande[],4,FALSE),""))</f>
        <v/>
      </c>
      <c r="DAY9" s="78" t="str">
        <f>IF('Emballage (Sekundær)'!O120="","",IFERROR(VLOOKUP('Emballage (Sekundær)'!O120,AlleLande[],4,FALSE),""))</f>
        <v/>
      </c>
      <c r="DAZ9" s="78" t="str">
        <f>IF('Emballage (Sekundær)'!P120="","",IFERROR(VLOOKUP('Emballage (Sekundær)'!P120,AlleLande[],4,FALSE),""))</f>
        <v/>
      </c>
      <c r="DBA9" s="78" t="str">
        <f>IF('Emballage (Sekundær)'!D121='Drop down'!$P$6,"",VLOOKUP('Emballage (Sekundær)'!D121,MaterialeListe[],3,FALSE))</f>
        <v/>
      </c>
      <c r="DBB9" s="78" t="str">
        <f>IF('Emballage (Sekundær)'!E121='Drop down'!$P$6,"",IF('Emballage (Sekundær)'!E121='Drop down'!$P$11,0,1))</f>
        <v/>
      </c>
      <c r="DBC9" s="78" t="str">
        <f>IF('Emballage (Sekundær)'!F121='Drop down'!$P$6,"",VLOOKUP('Emballage (Sekundær)'!F121,Råmateriale[],3,FALSE))</f>
        <v/>
      </c>
      <c r="DBD9" s="78" t="str">
        <f>IF('Emballage (Sekundær)'!G121="","",('Emballage (Sekundær)'!G121/100)*$CYJ$9)</f>
        <v/>
      </c>
      <c r="DBE9" s="78" t="str">
        <f>IFERROR(IF(DBD9="","","GRM"),"")</f>
        <v/>
      </c>
      <c r="DBF9" s="78" t="str">
        <f>IF('Emballage (Sekundær)'!K121='Drop down'!$P$6,"",VLOOKUP('Emballage (Sekundær)'!K121,Materialefarve[],3,FALSE))</f>
        <v/>
      </c>
      <c r="DBG9" s="78" t="str">
        <f>IF('Emballage (Sekundær)'!L121="","",IFERROR(VLOOKUP('Emballage (Sekundær)'!L121,AlleLande[],4,FALSE),""))</f>
        <v/>
      </c>
      <c r="DBH9" s="78" t="str">
        <f>IF('Emballage (Sekundær)'!M121="","",IFERROR(VLOOKUP('Emballage (Sekundær)'!M121,AlleLande[],4,FALSE),""))</f>
        <v/>
      </c>
      <c r="DBI9" s="78" t="str">
        <f>IF('Emballage (Sekundær)'!N121="","",IFERROR(VLOOKUP('Emballage (Sekundær)'!N121,AlleLande[],4,FALSE),""))</f>
        <v/>
      </c>
      <c r="DBJ9" s="78" t="str">
        <f>IF('Emballage (Sekundær)'!O121="","",IFERROR(VLOOKUP('Emballage (Sekundær)'!O121,AlleLande[],4,FALSE),""))</f>
        <v/>
      </c>
      <c r="DBK9" s="78" t="str">
        <f>IF('Emballage (Sekundær)'!P121="","",IFERROR(VLOOKUP('Emballage (Sekundær)'!P121,AlleLande[],4,FALSE),""))</f>
        <v/>
      </c>
      <c r="DBL9" s="78" t="str">
        <f>IF('Emballage (Sekundær)'!D122='Drop down'!$P$6,"",VLOOKUP('Emballage (Sekundær)'!D122,MaterialeListe[],3,FALSE))</f>
        <v/>
      </c>
      <c r="DBM9" s="78" t="str">
        <f>IF('Emballage (Sekundær)'!E122='Drop down'!$P$6,"",IF('Emballage (Sekundær)'!E122='Drop down'!$P$11,0,1))</f>
        <v/>
      </c>
      <c r="DBN9" s="78" t="str">
        <f>IF('Emballage (Sekundær)'!F122='Drop down'!$P$6,"",VLOOKUP('Emballage (Sekundær)'!F122,Råmateriale[],3,FALSE))</f>
        <v/>
      </c>
      <c r="DBO9" s="78" t="str">
        <f>IF('Emballage (Sekundær)'!G122="","",('Emballage (Sekundær)'!G122/100)*$CYJ$9)</f>
        <v/>
      </c>
      <c r="DBP9" s="78" t="str">
        <f>IFERROR(IF(DBO9="","","GRM"),"")</f>
        <v/>
      </c>
      <c r="DBQ9" s="78" t="str">
        <f>IF('Emballage (Sekundær)'!K122='Drop down'!$P$6,"",VLOOKUP('Emballage (Sekundær)'!K122,Materialefarve[],3,FALSE))</f>
        <v/>
      </c>
      <c r="DBR9" s="78" t="str">
        <f>IF('Emballage (Sekundær)'!L122="","",IFERROR(VLOOKUP('Emballage (Sekundær)'!L122,AlleLande[],4,FALSE),""))</f>
        <v/>
      </c>
      <c r="DBS9" s="78" t="str">
        <f>IF('Emballage (Sekundær)'!M122="","",IFERROR(VLOOKUP('Emballage (Sekundær)'!M122,AlleLande[],4,FALSE),""))</f>
        <v/>
      </c>
      <c r="DBT9" s="78" t="str">
        <f>IF('Emballage (Sekundær)'!N122="","",IFERROR(VLOOKUP('Emballage (Sekundær)'!N122,AlleLande[],4,FALSE),""))</f>
        <v/>
      </c>
      <c r="DBU9" s="78" t="str">
        <f>IF('Emballage (Sekundær)'!O122="","",IFERROR(VLOOKUP('Emballage (Sekundær)'!O122,AlleLande[],4,FALSE),""))</f>
        <v/>
      </c>
      <c r="DBV9" s="78" t="str">
        <f>IF('Emballage (Sekundær)'!P122="","",IFERROR(VLOOKUP('Emballage (Sekundær)'!P122,AlleLande[],4,FALSE),""))</f>
        <v/>
      </c>
      <c r="DBW9" s="78" t="str">
        <f>IF('Emballage (Sekundær)'!D123='Drop down'!$P$6,"",VLOOKUP('Emballage (Sekundær)'!D123,MaterialeListe[],3,FALSE))</f>
        <v/>
      </c>
      <c r="DBX9" s="78" t="str">
        <f>IF('Emballage (Sekundær)'!E123='Drop down'!$P$6,"",IF('Emballage (Sekundær)'!E123='Drop down'!$P$11,0,1))</f>
        <v/>
      </c>
      <c r="DBY9" s="78" t="str">
        <f>IF('Emballage (Sekundær)'!F123='Drop down'!$P$6,"",VLOOKUP('Emballage (Sekundær)'!F123,Råmateriale[],3,FALSE))</f>
        <v/>
      </c>
      <c r="DBZ9" s="78" t="str">
        <f>IF('Emballage (Sekundær)'!G123="","",('Emballage (Sekundær)'!G123/100)*$CYJ$9)</f>
        <v/>
      </c>
      <c r="DCA9" s="78" t="str">
        <f>IFERROR(IF(DBZ9="","","GRM"),"")</f>
        <v/>
      </c>
      <c r="DCB9" s="78" t="str">
        <f>IF('Emballage (Sekundær)'!K123='Drop down'!$P$6,"",VLOOKUP('Emballage (Sekundær)'!K123,Materialefarve[],3,FALSE))</f>
        <v/>
      </c>
      <c r="DCC9" s="78" t="str">
        <f>IF('Emballage (Sekundær)'!L123="","",IFERROR(VLOOKUP('Emballage (Sekundær)'!L123,AlleLande[],4,FALSE),""))</f>
        <v/>
      </c>
      <c r="DCD9" s="78" t="str">
        <f>IF('Emballage (Sekundær)'!M123="","",IFERROR(VLOOKUP('Emballage (Sekundær)'!M123,AlleLande[],4,FALSE),""))</f>
        <v/>
      </c>
      <c r="DCE9" s="78" t="str">
        <f>IF('Emballage (Sekundær)'!N123="","",IFERROR(VLOOKUP('Emballage (Sekundær)'!N123,AlleLande[],4,FALSE),""))</f>
        <v/>
      </c>
      <c r="DCF9" s="78" t="str">
        <f>IF('Emballage (Sekundær)'!O123="","",IFERROR(VLOOKUP('Emballage (Sekundær)'!O123,AlleLande[],4,FALSE),""))</f>
        <v/>
      </c>
      <c r="DCG9" s="78" t="str">
        <f>IF('Emballage (Sekundær)'!P123="","",IFERROR(VLOOKUP('Emballage (Sekundær)'!P123,AlleLande[],4,FALSE),""))</f>
        <v/>
      </c>
      <c r="DCH9" s="78" t="str">
        <f>IF('Emballage (Sekundær)'!D124='Drop down'!$P$6,"",VLOOKUP('Emballage (Sekundær)'!D124,MaterialeListe[],3,FALSE))</f>
        <v/>
      </c>
      <c r="DCI9" s="78" t="str">
        <f>IF('Emballage (Sekundær)'!E124='Drop down'!$P$6,"",IF('Emballage (Sekundær)'!E124='Drop down'!$P$11,0,1))</f>
        <v/>
      </c>
      <c r="DCJ9" s="78" t="str">
        <f>IF('Emballage (Sekundær)'!F124='Drop down'!$P$6,"",VLOOKUP('Emballage (Sekundær)'!F124,Råmateriale[],3,FALSE))</f>
        <v/>
      </c>
      <c r="DCK9" s="78" t="str">
        <f>IF('Emballage (Sekundær)'!G124="","",('Emballage (Sekundær)'!G124/100)*$CYJ$9)</f>
        <v/>
      </c>
      <c r="DCL9" s="78" t="str">
        <f>IFERROR(IF(DCK9="","","GRM"),"")</f>
        <v/>
      </c>
      <c r="DCM9" s="78" t="str">
        <f>IF('Emballage (Sekundær)'!K124='Drop down'!$P$6,"",VLOOKUP('Emballage (Sekundær)'!K124,Materialefarve[],3,FALSE))</f>
        <v/>
      </c>
      <c r="DCN9" s="78" t="str">
        <f>IF('Emballage (Sekundær)'!L124="","",IFERROR(VLOOKUP('Emballage (Sekundær)'!L124,AlleLande[],4,FALSE),""))</f>
        <v/>
      </c>
      <c r="DCO9" s="78" t="str">
        <f>IF('Emballage (Sekundær)'!M124="","",IFERROR(VLOOKUP('Emballage (Sekundær)'!M124,AlleLande[],4,FALSE),""))</f>
        <v/>
      </c>
      <c r="DCP9" s="78" t="str">
        <f>IF('Emballage (Sekundær)'!N124="","",IFERROR(VLOOKUP('Emballage (Sekundær)'!N124,AlleLande[],4,FALSE),""))</f>
        <v/>
      </c>
      <c r="DCQ9" s="78" t="str">
        <f>IF('Emballage (Sekundær)'!O124="","",IFERROR(VLOOKUP('Emballage (Sekundær)'!O124,AlleLande[],4,FALSE),""))</f>
        <v/>
      </c>
      <c r="DCR9" s="78" t="str">
        <f>IF('Emballage (Sekundær)'!P124="","",IFERROR(VLOOKUP('Emballage (Sekundær)'!P124,AlleLande[],4,FALSE),""))</f>
        <v/>
      </c>
      <c r="DCS9" s="78" t="str">
        <f>IF('Emballage (Sekundær)'!D125='Drop down'!$P$6,"",VLOOKUP('Emballage (Sekundær)'!D125,MaterialeListe[],3,FALSE))</f>
        <v/>
      </c>
      <c r="DCT9" s="78" t="str">
        <f>IF('Emballage (Sekundær)'!E125='Drop down'!$P$6,"",IF('Emballage (Sekundær)'!E125='Drop down'!$P$11,0,1))</f>
        <v/>
      </c>
      <c r="DCU9" s="78" t="str">
        <f>IF('Emballage (Sekundær)'!F125='Drop down'!$P$6,"",VLOOKUP('Emballage (Sekundær)'!F125,Råmateriale[],3,FALSE))</f>
        <v/>
      </c>
      <c r="DCV9" s="78" t="str">
        <f>IF('Emballage (Sekundær)'!G125="","",('Emballage (Sekundær)'!G125/100)*$CYJ$9)</f>
        <v/>
      </c>
      <c r="DCW9" s="78" t="str">
        <f>IFERROR(IF(DCV9="","","GRM"),"")</f>
        <v/>
      </c>
      <c r="DCX9" s="78" t="str">
        <f>IF('Emballage (Sekundær)'!K125='Drop down'!$P$6,"",VLOOKUP('Emballage (Sekundær)'!K125,Materialefarve[],3,FALSE))</f>
        <v/>
      </c>
      <c r="DCY9" s="78" t="str">
        <f>IF('Emballage (Sekundær)'!L125="","",IFERROR(VLOOKUP('Emballage (Sekundær)'!L125,AlleLande[],4,FALSE),""))</f>
        <v/>
      </c>
      <c r="DCZ9" s="78" t="str">
        <f>IF('Emballage (Sekundær)'!M125="","",IFERROR(VLOOKUP('Emballage (Sekundær)'!M125,AlleLande[],4,FALSE),""))</f>
        <v/>
      </c>
      <c r="DDA9" s="78" t="str">
        <f>IF('Emballage (Sekundær)'!N125="","",IFERROR(VLOOKUP('Emballage (Sekundær)'!N125,AlleLande[],4,FALSE),""))</f>
        <v/>
      </c>
      <c r="DDB9" s="78" t="str">
        <f>IF('Emballage (Sekundær)'!O125="","",IFERROR(VLOOKUP('Emballage (Sekundær)'!O125,AlleLande[],4,FALSE),""))</f>
        <v/>
      </c>
      <c r="DDC9" s="78" t="str">
        <f>IF('Emballage (Sekundær)'!P125="","",IFERROR(VLOOKUP('Emballage (Sekundær)'!P125,AlleLande[],4,FALSE),""))</f>
        <v/>
      </c>
      <c r="DDD9" s="78" t="str">
        <f>IF('Emballage (Sekundær)'!C24='Drop down'!$P$6,"",VLOOKUP('Emballage (Sekundær)'!C24,EmballageListe[],3,FALSE))</f>
        <v/>
      </c>
      <c r="DDE9" s="78" t="str">
        <f>IF('Emballage (Sekundær)'!D24="","",'Emballage (Sekundær)'!D24)</f>
        <v/>
      </c>
      <c r="DDF9" s="78" t="str">
        <f>IFERROR(IF(DDE9="","","GRM"),"")</f>
        <v/>
      </c>
      <c r="DDG9" s="78" t="str">
        <f>IF('Emballage (Sekundær)'!F24="","",'Emballage (Sekundær)'!F24)</f>
        <v/>
      </c>
      <c r="DDH9" s="78" t="str">
        <f>IFERROR(IF(DDG9="","","4H"),"")</f>
        <v/>
      </c>
      <c r="DDI9" s="78" t="str">
        <f>IF('Emballage (Sekundær)'!G24='Drop down'!$P$6,"",VLOOKUP('Emballage (Sekundær)'!G24,Emballagesortering[],3,FALSE))</f>
        <v/>
      </c>
      <c r="DDJ9" s="78" t="str">
        <f>IF('Emballage (Sekundær)'!H24="X",1,"")</f>
        <v/>
      </c>
      <c r="DDK9" s="78" t="str">
        <f>IF('Emballage (Sekundær)'!I24="X",1,"")</f>
        <v/>
      </c>
      <c r="DDL9" s="78" t="str">
        <f>IF('Emballage (Sekundær)'!J24="X",1,"")</f>
        <v/>
      </c>
      <c r="DDM9" s="78" t="str">
        <f>IF('Emballage (Sekundær)'!K24='Drop down'!$P$6,"",VLOOKUP('Emballage (Sekundær)'!K24,CertPapir[],3,FALSE))</f>
        <v/>
      </c>
      <c r="DDN9" s="78" t="str">
        <f>IF('Emballage (Sekundær)'!L24="","",IFERROR(VLOOKUP('Emballage (Sekundær)'!L24,AlleLande[],4,FALSE),""))</f>
        <v/>
      </c>
      <c r="DDO9" s="78" t="str">
        <f>IF('Emballage (Sekundær)'!M24="","",IFERROR(VLOOKUP('Emballage (Sekundær)'!M24,AlleLande[],4,FALSE),""))</f>
        <v/>
      </c>
      <c r="DDP9" s="78" t="str">
        <f>IF('Emballage (Sekundær)'!N24="","",IFERROR(VLOOKUP('Emballage (Sekundær)'!N24,AlleLande[],4,FALSE),""))</f>
        <v/>
      </c>
      <c r="DDQ9" s="78" t="str">
        <f>IF('Emballage (Sekundær)'!O24="","",IFERROR(VLOOKUP('Emballage (Sekundær)'!O24,AlleLande[],4,FALSE),""))</f>
        <v/>
      </c>
      <c r="DDR9" s="78" t="str">
        <f>IF('Emballage (Sekundær)'!P24="","",IFERROR(VLOOKUP('Emballage (Sekundær)'!P24,AlleLande[],4,FALSE),""))</f>
        <v/>
      </c>
      <c r="DDS9" s="78" t="str">
        <f>IF('Emballage (Sekundær)'!D128='Drop down'!$P$6,"",VLOOKUP('Emballage (Sekundær)'!D128,MaterialeListe[],3,FALSE))</f>
        <v/>
      </c>
      <c r="DDT9" s="78" t="str">
        <f>IF('Emballage (Sekundær)'!E128='Drop down'!$P$6,"",IF('Emballage (Sekundær)'!E128='Drop down'!$P$11,0,1))</f>
        <v/>
      </c>
      <c r="DDU9" s="78" t="str">
        <f>IF('Emballage (Sekundær)'!F128='Drop down'!$P$6,"",VLOOKUP('Emballage (Sekundær)'!F128,Råmateriale[],3,FALSE))</f>
        <v/>
      </c>
      <c r="DDV9" s="78" t="str">
        <f>IF('Emballage (Sekundær)'!G128="","",('Emballage (Sekundær)'!G128/100)*$DDF$9)</f>
        <v/>
      </c>
      <c r="DDW9" s="78" t="str">
        <f>IFERROR(IF(DDV9="","","GRM"),"")</f>
        <v/>
      </c>
      <c r="DDX9" s="78" t="str">
        <f>IF('Emballage (Sekundær)'!K128='Drop down'!$P$6,"",VLOOKUP('Emballage (Sekundær)'!K128,Materialefarve[],3,FALSE))</f>
        <v/>
      </c>
      <c r="DDY9" s="78" t="str">
        <f>IF('Emballage (Sekundær)'!L128="","",IFERROR(VLOOKUP('Emballage (Sekundær)'!L128,AlleLande[],4,FALSE),""))</f>
        <v/>
      </c>
      <c r="DDZ9" s="78" t="str">
        <f>IF('Emballage (Sekundær)'!M128="","",IFERROR(VLOOKUP('Emballage (Sekundær)'!M128,AlleLande[],4,FALSE),""))</f>
        <v/>
      </c>
      <c r="DEA9" s="78" t="str">
        <f>IF('Emballage (Sekundær)'!N128="","",IFERROR(VLOOKUP('Emballage (Sekundær)'!N128,AlleLande[],4,FALSE),""))</f>
        <v/>
      </c>
      <c r="DEB9" s="78" t="str">
        <f>IF('Emballage (Sekundær)'!O128="","",IFERROR(VLOOKUP('Emballage (Sekundær)'!O128,AlleLande[],4,FALSE),""))</f>
        <v/>
      </c>
      <c r="DEC9" s="78" t="str">
        <f>IF('Emballage (Sekundær)'!P128="","",IFERROR(VLOOKUP('Emballage (Sekundær)'!P128,AlleLande[],4,FALSE),""))</f>
        <v/>
      </c>
      <c r="DED9" s="78" t="str">
        <f>IF('Emballage (Sekundær)'!D129='Drop down'!$P$6,"",VLOOKUP('Emballage (Sekundær)'!D129,MaterialeListe[],3,FALSE))</f>
        <v/>
      </c>
      <c r="DEE9" s="78" t="str">
        <f>IF('Emballage (Sekundær)'!E129='Drop down'!$P$6,"",IF('Emballage (Sekundær)'!E129='Drop down'!$P$11,0,1))</f>
        <v/>
      </c>
      <c r="DEF9" s="78" t="str">
        <f>IF('Emballage (Sekundær)'!F129='Drop down'!$P$6,"",VLOOKUP('Emballage (Sekundær)'!F129,Råmateriale[],3,FALSE))</f>
        <v/>
      </c>
      <c r="DEG9" s="78" t="str">
        <f>IF('Emballage (Sekundær)'!G129="","",('Emballage (Sekundær)'!G129/100)*$DDF$9)</f>
        <v/>
      </c>
      <c r="DEH9" s="78" t="str">
        <f>IFERROR(IF(DEG9="","","GRM"),"")</f>
        <v/>
      </c>
      <c r="DEI9" s="78" t="str">
        <f>IF('Emballage (Sekundær)'!K129='Drop down'!$P$6,"",VLOOKUP('Emballage (Sekundær)'!K129,Materialefarve[],3,FALSE))</f>
        <v/>
      </c>
      <c r="DEJ9" s="78" t="str">
        <f>IF('Emballage (Sekundær)'!L129="","",IFERROR(VLOOKUP('Emballage (Sekundær)'!L129,AlleLande[],4,FALSE),""))</f>
        <v/>
      </c>
      <c r="DEK9" s="78" t="str">
        <f>IF('Emballage (Sekundær)'!M129="","",IFERROR(VLOOKUP('Emballage (Sekundær)'!M129,AlleLande[],4,FALSE),""))</f>
        <v/>
      </c>
      <c r="DEL9" s="78" t="str">
        <f>IF('Emballage (Sekundær)'!N129="","",IFERROR(VLOOKUP('Emballage (Sekundær)'!N129,AlleLande[],4,FALSE),""))</f>
        <v/>
      </c>
      <c r="DEM9" s="78" t="str">
        <f>IF('Emballage (Sekundær)'!O129="","",IFERROR(VLOOKUP('Emballage (Sekundær)'!O129,AlleLande[],4,FALSE),""))</f>
        <v/>
      </c>
      <c r="DEN9" s="78" t="str">
        <f>IF('Emballage (Sekundær)'!P129="","",IFERROR(VLOOKUP('Emballage (Sekundær)'!P129,AlleLande[],4,FALSE),""))</f>
        <v/>
      </c>
      <c r="DEO9" s="78" t="str">
        <f>IF('Emballage (Sekundær)'!D130='Drop down'!$P$6,"",VLOOKUP('Emballage (Sekundær)'!D130,MaterialeListe[],3,FALSE))</f>
        <v/>
      </c>
      <c r="DEP9" s="78" t="str">
        <f>IF('Emballage (Sekundær)'!E130='Drop down'!$P$6,"",IF('Emballage (Sekundær)'!E130='Drop down'!$P$11,0,1))</f>
        <v/>
      </c>
      <c r="DEQ9" s="78" t="str">
        <f>IF('Emballage (Sekundær)'!F130='Drop down'!$P$6,"",VLOOKUP('Emballage (Sekundær)'!F130,Råmateriale[],3,FALSE))</f>
        <v/>
      </c>
      <c r="DER9" s="78" t="str">
        <f>IF('Emballage (Sekundær)'!G130="","",('Emballage (Sekundær)'!G130/100)*$DDF$9)</f>
        <v/>
      </c>
      <c r="DES9" s="78" t="str">
        <f>IFERROR(IF(DER9="","","GRM"),"")</f>
        <v/>
      </c>
      <c r="DET9" s="78" t="str">
        <f>IF('Emballage (Sekundær)'!K130='Drop down'!$P$6,"",VLOOKUP('Emballage (Sekundær)'!K130,Materialefarve[],3,FALSE))</f>
        <v/>
      </c>
      <c r="DEU9" s="78" t="str">
        <f>IF('Emballage (Sekundær)'!L130="","",IFERROR(VLOOKUP('Emballage (Sekundær)'!L130,AlleLande[],4,FALSE),""))</f>
        <v/>
      </c>
      <c r="DEV9" s="78" t="str">
        <f>IF('Emballage (Sekundær)'!M130="","",IFERROR(VLOOKUP('Emballage (Sekundær)'!M130,AlleLande[],4,FALSE),""))</f>
        <v/>
      </c>
      <c r="DEW9" s="78" t="str">
        <f>IF('Emballage (Sekundær)'!N130="","",IFERROR(VLOOKUP('Emballage (Sekundær)'!N130,AlleLande[],4,FALSE),""))</f>
        <v/>
      </c>
      <c r="DEX9" s="78" t="str">
        <f>IF('Emballage (Sekundær)'!O130="","",IFERROR(VLOOKUP('Emballage (Sekundær)'!O130,AlleLande[],4,FALSE),""))</f>
        <v/>
      </c>
      <c r="DEY9" s="78" t="str">
        <f>IF('Emballage (Sekundær)'!P130="","",IFERROR(VLOOKUP('Emballage (Sekundær)'!P130,AlleLande[],4,FALSE),""))</f>
        <v/>
      </c>
      <c r="DEZ9" s="78" t="str">
        <f>IF('Emballage (Sekundær)'!D131='Drop down'!$P$6,"",VLOOKUP('Emballage (Sekundær)'!D131,MaterialeListe[],3,FALSE))</f>
        <v/>
      </c>
      <c r="DFA9" s="78" t="str">
        <f>IF('Emballage (Sekundær)'!E131='Drop down'!$P$6,"",IF('Emballage (Sekundær)'!E131='Drop down'!$P$11,0,1))</f>
        <v/>
      </c>
      <c r="DFB9" s="78" t="str">
        <f>IF('Emballage (Sekundær)'!F131='Drop down'!$P$6,"",VLOOKUP('Emballage (Sekundær)'!F131,Råmateriale[],3,FALSE))</f>
        <v/>
      </c>
      <c r="DFC9" s="78" t="str">
        <f>IF('Emballage (Sekundær)'!G131="","",('Emballage (Sekundær)'!G131/100)*$DDF$9)</f>
        <v/>
      </c>
      <c r="DFD9" s="78" t="str">
        <f>IFERROR(IF(DFC9="","","GRM"),"")</f>
        <v/>
      </c>
      <c r="DFE9" s="78" t="str">
        <f>IF('Emballage (Sekundær)'!K131='Drop down'!$P$6,"",VLOOKUP('Emballage (Sekundær)'!K131,Materialefarve[],3,FALSE))</f>
        <v/>
      </c>
      <c r="DFF9" s="78" t="str">
        <f>IF('Emballage (Sekundær)'!L131="","",IFERROR(VLOOKUP('Emballage (Sekundær)'!L131,AlleLande[],4,FALSE),""))</f>
        <v/>
      </c>
      <c r="DFG9" s="78" t="str">
        <f>IF('Emballage (Sekundær)'!M131="","",IFERROR(VLOOKUP('Emballage (Sekundær)'!M131,AlleLande[],4,FALSE),""))</f>
        <v/>
      </c>
      <c r="DFH9" s="78" t="str">
        <f>IF('Emballage (Sekundær)'!N131="","",IFERROR(VLOOKUP('Emballage (Sekundær)'!N131,AlleLande[],4,FALSE),""))</f>
        <v/>
      </c>
      <c r="DFI9" s="78" t="str">
        <f>IF('Emballage (Sekundær)'!O131="","",IFERROR(VLOOKUP('Emballage (Sekundær)'!O131,AlleLande[],4,FALSE),""))</f>
        <v/>
      </c>
      <c r="DFJ9" s="78" t="str">
        <f>IF('Emballage (Sekundær)'!P131="","",IFERROR(VLOOKUP('Emballage (Sekundær)'!P131,AlleLande[],4,FALSE),""))</f>
        <v/>
      </c>
      <c r="DFK9" s="78" t="str">
        <f>IF('Emballage (Sekundær)'!D132='Drop down'!$P$6,"",VLOOKUP('Emballage (Sekundær)'!D132,MaterialeListe[],3,FALSE))</f>
        <v/>
      </c>
      <c r="DFL9" s="78" t="str">
        <f>IF('Emballage (Sekundær)'!E132='Drop down'!$P$6,"",IF('Emballage (Sekundær)'!E132='Drop down'!$P$11,0,1))</f>
        <v/>
      </c>
      <c r="DFM9" s="78" t="str">
        <f>IF('Emballage (Sekundær)'!F132='Drop down'!$P$6,"",VLOOKUP('Emballage (Sekundær)'!F132,Råmateriale[],3,FALSE))</f>
        <v/>
      </c>
      <c r="DFN9" s="78" t="str">
        <f>IF('Emballage (Sekundær)'!G132="","",('Emballage (Sekundær)'!G132/100)*$DDF$9)</f>
        <v/>
      </c>
      <c r="DFO9" s="78" t="str">
        <f>IFERROR(IF(DFN9="","","GRM"),"")</f>
        <v/>
      </c>
      <c r="DFP9" s="78" t="str">
        <f>IF('Emballage (Sekundær)'!K132='Drop down'!$P$6,"",VLOOKUP('Emballage (Sekundær)'!K132,Materialefarve[],3,FALSE))</f>
        <v/>
      </c>
      <c r="DFQ9" s="78" t="str">
        <f>IF('Emballage (Sekundær)'!L132="","",IFERROR(VLOOKUP('Emballage (Sekundær)'!L132,AlleLande[],4,FALSE),""))</f>
        <v/>
      </c>
      <c r="DFR9" s="78" t="str">
        <f>IF('Emballage (Sekundær)'!M132="","",IFERROR(VLOOKUP('Emballage (Sekundær)'!M132,AlleLande[],4,FALSE),""))</f>
        <v/>
      </c>
      <c r="DFS9" s="78" t="str">
        <f>IF('Emballage (Sekundær)'!N132="","",IFERROR(VLOOKUP('Emballage (Sekundær)'!N132,AlleLande[],4,FALSE),""))</f>
        <v/>
      </c>
      <c r="DFT9" s="78" t="str">
        <f>IF('Emballage (Sekundær)'!O132="","",IFERROR(VLOOKUP('Emballage (Sekundær)'!O132,AlleLande[],4,FALSE),""))</f>
        <v/>
      </c>
      <c r="DFU9" s="78" t="str">
        <f>IF('Emballage (Sekundær)'!P132="","",IFERROR(VLOOKUP('Emballage (Sekundær)'!P132,AlleLande[],4,FALSE),""))</f>
        <v/>
      </c>
      <c r="DFV9" s="78" t="str">
        <f>IF('Emballage (Sekundær)'!D133='Drop down'!$P$6,"",VLOOKUP('Emballage (Sekundær)'!D133,MaterialeListe[],3,FALSE))</f>
        <v/>
      </c>
      <c r="DFW9" s="78" t="str">
        <f>IF('Emballage (Sekundær)'!E133='Drop down'!$P$6,"",IF('Emballage (Sekundær)'!E133='Drop down'!$P$11,0,1))</f>
        <v/>
      </c>
      <c r="DFX9" s="78" t="str">
        <f>IF('Emballage (Sekundær)'!F133='Drop down'!$P$6,"",VLOOKUP('Emballage (Sekundær)'!F133,Råmateriale[],3,FALSE))</f>
        <v/>
      </c>
      <c r="DFY9" s="78" t="str">
        <f>IF('Emballage (Sekundær)'!G133="","",('Emballage (Sekundær)'!G133/100)*$DDF$9)</f>
        <v/>
      </c>
      <c r="DFZ9" s="78" t="str">
        <f>IFERROR(IF(DFY9="","","GRM"),"")</f>
        <v/>
      </c>
      <c r="DGA9" s="78" t="str">
        <f>IF('Emballage (Sekundær)'!K133='Drop down'!$P$6,"",VLOOKUP('Emballage (Sekundær)'!K133,Materialefarve[],3,FALSE))</f>
        <v/>
      </c>
      <c r="DGB9" s="78" t="str">
        <f>IF('Emballage (Sekundær)'!L133="","",IFERROR(VLOOKUP('Emballage (Sekundær)'!L133,AlleLande[],4,FALSE),""))</f>
        <v/>
      </c>
      <c r="DGC9" s="78" t="str">
        <f>IF('Emballage (Sekundær)'!M133="","",IFERROR(VLOOKUP('Emballage (Sekundær)'!M133,AlleLande[],4,FALSE),""))</f>
        <v/>
      </c>
      <c r="DGD9" s="78" t="str">
        <f>IF('Emballage (Sekundær)'!N133="","",IFERROR(VLOOKUP('Emballage (Sekundær)'!N133,AlleLande[],4,FALSE),""))</f>
        <v/>
      </c>
      <c r="DGE9" s="78" t="str">
        <f>IF('Emballage (Sekundær)'!O133="","",IFERROR(VLOOKUP('Emballage (Sekundær)'!O133,AlleLande[],4,FALSE),""))</f>
        <v/>
      </c>
      <c r="DGF9" s="78" t="str">
        <f>IF('Emballage (Sekundær)'!P133="","",IFERROR(VLOOKUP('Emballage (Sekundær)'!P133,AlleLande[],4,FALSE),""))</f>
        <v/>
      </c>
      <c r="DGG9" s="78" t="str">
        <f>IF('Emballage (Sekundær)'!D134='Drop down'!$P$6,"",VLOOKUP('Emballage (Sekundær)'!D134,MaterialeListe[],3,FALSE))</f>
        <v/>
      </c>
      <c r="DGH9" s="78" t="str">
        <f>IF('Emballage (Sekundær)'!E134='Drop down'!$P$6,"",IF('Emballage (Sekundær)'!E134='Drop down'!$P$11,0,1))</f>
        <v/>
      </c>
      <c r="DGI9" s="78" t="str">
        <f>IF('Emballage (Sekundær)'!F134='Drop down'!$P$6,"",VLOOKUP('Emballage (Sekundær)'!F134,Råmateriale[],3,FALSE))</f>
        <v/>
      </c>
      <c r="DGJ9" s="78" t="str">
        <f>IF('Emballage (Sekundær)'!G134="","",('Emballage (Sekundær)'!G134/100)*$DDF$9)</f>
        <v/>
      </c>
      <c r="DGK9" s="78" t="str">
        <f>IFERROR(IF(DGJ9="","","GRM"),"")</f>
        <v/>
      </c>
      <c r="DGL9" s="78" t="str">
        <f>IF('Emballage (Sekundær)'!K134='Drop down'!$P$6,"",VLOOKUP('Emballage (Sekundær)'!K134,Materialefarve[],3,FALSE))</f>
        <v/>
      </c>
      <c r="DGM9" s="78" t="str">
        <f>IF('Emballage (Sekundær)'!L134="","",IFERROR(VLOOKUP('Emballage (Sekundær)'!L134,AlleLande[],4,FALSE),""))</f>
        <v/>
      </c>
      <c r="DGN9" s="78" t="str">
        <f>IF('Emballage (Sekundær)'!M134="","",IFERROR(VLOOKUP('Emballage (Sekundær)'!M134,AlleLande[],4,FALSE),""))</f>
        <v/>
      </c>
      <c r="DGO9" s="78" t="str">
        <f>IF('Emballage (Sekundær)'!N134="","",IFERROR(VLOOKUP('Emballage (Sekundær)'!N134,AlleLande[],4,FALSE),""))</f>
        <v/>
      </c>
      <c r="DGP9" s="78" t="str">
        <f>IF('Emballage (Sekundær)'!O134="","",IFERROR(VLOOKUP('Emballage (Sekundær)'!O134,AlleLande[],4,FALSE),""))</f>
        <v/>
      </c>
      <c r="DGQ9" s="78" t="str">
        <f>IF('Emballage (Sekundær)'!P134="","",IFERROR(VLOOKUP('Emballage (Sekundær)'!P134,AlleLande[],4,FALSE),""))</f>
        <v/>
      </c>
      <c r="DGR9" s="78" t="str">
        <f>IF('Emballage (Sekundær)'!D135='Drop down'!$P$6,"",VLOOKUP('Emballage (Sekundær)'!D135,MaterialeListe[],3,FALSE))</f>
        <v/>
      </c>
      <c r="DGS9" s="78" t="str">
        <f>IF('Emballage (Sekundær)'!E135='Drop down'!$P$6,"",IF('Emballage (Sekundær)'!E135='Drop down'!$P$11,0,1))</f>
        <v/>
      </c>
      <c r="DGT9" s="78" t="str">
        <f>IF('Emballage (Sekundær)'!F135='Drop down'!$P$6,"",VLOOKUP('Emballage (Sekundær)'!F135,Råmateriale[],3,FALSE))</f>
        <v/>
      </c>
      <c r="DGU9" s="78" t="str">
        <f>IF('Emballage (Sekundær)'!G135="","",('Emballage (Sekundær)'!G135/100)*$DDF$9)</f>
        <v/>
      </c>
      <c r="DGV9" s="78" t="str">
        <f>IFERROR(IF(DGU9="","","GRM"),"")</f>
        <v/>
      </c>
      <c r="DGW9" s="78" t="str">
        <f>IF('Emballage (Sekundær)'!K135='Drop down'!$P$6,"",VLOOKUP('Emballage (Sekundær)'!K135,Materialefarve[],3,FALSE))</f>
        <v/>
      </c>
      <c r="DGX9" s="78" t="str">
        <f>IF('Emballage (Sekundær)'!L135="","",IFERROR(VLOOKUP('Emballage (Sekundær)'!L135,AlleLande[],4,FALSE),""))</f>
        <v/>
      </c>
      <c r="DGY9" s="78" t="str">
        <f>IF('Emballage (Sekundær)'!M135="","",IFERROR(VLOOKUP('Emballage (Sekundær)'!M135,AlleLande[],4,FALSE),""))</f>
        <v/>
      </c>
      <c r="DGZ9" s="78" t="str">
        <f>IF('Emballage (Sekundær)'!N135="","",IFERROR(VLOOKUP('Emballage (Sekundær)'!N135,AlleLande[],4,FALSE),""))</f>
        <v/>
      </c>
      <c r="DHA9" s="78" t="str">
        <f>IF('Emballage (Sekundær)'!O135="","",IFERROR(VLOOKUP('Emballage (Sekundær)'!O135,AlleLande[],4,FALSE),""))</f>
        <v/>
      </c>
      <c r="DHB9" s="78" t="str">
        <f>IF('Emballage (Sekundær)'!P135="","",IFERROR(VLOOKUP('Emballage (Sekundær)'!P135,AlleLande[],4,FALSE),""))</f>
        <v/>
      </c>
      <c r="DHC9" s="78" t="str">
        <f>IF('Emballage (Sekundær)'!D136='Drop down'!$P$6,"",VLOOKUP('Emballage (Sekundær)'!D136,MaterialeListe[],3,FALSE))</f>
        <v/>
      </c>
      <c r="DHD9" s="78" t="str">
        <f>IF('Emballage (Sekundær)'!E136='Drop down'!$P$6,"",IF('Emballage (Sekundær)'!E136='Drop down'!$P$11,0,1))</f>
        <v/>
      </c>
      <c r="DHE9" s="78" t="str">
        <f>IF('Emballage (Sekundær)'!F136='Drop down'!$P$6,"",VLOOKUP('Emballage (Sekundær)'!F136,Råmateriale[],3,FALSE))</f>
        <v/>
      </c>
      <c r="DHF9" s="78" t="str">
        <f>IF('Emballage (Sekundær)'!G136="","",('Emballage (Sekundær)'!G136/100)*$DDF$9)</f>
        <v/>
      </c>
      <c r="DHG9" s="78" t="str">
        <f>IFERROR(IF(DHF9="","","GRM"),"")</f>
        <v/>
      </c>
      <c r="DHH9" s="78" t="str">
        <f>IF('Emballage (Sekundær)'!K136='Drop down'!$P$6,"",VLOOKUP('Emballage (Sekundær)'!K136,Materialefarve[],3,FALSE))</f>
        <v/>
      </c>
      <c r="DHI9" s="78" t="str">
        <f>IF('Emballage (Sekundær)'!L136="","",IFERROR(VLOOKUP('Emballage (Sekundær)'!L136,AlleLande[],4,FALSE),""))</f>
        <v/>
      </c>
      <c r="DHJ9" s="78" t="str">
        <f>IF('Emballage (Sekundær)'!M136="","",IFERROR(VLOOKUP('Emballage (Sekundær)'!M136,AlleLande[],4,FALSE),""))</f>
        <v/>
      </c>
      <c r="DHK9" s="78" t="str">
        <f>IF('Emballage (Sekundær)'!N136="","",IFERROR(VLOOKUP('Emballage (Sekundær)'!N136,AlleLande[],4,FALSE),""))</f>
        <v/>
      </c>
      <c r="DHL9" s="78" t="str">
        <f>IF('Emballage (Sekundær)'!O136="","",IFERROR(VLOOKUP('Emballage (Sekundær)'!O136,AlleLande[],4,FALSE),""))</f>
        <v/>
      </c>
      <c r="DHM9" s="78" t="str">
        <f>IF('Emballage (Sekundær)'!P136="","",IFERROR(VLOOKUP('Emballage (Sekundær)'!P136,AlleLande[],4,FALSE),""))</f>
        <v/>
      </c>
      <c r="DHN9" s="78" t="str">
        <f>IF('Emballage (Sekundær)'!D137='Drop down'!$P$6,"",VLOOKUP('Emballage (Sekundær)'!D137,MaterialeListe[],3,FALSE))</f>
        <v/>
      </c>
      <c r="DHO9" s="78" t="str">
        <f>IF('Emballage (Sekundær)'!E137='Drop down'!$P$6,"",IF('Emballage (Sekundær)'!E137='Drop down'!$P$11,0,1))</f>
        <v/>
      </c>
      <c r="DHP9" s="78" t="str">
        <f>IF('Emballage (Sekundær)'!F137='Drop down'!$P$6,"",VLOOKUP('Emballage (Sekundær)'!F137,Råmateriale[],3,FALSE))</f>
        <v/>
      </c>
      <c r="DHQ9" s="78" t="str">
        <f>IF('Emballage (Sekundær)'!G137="","",('Emballage (Sekundær)'!G137/100)*$DDF$9)</f>
        <v/>
      </c>
      <c r="DHR9" s="78" t="str">
        <f>IFERROR(IF(DHQ9="","","GRM"),"")</f>
        <v/>
      </c>
      <c r="DHS9" s="78" t="str">
        <f>IF('Emballage (Sekundær)'!K137='Drop down'!$P$6,"",VLOOKUP('Emballage (Sekundær)'!K137,Materialefarve[],3,FALSE))</f>
        <v/>
      </c>
      <c r="DHT9" s="78" t="str">
        <f>IF('Emballage (Sekundær)'!L137="","",IFERROR(VLOOKUP('Emballage (Sekundær)'!L137,AlleLande[],4,FALSE),""))</f>
        <v/>
      </c>
      <c r="DHU9" s="78" t="str">
        <f>IF('Emballage (Sekundær)'!M137="","",IFERROR(VLOOKUP('Emballage (Sekundær)'!M137,AlleLande[],4,FALSE),""))</f>
        <v/>
      </c>
      <c r="DHV9" s="78" t="str">
        <f>IF('Emballage (Sekundær)'!N137="","",IFERROR(VLOOKUP('Emballage (Sekundær)'!N137,AlleLande[],4,FALSE),""))</f>
        <v/>
      </c>
      <c r="DHW9" s="78" t="str">
        <f>IF('Emballage (Sekundær)'!O137="","",IFERROR(VLOOKUP('Emballage (Sekundær)'!O137,AlleLande[],4,FALSE),""))</f>
        <v/>
      </c>
      <c r="DHX9" s="78" t="str">
        <f>IF('Emballage (Sekundær)'!P137="","",IFERROR(VLOOKUP('Emballage (Sekundær)'!P137,AlleLande[],4,FALSE),""))</f>
        <v/>
      </c>
      <c r="DHY9" s="78" t="str">
        <f>IF('Emballage (Sekundær)'!C25='Drop down'!$P$6,"",VLOOKUP('Emballage (Sekundær)'!C25,EmballageListe[],3,FALSE))</f>
        <v/>
      </c>
      <c r="DHZ9" s="78" t="str">
        <f>IF('Emballage (Sekundær)'!D25="","",'Emballage (Sekundær)'!D25)</f>
        <v/>
      </c>
      <c r="DIA9" s="78" t="str">
        <f>IFERROR(IF(DHZ9="","","GRM"),"")</f>
        <v/>
      </c>
      <c r="DIB9" s="78" t="str">
        <f>IF('Emballage (Sekundær)'!F25="","",'Emballage (Sekundær)'!F25)</f>
        <v/>
      </c>
      <c r="DIC9" s="78" t="str">
        <f>IFERROR(IF(DIB9="","","4H"),"")</f>
        <v/>
      </c>
      <c r="DID9" s="78" t="str">
        <f>IF('Emballage (Sekundær)'!G25='Drop down'!$P$6,"",VLOOKUP('Emballage (Sekundær)'!G25,Emballagesortering[],3,FALSE))</f>
        <v/>
      </c>
      <c r="DIE9" s="78" t="str">
        <f>IF('Emballage (Sekundær)'!H25="X",1,"")</f>
        <v/>
      </c>
      <c r="DIF9" s="78" t="str">
        <f>IF('Emballage (Sekundær)'!I25="X",1,"")</f>
        <v/>
      </c>
      <c r="DIG9" s="78" t="str">
        <f>IF('Emballage (Sekundær)'!J25="X",1,"")</f>
        <v/>
      </c>
      <c r="DIH9" s="78" t="str">
        <f>IF('Emballage (Sekundær)'!K25='Drop down'!$P$6,"",VLOOKUP('Emballage (Sekundær)'!K25,CertPapir[],3,FALSE))</f>
        <v/>
      </c>
      <c r="DII9" s="78" t="str">
        <f>IF('Emballage (Sekundær)'!L25="","",IFERROR(VLOOKUP('Emballage (Sekundær)'!L25,AlleLande[],4,FALSE),""))</f>
        <v/>
      </c>
      <c r="DIJ9" s="78" t="str">
        <f>IF('Emballage (Sekundær)'!M25="","",IFERROR(VLOOKUP('Emballage (Sekundær)'!M25,AlleLande[],4,FALSE),""))</f>
        <v/>
      </c>
      <c r="DIK9" s="78" t="str">
        <f>IF('Emballage (Sekundær)'!N25="","",IFERROR(VLOOKUP('Emballage (Sekundær)'!N25,AlleLande[],4,FALSE),""))</f>
        <v/>
      </c>
      <c r="DIL9" s="78" t="str">
        <f>IF('Emballage (Sekundær)'!O25="","",IFERROR(VLOOKUP('Emballage (Sekundær)'!O25,AlleLande[],4,FALSE),""))</f>
        <v/>
      </c>
      <c r="DIM9" s="78" t="str">
        <f>IF('Emballage (Sekundær)'!P25="","",IFERROR(VLOOKUP('Emballage (Sekundær)'!P25,AlleLande[],4,FALSE),""))</f>
        <v/>
      </c>
      <c r="DIN9" s="78" t="str">
        <f>IF('Emballage (Sekundær)'!D140='Drop down'!$P$6,"",VLOOKUP('Emballage (Sekundær)'!D140,MaterialeListe[],3,FALSE))</f>
        <v/>
      </c>
      <c r="DIO9" s="78" t="str">
        <f>IF('Emballage (Sekundær)'!E140='Drop down'!$P$6,"",IF('Emballage (Sekundær)'!E140='Drop down'!$P$11,0,1))</f>
        <v/>
      </c>
      <c r="DIP9" s="78" t="str">
        <f>IF('Emballage (Sekundær)'!F140='Drop down'!$P$6,"",VLOOKUP('Emballage (Sekundær)'!F140,Råmateriale[],3,FALSE))</f>
        <v/>
      </c>
      <c r="DIQ9" s="78" t="str">
        <f>IF('Emballage (Sekundær)'!G140="","",('Emballage (Sekundær)'!G140/100)*$DHZ$9)</f>
        <v/>
      </c>
      <c r="DIR9" s="78" t="str">
        <f>IFERROR(IF(DIQ9="","","GRM"),"")</f>
        <v/>
      </c>
      <c r="DIS9" s="78" t="str">
        <f>IF('Emballage (Sekundær)'!K140='Drop down'!$P$6,"",VLOOKUP('Emballage (Sekundær)'!K140,Materialefarve[],3,FALSE))</f>
        <v/>
      </c>
      <c r="DIT9" s="78" t="str">
        <f>IF('Emballage (Sekundær)'!L140="","",IFERROR(VLOOKUP('Emballage (Sekundær)'!L140,AlleLande[],4,FALSE),""))</f>
        <v/>
      </c>
      <c r="DIU9" s="78" t="str">
        <f>IF('Emballage (Sekundær)'!M140="","",IFERROR(VLOOKUP('Emballage (Sekundær)'!M140,AlleLande[],4,FALSE),""))</f>
        <v/>
      </c>
      <c r="DIV9" s="78" t="str">
        <f>IF('Emballage (Sekundær)'!N140="","",IFERROR(VLOOKUP('Emballage (Sekundær)'!N140,AlleLande[],4,FALSE),""))</f>
        <v/>
      </c>
      <c r="DIW9" s="78" t="str">
        <f>IF('Emballage (Sekundær)'!O140="","",IFERROR(VLOOKUP('Emballage (Sekundær)'!O140,AlleLande[],4,FALSE),""))</f>
        <v/>
      </c>
      <c r="DIX9" s="78" t="str">
        <f>IF('Emballage (Sekundær)'!P140="","",IFERROR(VLOOKUP('Emballage (Sekundær)'!P140,AlleLande[],4,FALSE),""))</f>
        <v/>
      </c>
      <c r="DIY9" s="78" t="str">
        <f>IF('Emballage (Sekundær)'!D141='Drop down'!$P$6,"",VLOOKUP('Emballage (Sekundær)'!D141,MaterialeListe[],3,FALSE))</f>
        <v/>
      </c>
      <c r="DIZ9" s="78" t="str">
        <f>IF('Emballage (Sekundær)'!E141='Drop down'!$P$6,"",IF('Emballage (Sekundær)'!E141='Drop down'!$P$11,0,1))</f>
        <v/>
      </c>
      <c r="DJA9" s="78" t="str">
        <f>IF('Emballage (Sekundær)'!F141='Drop down'!$P$6,"",VLOOKUP('Emballage (Sekundær)'!F141,Råmateriale[],3,FALSE))</f>
        <v/>
      </c>
      <c r="DJB9" s="78" t="str">
        <f>IF('Emballage (Sekundær)'!G141="","",('Emballage (Sekundær)'!G141/100)*$DHZ$9)</f>
        <v/>
      </c>
      <c r="DJC9" s="78" t="str">
        <f>IFERROR(IF(DJB9="","","GRM"),"")</f>
        <v/>
      </c>
      <c r="DJD9" s="78" t="str">
        <f>IF('Emballage (Sekundær)'!K141='Drop down'!$P$6,"",VLOOKUP('Emballage (Sekundær)'!K141,Materialefarve[],3,FALSE))</f>
        <v/>
      </c>
      <c r="DJE9" s="78" t="str">
        <f>IF('Emballage (Sekundær)'!L141="","",IFERROR(VLOOKUP('Emballage (Sekundær)'!L141,AlleLande[],4,FALSE),""))</f>
        <v/>
      </c>
      <c r="DJF9" s="78" t="str">
        <f>IF('Emballage (Sekundær)'!M141="","",IFERROR(VLOOKUP('Emballage (Sekundær)'!M141,AlleLande[],4,FALSE),""))</f>
        <v/>
      </c>
      <c r="DJG9" s="78" t="str">
        <f>IF('Emballage (Sekundær)'!N141="","",IFERROR(VLOOKUP('Emballage (Sekundær)'!N141,AlleLande[],4,FALSE),""))</f>
        <v/>
      </c>
      <c r="DJH9" s="78" t="str">
        <f>IF('Emballage (Sekundær)'!O141="","",IFERROR(VLOOKUP('Emballage (Sekundær)'!O141,AlleLande[],4,FALSE),""))</f>
        <v/>
      </c>
      <c r="DJI9" s="78" t="str">
        <f>IF('Emballage (Sekundær)'!P141="","",IFERROR(VLOOKUP('Emballage (Sekundær)'!P141,AlleLande[],4,FALSE),""))</f>
        <v/>
      </c>
      <c r="DJJ9" s="78" t="str">
        <f>IF('Emballage (Sekundær)'!D142='Drop down'!$P$6,"",VLOOKUP('Emballage (Sekundær)'!D142,MaterialeListe[],3,FALSE))</f>
        <v/>
      </c>
      <c r="DJK9" s="78" t="str">
        <f>IF('Emballage (Sekundær)'!E142='Drop down'!$P$6,"",IF('Emballage (Sekundær)'!E142='Drop down'!$P$11,0,1))</f>
        <v/>
      </c>
      <c r="DJL9" s="78" t="str">
        <f>IF('Emballage (Sekundær)'!F142='Drop down'!$P$6,"",VLOOKUP('Emballage (Sekundær)'!F142,Råmateriale[],3,FALSE))</f>
        <v/>
      </c>
      <c r="DJM9" s="78" t="str">
        <f>IF('Emballage (Sekundær)'!G142="","",('Emballage (Sekundær)'!G142/100)*$DHZ$9)</f>
        <v/>
      </c>
      <c r="DJN9" s="78" t="str">
        <f>IFERROR(IF(DJM9="","","GRM"),"")</f>
        <v/>
      </c>
      <c r="DJO9" s="78" t="str">
        <f>IF('Emballage (Sekundær)'!K142='Drop down'!$P$6,"",VLOOKUP('Emballage (Sekundær)'!K142,Materialefarve[],3,FALSE))</f>
        <v/>
      </c>
      <c r="DJP9" s="78" t="str">
        <f>IF('Emballage (Sekundær)'!L142="","",IFERROR(VLOOKUP('Emballage (Sekundær)'!L142,AlleLande[],4,FALSE),""))</f>
        <v/>
      </c>
      <c r="DJQ9" s="78" t="str">
        <f>IF('Emballage (Sekundær)'!M142="","",IFERROR(VLOOKUP('Emballage (Sekundær)'!M142,AlleLande[],4,FALSE),""))</f>
        <v/>
      </c>
      <c r="DJR9" s="78" t="str">
        <f>IF('Emballage (Sekundær)'!N142="","",IFERROR(VLOOKUP('Emballage (Sekundær)'!N142,AlleLande[],4,FALSE),""))</f>
        <v/>
      </c>
      <c r="DJS9" s="78" t="str">
        <f>IF('Emballage (Sekundær)'!O142="","",IFERROR(VLOOKUP('Emballage (Sekundær)'!O142,AlleLande[],4,FALSE),""))</f>
        <v/>
      </c>
      <c r="DJT9" s="78" t="str">
        <f>IF('Emballage (Sekundær)'!P142="","",IFERROR(VLOOKUP('Emballage (Sekundær)'!P142,AlleLande[],4,FALSE),""))</f>
        <v/>
      </c>
      <c r="DJU9" s="78" t="str">
        <f>IF('Emballage (Sekundær)'!D143='Drop down'!$P$6,"",VLOOKUP('Emballage (Sekundær)'!D143,MaterialeListe[],3,FALSE))</f>
        <v/>
      </c>
      <c r="DJV9" s="78" t="str">
        <f>IF('Emballage (Sekundær)'!E143='Drop down'!$P$6,"",IF('Emballage (Sekundær)'!E143='Drop down'!$P$11,0,1))</f>
        <v/>
      </c>
      <c r="DJW9" s="78" t="str">
        <f>IF('Emballage (Sekundær)'!F143='Drop down'!$P$6,"",VLOOKUP('Emballage (Sekundær)'!F143,Råmateriale[],3,FALSE))</f>
        <v/>
      </c>
      <c r="DJX9" s="78" t="str">
        <f>IF('Emballage (Sekundær)'!G143="","",('Emballage (Sekundær)'!G143/100)*$DHZ$9)</f>
        <v/>
      </c>
      <c r="DJY9" s="78" t="str">
        <f>IFERROR(IF(DJX9="","","GRM"),"")</f>
        <v/>
      </c>
      <c r="DJZ9" s="78" t="str">
        <f>IF('Emballage (Sekundær)'!K143='Drop down'!$P$6,"",VLOOKUP('Emballage (Sekundær)'!K143,Materialefarve[],3,FALSE))</f>
        <v/>
      </c>
      <c r="DKA9" s="78" t="str">
        <f>IF('Emballage (Sekundær)'!L143="","",IFERROR(VLOOKUP('Emballage (Sekundær)'!L143,AlleLande[],4,FALSE),""))</f>
        <v/>
      </c>
      <c r="DKB9" s="78" t="str">
        <f>IF('Emballage (Sekundær)'!M143="","",IFERROR(VLOOKUP('Emballage (Sekundær)'!M143,AlleLande[],4,FALSE),""))</f>
        <v/>
      </c>
      <c r="DKC9" s="78" t="str">
        <f>IF('Emballage (Sekundær)'!N143="","",IFERROR(VLOOKUP('Emballage (Sekundær)'!N143,AlleLande[],4,FALSE),""))</f>
        <v/>
      </c>
      <c r="DKD9" s="78" t="str">
        <f>IF('Emballage (Sekundær)'!O143="","",IFERROR(VLOOKUP('Emballage (Sekundær)'!O143,AlleLande[],4,FALSE),""))</f>
        <v/>
      </c>
      <c r="DKE9" s="78" t="str">
        <f>IF('Emballage (Sekundær)'!P143="","",IFERROR(VLOOKUP('Emballage (Sekundær)'!P143,AlleLande[],4,FALSE),""))</f>
        <v/>
      </c>
      <c r="DKF9" s="78" t="str">
        <f>IF('Emballage (Sekundær)'!D144='Drop down'!$P$6,"",VLOOKUP('Emballage (Sekundær)'!D144,MaterialeListe[],3,FALSE))</f>
        <v/>
      </c>
      <c r="DKG9" s="78" t="str">
        <f>IF('Emballage (Sekundær)'!E144='Drop down'!$P$6,"",IF('Emballage (Sekundær)'!E144='Drop down'!$P$11,0,1))</f>
        <v/>
      </c>
      <c r="DKH9" s="78" t="str">
        <f>IF('Emballage (Sekundær)'!F144='Drop down'!$P$6,"",VLOOKUP('Emballage (Sekundær)'!F144,Råmateriale[],3,FALSE))</f>
        <v/>
      </c>
      <c r="DKI9" s="78" t="str">
        <f>IF('Emballage (Sekundær)'!G144="","",('Emballage (Sekundær)'!G144/100)*$DHZ$9)</f>
        <v/>
      </c>
      <c r="DKJ9" s="78" t="str">
        <f>IFERROR(IF(DKI9="","","GRM"),"")</f>
        <v/>
      </c>
      <c r="DKK9" s="78" t="str">
        <f>IF('Emballage (Sekundær)'!K144='Drop down'!$P$6,"",VLOOKUP('Emballage (Sekundær)'!K144,Materialefarve[],3,FALSE))</f>
        <v/>
      </c>
      <c r="DKL9" s="78" t="str">
        <f>IF('Emballage (Sekundær)'!L144="","",IFERROR(VLOOKUP('Emballage (Sekundær)'!L144,AlleLande[],4,FALSE),""))</f>
        <v/>
      </c>
      <c r="DKM9" s="78" t="str">
        <f>IF('Emballage (Sekundær)'!M144="","",IFERROR(VLOOKUP('Emballage (Sekundær)'!M144,AlleLande[],4,FALSE),""))</f>
        <v/>
      </c>
      <c r="DKN9" s="78" t="str">
        <f>IF('Emballage (Sekundær)'!N144="","",IFERROR(VLOOKUP('Emballage (Sekundær)'!N144,AlleLande[],4,FALSE),""))</f>
        <v/>
      </c>
      <c r="DKO9" s="78" t="str">
        <f>IF('Emballage (Sekundær)'!O144="","",IFERROR(VLOOKUP('Emballage (Sekundær)'!O144,AlleLande[],4,FALSE),""))</f>
        <v/>
      </c>
      <c r="DKP9" s="78" t="str">
        <f>IF('Emballage (Sekundær)'!P144="","",IFERROR(VLOOKUP('Emballage (Sekundær)'!P144,AlleLande[],4,FALSE),""))</f>
        <v/>
      </c>
      <c r="DKQ9" s="78" t="str">
        <f>IF('Emballage (Sekundær)'!D145='Drop down'!$P$6,"",VLOOKUP('Emballage (Sekundær)'!D145,MaterialeListe[],3,FALSE))</f>
        <v/>
      </c>
      <c r="DKR9" s="78" t="str">
        <f>IF('Emballage (Sekundær)'!E145='Drop down'!$P$6,"",IF('Emballage (Sekundær)'!E145='Drop down'!$P$11,0,1))</f>
        <v/>
      </c>
      <c r="DKS9" s="78" t="str">
        <f>IF('Emballage (Sekundær)'!F145='Drop down'!$P$6,"",VLOOKUP('Emballage (Sekundær)'!F145,Råmateriale[],3,FALSE))</f>
        <v/>
      </c>
      <c r="DKT9" s="78" t="str">
        <f>IF('Emballage (Sekundær)'!G145="","",('Emballage (Sekundær)'!G145/100)*$DHZ$9)</f>
        <v/>
      </c>
      <c r="DKU9" s="78" t="str">
        <f>IFERROR(IF(DKT9="","","GRM"),"")</f>
        <v/>
      </c>
      <c r="DKV9" s="78" t="str">
        <f>IF('Emballage (Sekundær)'!K145='Drop down'!$P$6,"",VLOOKUP('Emballage (Sekundær)'!K145,Materialefarve[],3,FALSE))</f>
        <v/>
      </c>
      <c r="DKW9" s="78" t="str">
        <f>IF('Emballage (Sekundær)'!L145="","",IFERROR(VLOOKUP('Emballage (Sekundær)'!L145,AlleLande[],4,FALSE),""))</f>
        <v/>
      </c>
      <c r="DKX9" s="78" t="str">
        <f>IF('Emballage (Sekundær)'!M145="","",IFERROR(VLOOKUP('Emballage (Sekundær)'!M145,AlleLande[],4,FALSE),""))</f>
        <v/>
      </c>
      <c r="DKY9" s="78" t="str">
        <f>IF('Emballage (Sekundær)'!N145="","",IFERROR(VLOOKUP('Emballage (Sekundær)'!N145,AlleLande[],4,FALSE),""))</f>
        <v/>
      </c>
      <c r="DKZ9" s="78" t="str">
        <f>IF('Emballage (Sekundær)'!O145="","",IFERROR(VLOOKUP('Emballage (Sekundær)'!O145,AlleLande[],4,FALSE),""))</f>
        <v/>
      </c>
      <c r="DLA9" s="78" t="str">
        <f>IF('Emballage (Sekundær)'!P145="","",IFERROR(VLOOKUP('Emballage (Sekundær)'!P145,AlleLande[],4,FALSE),""))</f>
        <v/>
      </c>
      <c r="DLB9" s="78" t="str">
        <f>IF('Emballage (Sekundær)'!D146='Drop down'!$P$6,"",VLOOKUP('Emballage (Sekundær)'!D146,MaterialeListe[],3,FALSE))</f>
        <v/>
      </c>
      <c r="DLC9" s="78" t="str">
        <f>IF('Emballage (Sekundær)'!E146='Drop down'!$P$6,"",IF('Emballage (Sekundær)'!E146='Drop down'!$P$11,0,1))</f>
        <v/>
      </c>
      <c r="DLD9" s="78" t="str">
        <f>IF('Emballage (Sekundær)'!F146='Drop down'!$P$6,"",VLOOKUP('Emballage (Sekundær)'!F146,Råmateriale[],3,FALSE))</f>
        <v/>
      </c>
      <c r="DLE9" s="78" t="str">
        <f>IF('Emballage (Sekundær)'!G146="","",('Emballage (Sekundær)'!G146/100)*$DHZ$9)</f>
        <v/>
      </c>
      <c r="DLF9" s="78" t="str">
        <f>IFERROR(IF(DLE9="","","GRM"),"")</f>
        <v/>
      </c>
      <c r="DLG9" s="78" t="str">
        <f>IF('Emballage (Sekundær)'!K146='Drop down'!$P$6,"",VLOOKUP('Emballage (Sekundær)'!K146,Materialefarve[],3,FALSE))</f>
        <v/>
      </c>
      <c r="DLH9" s="78" t="str">
        <f>IF('Emballage (Sekundær)'!L146="","",IFERROR(VLOOKUP('Emballage (Sekundær)'!L146,AlleLande[],4,FALSE),""))</f>
        <v/>
      </c>
      <c r="DLI9" s="78" t="str">
        <f>IF('Emballage (Sekundær)'!M146="","",IFERROR(VLOOKUP('Emballage (Sekundær)'!M146,AlleLande[],4,FALSE),""))</f>
        <v/>
      </c>
      <c r="DLJ9" s="78" t="str">
        <f>IF('Emballage (Sekundær)'!N146="","",IFERROR(VLOOKUP('Emballage (Sekundær)'!N146,AlleLande[],4,FALSE),""))</f>
        <v/>
      </c>
      <c r="DLK9" s="78" t="str">
        <f>IF('Emballage (Sekundær)'!O146="","",IFERROR(VLOOKUP('Emballage (Sekundær)'!O146,AlleLande[],4,FALSE),""))</f>
        <v/>
      </c>
      <c r="DLL9" s="78" t="str">
        <f>IF('Emballage (Sekundær)'!P146="","",IFERROR(VLOOKUP('Emballage (Sekundær)'!P146,AlleLande[],4,FALSE),""))</f>
        <v/>
      </c>
      <c r="DLM9" s="78" t="str">
        <f>IF('Emballage (Sekundær)'!D147='Drop down'!$P$6,"",VLOOKUP('Emballage (Sekundær)'!D147,MaterialeListe[],3,FALSE))</f>
        <v/>
      </c>
      <c r="DLN9" s="78" t="str">
        <f>IF('Emballage (Sekundær)'!E147='Drop down'!$P$6,"",IF('Emballage (Sekundær)'!E147='Drop down'!$P$11,0,1))</f>
        <v/>
      </c>
      <c r="DLO9" s="78" t="str">
        <f>IF('Emballage (Sekundær)'!F147='Drop down'!$P$6,"",VLOOKUP('Emballage (Sekundær)'!F147,Råmateriale[],3,FALSE))</f>
        <v/>
      </c>
      <c r="DLP9" s="78" t="str">
        <f>IF('Emballage (Sekundær)'!G147="","",('Emballage (Sekundær)'!G147/100)*$DHZ$9)</f>
        <v/>
      </c>
      <c r="DLQ9" s="78" t="str">
        <f>IFERROR(IF(DLP9="","","GRM"),"")</f>
        <v/>
      </c>
      <c r="DLR9" s="78" t="str">
        <f>IF('Emballage (Sekundær)'!K147='Drop down'!$P$6,"",VLOOKUP('Emballage (Sekundær)'!K147,Materialefarve[],3,FALSE))</f>
        <v/>
      </c>
      <c r="DLS9" s="78" t="str">
        <f>IF('Emballage (Sekundær)'!L147="","",IFERROR(VLOOKUP('Emballage (Sekundær)'!L147,AlleLande[],4,FALSE),""))</f>
        <v/>
      </c>
      <c r="DLT9" s="78" t="str">
        <f>IF('Emballage (Sekundær)'!M147="","",IFERROR(VLOOKUP('Emballage (Sekundær)'!M147,AlleLande[],4,FALSE),""))</f>
        <v/>
      </c>
      <c r="DLU9" s="78" t="str">
        <f>IF('Emballage (Sekundær)'!N147="","",IFERROR(VLOOKUP('Emballage (Sekundær)'!N147,AlleLande[],4,FALSE),""))</f>
        <v/>
      </c>
      <c r="DLV9" s="78" t="str">
        <f>IF('Emballage (Sekundær)'!O147="","",IFERROR(VLOOKUP('Emballage (Sekundær)'!O147,AlleLande[],4,FALSE),""))</f>
        <v/>
      </c>
      <c r="DLW9" s="78" t="str">
        <f>IF('Emballage (Sekundær)'!P147="","",IFERROR(VLOOKUP('Emballage (Sekundær)'!P147,AlleLande[],4,FALSE),""))</f>
        <v/>
      </c>
      <c r="DLX9" s="78" t="str">
        <f>IF('Emballage (Sekundær)'!D148='Drop down'!$P$6,"",VLOOKUP('Emballage (Sekundær)'!D148,MaterialeListe[],3,FALSE))</f>
        <v/>
      </c>
      <c r="DLY9" s="78" t="str">
        <f>IF('Emballage (Sekundær)'!E148='Drop down'!$P$6,"",IF('Emballage (Sekundær)'!E148='Drop down'!$P$11,0,1))</f>
        <v/>
      </c>
      <c r="DLZ9" s="78" t="str">
        <f>IF('Emballage (Sekundær)'!F148='Drop down'!$P$6,"",VLOOKUP('Emballage (Sekundær)'!F148,Råmateriale[],3,FALSE))</f>
        <v/>
      </c>
      <c r="DMA9" s="78" t="str">
        <f>IF('Emballage (Sekundær)'!G148="","",('Emballage (Sekundær)'!G148/100)*$DHZ$9)</f>
        <v/>
      </c>
      <c r="DMB9" s="78" t="str">
        <f>IFERROR(IF(DMA9="","","GRM"),"")</f>
        <v/>
      </c>
      <c r="DMC9" s="78" t="str">
        <f>IF('Emballage (Sekundær)'!K148='Drop down'!$P$6,"",VLOOKUP('Emballage (Sekundær)'!K148,Materialefarve[],3,FALSE))</f>
        <v/>
      </c>
      <c r="DMD9" s="78" t="str">
        <f>IF('Emballage (Sekundær)'!L148="","",IFERROR(VLOOKUP('Emballage (Sekundær)'!L148,AlleLande[],4,FALSE),""))</f>
        <v/>
      </c>
      <c r="DME9" s="78" t="str">
        <f>IF('Emballage (Sekundær)'!M148="","",IFERROR(VLOOKUP('Emballage (Sekundær)'!M148,AlleLande[],4,FALSE),""))</f>
        <v/>
      </c>
      <c r="DMF9" s="78" t="str">
        <f>IF('Emballage (Sekundær)'!N148="","",IFERROR(VLOOKUP('Emballage (Sekundær)'!N148,AlleLande[],4,FALSE),""))</f>
        <v/>
      </c>
      <c r="DMG9" s="78" t="str">
        <f>IF('Emballage (Sekundær)'!O148="","",IFERROR(VLOOKUP('Emballage (Sekundær)'!O148,AlleLande[],4,FALSE),""))</f>
        <v/>
      </c>
      <c r="DMH9" s="78" t="str">
        <f>IF('Emballage (Sekundær)'!P148="","",IFERROR(VLOOKUP('Emballage (Sekundær)'!P148,AlleLande[],4,FALSE),""))</f>
        <v/>
      </c>
      <c r="DMI9" s="78" t="str">
        <f>IF('Emballage (Sekundær)'!D149='Drop down'!$P$6,"",VLOOKUP('Emballage (Sekundær)'!D149,MaterialeListe[],3,FALSE))</f>
        <v/>
      </c>
      <c r="DMJ9" s="78" t="str">
        <f>IF('Emballage (Sekundær)'!E149='Drop down'!$P$6,"",IF('Emballage (Sekundær)'!E149='Drop down'!$P$11,0,1))</f>
        <v/>
      </c>
      <c r="DMK9" s="78" t="str">
        <f>IF('Emballage (Sekundær)'!F149='Drop down'!$P$6,"",VLOOKUP('Emballage (Sekundær)'!F149,Råmateriale[],3,FALSE))</f>
        <v/>
      </c>
      <c r="DML9" s="78" t="str">
        <f>IF('Emballage (Sekundær)'!G149="","",('Emballage (Sekundær)'!G149/100)*$DHZ$9)</f>
        <v/>
      </c>
      <c r="DMM9" s="78" t="str">
        <f>IFERROR(IF(DML9="","","GRM"),"")</f>
        <v/>
      </c>
      <c r="DMN9" s="78" t="str">
        <f>IF('Emballage (Sekundær)'!K149='Drop down'!$P$6,"",VLOOKUP('Emballage (Sekundær)'!K149,Materialefarve[],3,FALSE))</f>
        <v/>
      </c>
      <c r="DMO9" s="78" t="str">
        <f>IF('Emballage (Sekundær)'!L149="","",IFERROR(VLOOKUP('Emballage (Sekundær)'!L149,AlleLande[],4,FALSE),""))</f>
        <v/>
      </c>
      <c r="DMP9" s="78" t="str">
        <f>IF('Emballage (Sekundær)'!M149="","",IFERROR(VLOOKUP('Emballage (Sekundær)'!M149,AlleLande[],4,FALSE),""))</f>
        <v/>
      </c>
      <c r="DMQ9" s="78" t="str">
        <f>IF('Emballage (Sekundær)'!N149="","",IFERROR(VLOOKUP('Emballage (Sekundær)'!N149,AlleLande[],4,FALSE),""))</f>
        <v/>
      </c>
      <c r="DMR9" s="78" t="str">
        <f>IF('Emballage (Sekundær)'!O149="","",IFERROR(VLOOKUP('Emballage (Sekundær)'!O149,AlleLande[],4,FALSE),""))</f>
        <v/>
      </c>
      <c r="DMS9" s="78" t="str">
        <f>IF('Emballage (Sekundær)'!P149="","",IFERROR(VLOOKUP('Emballage (Sekundær)'!P149,AlleLande[],4,FALSE),""))</f>
        <v/>
      </c>
      <c r="DMT9" s="78" t="str">
        <f>IF('Emballage (Sekundær)'!C26='Drop down'!$P$6,"",VLOOKUP('Emballage (Sekundær)'!C26,EmballageListe[],3,FALSE))</f>
        <v/>
      </c>
      <c r="DMU9" s="78" t="str">
        <f>IF('Emballage (Sekundær)'!D26="","",'Emballage (Sekundær)'!D26)</f>
        <v/>
      </c>
      <c r="DMV9" s="78" t="str">
        <f>IFERROR(IF(DMU9="","","GRM"),"")</f>
        <v/>
      </c>
      <c r="DMW9" s="78" t="str">
        <f>IF('Emballage (Sekundær)'!F26="","",'Emballage (Sekundær)'!F26)</f>
        <v/>
      </c>
      <c r="DMX9" s="78" t="str">
        <f>IFERROR(IF(DMW9="","","4H"),"")</f>
        <v/>
      </c>
      <c r="DMY9" s="78" t="str">
        <f>IF('Emballage (Sekundær)'!G26='Drop down'!$P$6,"",VLOOKUP('Emballage (Sekundær)'!G26,Emballagesortering[],3,FALSE))</f>
        <v/>
      </c>
      <c r="DMZ9" s="78" t="str">
        <f>IF('Emballage (Sekundær)'!H26="X",1,"")</f>
        <v/>
      </c>
      <c r="DNA9" s="78" t="str">
        <f>IF('Emballage (Sekundær)'!I26="X",1,"")</f>
        <v/>
      </c>
      <c r="DNB9" s="78" t="str">
        <f>IF('Emballage (Sekundær)'!J26="X",1,"")</f>
        <v/>
      </c>
      <c r="DNC9" s="78" t="str">
        <f>IF('Emballage (Sekundær)'!K26='Drop down'!$P$6,"",VLOOKUP('Emballage (Sekundær)'!K26,CertPapir[],3,FALSE))</f>
        <v/>
      </c>
      <c r="DND9" s="78" t="str">
        <f>IF('Emballage (Sekundær)'!L26="","",IFERROR(VLOOKUP('Emballage (Sekundær)'!L26,AlleLande[],4,FALSE),""))</f>
        <v/>
      </c>
      <c r="DNE9" s="78" t="str">
        <f>IF('Emballage (Sekundær)'!M26="","",IFERROR(VLOOKUP('Emballage (Sekundær)'!M26,AlleLande[],4,FALSE),""))</f>
        <v/>
      </c>
      <c r="DNF9" s="78" t="str">
        <f>IF('Emballage (Sekundær)'!N26="","",IFERROR(VLOOKUP('Emballage (Sekundær)'!N26,AlleLande[],4,FALSE),""))</f>
        <v/>
      </c>
      <c r="DNG9" s="78" t="str">
        <f>IF('Emballage (Sekundær)'!O26="","",IFERROR(VLOOKUP('Emballage (Sekundær)'!O26,AlleLande[],4,FALSE),""))</f>
        <v/>
      </c>
      <c r="DNH9" s="78" t="str">
        <f>IF('Emballage (Sekundær)'!P26="","",IFERROR(VLOOKUP('Emballage (Sekundær)'!P26,AlleLande[],4,FALSE),""))</f>
        <v/>
      </c>
      <c r="DNI9" s="78" t="str">
        <f>IF('Emballage (Sekundær)'!D152='Drop down'!$P$6,"",VLOOKUP('Emballage (Sekundær)'!D152,MaterialeListe[],3,FALSE))</f>
        <v/>
      </c>
      <c r="DNJ9" s="78" t="str">
        <f>IF('Emballage (Sekundær)'!E152='Drop down'!$P$6,"",IF('Emballage (Sekundær)'!E152='Drop down'!$P$11,0,1))</f>
        <v/>
      </c>
      <c r="DNK9" s="78" t="str">
        <f>IF('Emballage (Sekundær)'!F152='Drop down'!$P$6,"",VLOOKUP('Emballage (Sekundær)'!F152,Råmateriale[],3,FALSE))</f>
        <v/>
      </c>
      <c r="DNL9" s="78" t="str">
        <f>IF('Emballage (Sekundær)'!G152="","",('Emballage (Sekundær)'!G152/100)*$DMU$9)</f>
        <v/>
      </c>
      <c r="DNM9" s="78" t="str">
        <f>IFERROR(IF(DNL9="","","GRM"),"")</f>
        <v/>
      </c>
      <c r="DNN9" s="78" t="str">
        <f>IF('Emballage (Sekundær)'!K152='Drop down'!$P$6,"",VLOOKUP('Emballage (Sekundær)'!K152,Materialefarve[],3,FALSE))</f>
        <v/>
      </c>
      <c r="DNO9" s="78" t="str">
        <f>IF('Emballage (Sekundær)'!L152="","",IFERROR(VLOOKUP('Emballage (Sekundær)'!L152,AlleLande[],4,FALSE),""))</f>
        <v/>
      </c>
      <c r="DNP9" s="78" t="str">
        <f>IF('Emballage (Sekundær)'!M152="","",IFERROR(VLOOKUP('Emballage (Sekundær)'!M152,AlleLande[],4,FALSE),""))</f>
        <v/>
      </c>
      <c r="DNQ9" s="78" t="str">
        <f>IF('Emballage (Sekundær)'!N152="","",IFERROR(VLOOKUP('Emballage (Sekundær)'!N152,AlleLande[],4,FALSE),""))</f>
        <v/>
      </c>
      <c r="DNR9" s="78" t="str">
        <f>IF('Emballage (Sekundær)'!O152="","",IFERROR(VLOOKUP('Emballage (Sekundær)'!O152,AlleLande[],4,FALSE),""))</f>
        <v/>
      </c>
      <c r="DNS9" s="78" t="str">
        <f>IF('Emballage (Sekundær)'!P152="","",IFERROR(VLOOKUP('Emballage (Sekundær)'!P152,AlleLande[],4,FALSE),""))</f>
        <v/>
      </c>
      <c r="DNT9" s="78" t="str">
        <f>IF('Emballage (Sekundær)'!D153='Drop down'!$P$6,"",VLOOKUP('Emballage (Sekundær)'!D153,MaterialeListe[],3,FALSE))</f>
        <v/>
      </c>
      <c r="DNU9" s="78" t="str">
        <f>IF('Emballage (Sekundær)'!E153='Drop down'!$P$6,"",IF('Emballage (Sekundær)'!E153='Drop down'!$P$11,0,1))</f>
        <v/>
      </c>
      <c r="DNV9" s="78" t="str">
        <f>IF('Emballage (Sekundær)'!F153='Drop down'!$P$6,"",VLOOKUP('Emballage (Sekundær)'!F153,Råmateriale[],3,FALSE))</f>
        <v/>
      </c>
      <c r="DNW9" s="78" t="str">
        <f>IF('Emballage (Sekundær)'!G153="","",('Emballage (Sekundær)'!G153/100)*$DMU$9)</f>
        <v/>
      </c>
      <c r="DNX9" s="78" t="str">
        <f>IFERROR(IF(DNW9="","","GRM"),"")</f>
        <v/>
      </c>
      <c r="DNY9" s="78" t="str">
        <f>IF('Emballage (Sekundær)'!K153='Drop down'!$P$6,"",VLOOKUP('Emballage (Sekundær)'!K153,Materialefarve[],3,FALSE))</f>
        <v/>
      </c>
      <c r="DNZ9" s="78" t="str">
        <f>IF('Emballage (Sekundær)'!L153="","",IFERROR(VLOOKUP('Emballage (Sekundær)'!L153,AlleLande[],4,FALSE),""))</f>
        <v/>
      </c>
      <c r="DOA9" s="78" t="str">
        <f>IF('Emballage (Sekundær)'!M153="","",IFERROR(VLOOKUP('Emballage (Sekundær)'!M153,AlleLande[],4,FALSE),""))</f>
        <v/>
      </c>
      <c r="DOB9" s="78" t="str">
        <f>IF('Emballage (Sekundær)'!N153="","",IFERROR(VLOOKUP('Emballage (Sekundær)'!N153,AlleLande[],4,FALSE),""))</f>
        <v/>
      </c>
      <c r="DOC9" s="78" t="str">
        <f>IF('Emballage (Sekundær)'!O153="","",IFERROR(VLOOKUP('Emballage (Sekundær)'!O153,AlleLande[],4,FALSE),""))</f>
        <v/>
      </c>
      <c r="DOD9" s="78" t="str">
        <f>IF('Emballage (Sekundær)'!P153="","",IFERROR(VLOOKUP('Emballage (Sekundær)'!P153,AlleLande[],4,FALSE),""))</f>
        <v/>
      </c>
      <c r="DOE9" s="78" t="str">
        <f>IF('Emballage (Sekundær)'!D154='Drop down'!$P$6,"",VLOOKUP('Emballage (Sekundær)'!D154,MaterialeListe[],3,FALSE))</f>
        <v/>
      </c>
      <c r="DOF9" s="78" t="str">
        <f>IF('Emballage (Sekundær)'!E154='Drop down'!$P$6,"",IF('Emballage (Sekundær)'!E154='Drop down'!$P$11,0,1))</f>
        <v/>
      </c>
      <c r="DOG9" s="78" t="str">
        <f>IF('Emballage (Sekundær)'!F154='Drop down'!$P$6,"",VLOOKUP('Emballage (Sekundær)'!F154,Råmateriale[],3,FALSE))</f>
        <v/>
      </c>
      <c r="DOH9" s="78" t="str">
        <f>IF('Emballage (Sekundær)'!G154="","",('Emballage (Sekundær)'!G154/100)*$DMU$9)</f>
        <v/>
      </c>
      <c r="DOI9" s="78" t="str">
        <f>IFERROR(IF(DOH9="","","GRM"),"")</f>
        <v/>
      </c>
      <c r="DOJ9" s="78" t="str">
        <f>IF('Emballage (Sekundær)'!K154='Drop down'!$P$6,"",VLOOKUP('Emballage (Sekundær)'!K154,Materialefarve[],3,FALSE))</f>
        <v/>
      </c>
      <c r="DOK9" s="78" t="str">
        <f>IF('Emballage (Sekundær)'!L154="","",IFERROR(VLOOKUP('Emballage (Sekundær)'!L154,AlleLande[],4,FALSE),""))</f>
        <v/>
      </c>
      <c r="DOL9" s="78" t="str">
        <f>IF('Emballage (Sekundær)'!M154="","",IFERROR(VLOOKUP('Emballage (Sekundær)'!M154,AlleLande[],4,FALSE),""))</f>
        <v/>
      </c>
      <c r="DOM9" s="78" t="str">
        <f>IF('Emballage (Sekundær)'!N154="","",IFERROR(VLOOKUP('Emballage (Sekundær)'!N154,AlleLande[],4,FALSE),""))</f>
        <v/>
      </c>
      <c r="DON9" s="78" t="str">
        <f>IF('Emballage (Sekundær)'!O154="","",IFERROR(VLOOKUP('Emballage (Sekundær)'!O154,AlleLande[],4,FALSE),""))</f>
        <v/>
      </c>
      <c r="DOO9" s="78" t="str">
        <f>IF('Emballage (Sekundær)'!P154="","",IFERROR(VLOOKUP('Emballage (Sekundær)'!P154,AlleLande[],4,FALSE),""))</f>
        <v/>
      </c>
      <c r="DOP9" s="78" t="str">
        <f>IF('Emballage (Sekundær)'!D155='Drop down'!$P$6,"",VLOOKUP('Emballage (Sekundær)'!D155,MaterialeListe[],3,FALSE))</f>
        <v/>
      </c>
      <c r="DOQ9" s="78" t="str">
        <f>IF('Emballage (Sekundær)'!E155='Drop down'!$P$6,"",IF('Emballage (Sekundær)'!E155='Drop down'!$P$11,0,1))</f>
        <v/>
      </c>
      <c r="DOR9" s="78" t="str">
        <f>IF('Emballage (Sekundær)'!F155='Drop down'!$P$6,"",VLOOKUP('Emballage (Sekundær)'!F155,Råmateriale[],3,FALSE))</f>
        <v/>
      </c>
      <c r="DOS9" s="78" t="str">
        <f>IF('Emballage (Sekundær)'!G155="","",('Emballage (Sekundær)'!G155/100)*$DMU$9)</f>
        <v/>
      </c>
      <c r="DOT9" s="78" t="str">
        <f>IFERROR(IF(DOS9="","","GRM"),"")</f>
        <v/>
      </c>
      <c r="DOU9" s="78" t="str">
        <f>IF('Emballage (Sekundær)'!K155='Drop down'!$P$6,"",VLOOKUP('Emballage (Sekundær)'!K155,Materialefarve[],3,FALSE))</f>
        <v/>
      </c>
      <c r="DOV9" s="78" t="str">
        <f>IF('Emballage (Sekundær)'!L155="","",IFERROR(VLOOKUP('Emballage (Sekundær)'!L155,AlleLande[],4,FALSE),""))</f>
        <v/>
      </c>
      <c r="DOW9" s="78" t="str">
        <f>IF('Emballage (Sekundær)'!M155="","",IFERROR(VLOOKUP('Emballage (Sekundær)'!M155,AlleLande[],4,FALSE),""))</f>
        <v/>
      </c>
      <c r="DOX9" s="78" t="str">
        <f>IF('Emballage (Sekundær)'!N155="","",IFERROR(VLOOKUP('Emballage (Sekundær)'!N155,AlleLande[],4,FALSE),""))</f>
        <v/>
      </c>
      <c r="DOY9" s="78" t="str">
        <f>IF('Emballage (Sekundær)'!O155="","",IFERROR(VLOOKUP('Emballage (Sekundær)'!O155,AlleLande[],4,FALSE),""))</f>
        <v/>
      </c>
      <c r="DOZ9" s="78" t="str">
        <f>IF('Emballage (Sekundær)'!P155="","",IFERROR(VLOOKUP('Emballage (Sekundær)'!P155,AlleLande[],4,FALSE),""))</f>
        <v/>
      </c>
      <c r="DPA9" s="78" t="str">
        <f>IF('Emballage (Sekundær)'!D156='Drop down'!$P$6,"",VLOOKUP('Emballage (Sekundær)'!D156,MaterialeListe[],3,FALSE))</f>
        <v/>
      </c>
      <c r="DPB9" s="78" t="str">
        <f>IF('Emballage (Sekundær)'!E156='Drop down'!$P$6,"",IF('Emballage (Sekundær)'!E156='Drop down'!$P$11,0,1))</f>
        <v/>
      </c>
      <c r="DPC9" s="78" t="str">
        <f>IF('Emballage (Sekundær)'!F156='Drop down'!$P$6,"",VLOOKUP('Emballage (Sekundær)'!F156,Råmateriale[],3,FALSE))</f>
        <v/>
      </c>
      <c r="DPD9" s="78" t="str">
        <f>IF('Emballage (Sekundær)'!G156="","",('Emballage (Sekundær)'!G156/100)*$DMU$9)</f>
        <v/>
      </c>
      <c r="DPE9" s="78" t="str">
        <f>IFERROR(IF(DPD9="","","GRM"),"")</f>
        <v/>
      </c>
      <c r="DPF9" s="78" t="str">
        <f>IF('Emballage (Sekundær)'!K156='Drop down'!$P$6,"",VLOOKUP('Emballage (Sekundær)'!K156,Materialefarve[],3,FALSE))</f>
        <v/>
      </c>
      <c r="DPG9" s="78" t="str">
        <f>IF('Emballage (Sekundær)'!L156="","",IFERROR(VLOOKUP('Emballage (Sekundær)'!L156,AlleLande[],4,FALSE),""))</f>
        <v/>
      </c>
      <c r="DPH9" s="78" t="str">
        <f>IF('Emballage (Sekundær)'!M156="","",IFERROR(VLOOKUP('Emballage (Sekundær)'!M156,AlleLande[],4,FALSE),""))</f>
        <v/>
      </c>
      <c r="DPI9" s="78" t="str">
        <f>IF('Emballage (Sekundær)'!N156="","",IFERROR(VLOOKUP('Emballage (Sekundær)'!N156,AlleLande[],4,FALSE),""))</f>
        <v/>
      </c>
      <c r="DPJ9" s="78" t="str">
        <f>IF('Emballage (Sekundær)'!O156="","",IFERROR(VLOOKUP('Emballage (Sekundær)'!O156,AlleLande[],4,FALSE),""))</f>
        <v/>
      </c>
      <c r="DPK9" s="78" t="str">
        <f>IF('Emballage (Sekundær)'!P156="","",IFERROR(VLOOKUP('Emballage (Sekundær)'!P156,AlleLande[],4,FALSE),""))</f>
        <v/>
      </c>
      <c r="DPL9" s="78" t="str">
        <f>IF('Emballage (Sekundær)'!D157='Drop down'!$P$6,"",VLOOKUP('Emballage (Sekundær)'!D157,MaterialeListe[],3,FALSE))</f>
        <v/>
      </c>
      <c r="DPM9" s="78" t="str">
        <f>IF('Emballage (Sekundær)'!E157='Drop down'!$P$6,"",IF('Emballage (Sekundær)'!E157='Drop down'!$P$11,0,1))</f>
        <v/>
      </c>
      <c r="DPN9" s="78" t="str">
        <f>IF('Emballage (Sekundær)'!F157='Drop down'!$P$6,"",VLOOKUP('Emballage (Sekundær)'!F157,Råmateriale[],3,FALSE))</f>
        <v/>
      </c>
      <c r="DPO9" s="78" t="str">
        <f>IF('Emballage (Sekundær)'!G157="","",('Emballage (Sekundær)'!G157/100)*$DMU$9)</f>
        <v/>
      </c>
      <c r="DPP9" s="78" t="str">
        <f>IFERROR(IF(DPO9="","","GRM"),"")</f>
        <v/>
      </c>
      <c r="DPQ9" s="78" t="str">
        <f>IF('Emballage (Sekundær)'!K157='Drop down'!$P$6,"",VLOOKUP('Emballage (Sekundær)'!K157,Materialefarve[],3,FALSE))</f>
        <v/>
      </c>
      <c r="DPR9" s="78" t="str">
        <f>IF('Emballage (Sekundær)'!L157="","",IFERROR(VLOOKUP('Emballage (Sekundær)'!L157,AlleLande[],4,FALSE),""))</f>
        <v/>
      </c>
      <c r="DPS9" s="78" t="str">
        <f>IF('Emballage (Sekundær)'!M157="","",IFERROR(VLOOKUP('Emballage (Sekundær)'!M157,AlleLande[],4,FALSE),""))</f>
        <v/>
      </c>
      <c r="DPT9" s="78" t="str">
        <f>IF('Emballage (Sekundær)'!N157="","",IFERROR(VLOOKUP('Emballage (Sekundær)'!N157,AlleLande[],4,FALSE),""))</f>
        <v/>
      </c>
      <c r="DPU9" s="78" t="str">
        <f>IF('Emballage (Sekundær)'!O157="","",IFERROR(VLOOKUP('Emballage (Sekundær)'!O157,AlleLande[],4,FALSE),""))</f>
        <v/>
      </c>
      <c r="DPV9" s="78" t="str">
        <f>IF('Emballage (Sekundær)'!P157="","",IFERROR(VLOOKUP('Emballage (Sekundær)'!P157,AlleLande[],4,FALSE),""))</f>
        <v/>
      </c>
      <c r="DPW9" s="78" t="str">
        <f>IF('Emballage (Sekundær)'!D158='Drop down'!$P$6,"",VLOOKUP('Emballage (Sekundær)'!D158,MaterialeListe[],3,FALSE))</f>
        <v/>
      </c>
      <c r="DPX9" s="78" t="str">
        <f>IF('Emballage (Sekundær)'!E158='Drop down'!$P$6,"",IF('Emballage (Sekundær)'!E158='Drop down'!$P$11,0,1))</f>
        <v/>
      </c>
      <c r="DPY9" s="78" t="str">
        <f>IF('Emballage (Sekundær)'!F158='Drop down'!$P$6,"",VLOOKUP('Emballage (Sekundær)'!F158,Råmateriale[],3,FALSE))</f>
        <v/>
      </c>
      <c r="DPZ9" s="78" t="str">
        <f>IF('Emballage (Sekundær)'!G158="","",('Emballage (Sekundær)'!G158/100)*$DMU$9)</f>
        <v/>
      </c>
      <c r="DQA9" s="78" t="str">
        <f>IFERROR(IF(DPZ9="","","GRM"),"")</f>
        <v/>
      </c>
      <c r="DQB9" s="78" t="str">
        <f>IF('Emballage (Sekundær)'!K158='Drop down'!$P$6,"",VLOOKUP('Emballage (Sekundær)'!K158,Materialefarve[],3,FALSE))</f>
        <v/>
      </c>
      <c r="DQC9" s="78" t="str">
        <f>IF('Emballage (Sekundær)'!L158="","",IFERROR(VLOOKUP('Emballage (Sekundær)'!L158,AlleLande[],4,FALSE),""))</f>
        <v/>
      </c>
      <c r="DQD9" s="78" t="str">
        <f>IF('Emballage (Sekundær)'!M158="","",IFERROR(VLOOKUP('Emballage (Sekundær)'!M158,AlleLande[],4,FALSE),""))</f>
        <v/>
      </c>
      <c r="DQE9" s="78" t="str">
        <f>IF('Emballage (Sekundær)'!N158="","",IFERROR(VLOOKUP('Emballage (Sekundær)'!N158,AlleLande[],4,FALSE),""))</f>
        <v/>
      </c>
      <c r="DQF9" s="78" t="str">
        <f>IF('Emballage (Sekundær)'!O158="","",IFERROR(VLOOKUP('Emballage (Sekundær)'!O158,AlleLande[],4,FALSE),""))</f>
        <v/>
      </c>
      <c r="DQG9" s="78" t="str">
        <f>IF('Emballage (Sekundær)'!P158="","",IFERROR(VLOOKUP('Emballage (Sekundær)'!P158,AlleLande[],4,FALSE),""))</f>
        <v/>
      </c>
      <c r="DQH9" s="78" t="str">
        <f>IF('Emballage (Sekundær)'!D159='Drop down'!$P$6,"",VLOOKUP('Emballage (Sekundær)'!D159,MaterialeListe[],3,FALSE))</f>
        <v/>
      </c>
      <c r="DQI9" s="78" t="str">
        <f>IF('Emballage (Sekundær)'!E159='Drop down'!$P$6,"",IF('Emballage (Sekundær)'!E159='Drop down'!$P$11,0,1))</f>
        <v/>
      </c>
      <c r="DQJ9" s="78" t="str">
        <f>IF('Emballage (Sekundær)'!F159='Drop down'!$P$6,"",VLOOKUP('Emballage (Sekundær)'!F159,Råmateriale[],3,FALSE))</f>
        <v/>
      </c>
      <c r="DQK9" s="78" t="str">
        <f>IF('Emballage (Sekundær)'!G159="","",('Emballage (Sekundær)'!G159/100)*$DMU$9)</f>
        <v/>
      </c>
      <c r="DQL9" s="78" t="str">
        <f>IFERROR(IF(DQK9="","","GRM"),"")</f>
        <v/>
      </c>
      <c r="DQM9" s="78" t="str">
        <f>IF('Emballage (Sekundær)'!K159='Drop down'!$P$6,"",VLOOKUP('Emballage (Sekundær)'!K159,Materialefarve[],3,FALSE))</f>
        <v/>
      </c>
      <c r="DQN9" s="78" t="str">
        <f>IF('Emballage (Sekundær)'!L159="","",IFERROR(VLOOKUP('Emballage (Sekundær)'!L159,AlleLande[],4,FALSE),""))</f>
        <v/>
      </c>
      <c r="DQO9" s="78" t="str">
        <f>IF('Emballage (Sekundær)'!M159="","",IFERROR(VLOOKUP('Emballage (Sekundær)'!M159,AlleLande[],4,FALSE),""))</f>
        <v/>
      </c>
      <c r="DQP9" s="78" t="str">
        <f>IF('Emballage (Sekundær)'!N159="","",IFERROR(VLOOKUP('Emballage (Sekundær)'!N159,AlleLande[],4,FALSE),""))</f>
        <v/>
      </c>
      <c r="DQQ9" s="78" t="str">
        <f>IF('Emballage (Sekundær)'!O159="","",IFERROR(VLOOKUP('Emballage (Sekundær)'!O159,AlleLande[],4,FALSE),""))</f>
        <v/>
      </c>
      <c r="DQR9" s="78" t="str">
        <f>IF('Emballage (Sekundær)'!P159="","",IFERROR(VLOOKUP('Emballage (Sekundær)'!P159,AlleLande[],4,FALSE),""))</f>
        <v/>
      </c>
      <c r="DQS9" s="78" t="str">
        <f>IF('Emballage (Sekundær)'!D160='Drop down'!$P$6,"",VLOOKUP('Emballage (Sekundær)'!D160,MaterialeListe[],3,FALSE))</f>
        <v/>
      </c>
      <c r="DQT9" s="78" t="str">
        <f>IF('Emballage (Sekundær)'!E160='Drop down'!$P$6,"",IF('Emballage (Sekundær)'!E160='Drop down'!$P$11,0,1))</f>
        <v/>
      </c>
      <c r="DQU9" s="78" t="str">
        <f>IF('Emballage (Sekundær)'!F160='Drop down'!$P$6,"",VLOOKUP('Emballage (Sekundær)'!F160,Råmateriale[],3,FALSE))</f>
        <v/>
      </c>
      <c r="DQV9" s="78" t="str">
        <f>IF('Emballage (Sekundær)'!G160="","",('Emballage (Sekundær)'!G160/100)*$DMU$9)</f>
        <v/>
      </c>
      <c r="DQW9" s="78" t="str">
        <f>IFERROR(IF(DQV9="","","GRM"),"")</f>
        <v/>
      </c>
      <c r="DQX9" s="78" t="str">
        <f>IF('Emballage (Sekundær)'!K160='Drop down'!$P$6,"",VLOOKUP('Emballage (Sekundær)'!K160,Materialefarve[],3,FALSE))</f>
        <v/>
      </c>
      <c r="DQY9" s="78" t="str">
        <f>IF('Emballage (Sekundær)'!L160="","",IFERROR(VLOOKUP('Emballage (Sekundær)'!L160,AlleLande[],4,FALSE),""))</f>
        <v/>
      </c>
      <c r="DQZ9" s="78" t="str">
        <f>IF('Emballage (Sekundær)'!M160="","",IFERROR(VLOOKUP('Emballage (Sekundær)'!M160,AlleLande[],4,FALSE),""))</f>
        <v/>
      </c>
      <c r="DRA9" s="78" t="str">
        <f>IF('Emballage (Sekundær)'!N160="","",IFERROR(VLOOKUP('Emballage (Sekundær)'!N160,AlleLande[],4,FALSE),""))</f>
        <v/>
      </c>
      <c r="DRB9" s="78" t="str">
        <f>IF('Emballage (Sekundær)'!O160="","",IFERROR(VLOOKUP('Emballage (Sekundær)'!O160,AlleLande[],4,FALSE),""))</f>
        <v/>
      </c>
      <c r="DRC9" s="78" t="str">
        <f>IF('Emballage (Sekundær)'!P160="","",IFERROR(VLOOKUP('Emballage (Sekundær)'!P160,AlleLande[],4,FALSE),""))</f>
        <v/>
      </c>
      <c r="DRD9" s="78" t="str">
        <f>IF('Emballage (Sekundær)'!D161='Drop down'!$P$6,"",VLOOKUP('Emballage (Sekundær)'!D161,MaterialeListe[],3,FALSE))</f>
        <v/>
      </c>
      <c r="DRE9" s="78" t="str">
        <f>IF('Emballage (Sekundær)'!E161='Drop down'!$P$6,"",IF('Emballage (Sekundær)'!E161='Drop down'!$P$11,0,1))</f>
        <v/>
      </c>
      <c r="DRF9" s="78" t="str">
        <f>IF('Emballage (Sekundær)'!F161='Drop down'!$P$6,"",VLOOKUP('Emballage (Sekundær)'!F161,Råmateriale[],3,FALSE))</f>
        <v/>
      </c>
      <c r="DRG9" s="78" t="str">
        <f>IF('Emballage (Sekundær)'!G161="","",('Emballage (Sekundær)'!G161/100)*$DMU$9)</f>
        <v/>
      </c>
      <c r="DRH9" s="78" t="str">
        <f>IFERROR(IF(DRG9="","","GRM"),"")</f>
        <v/>
      </c>
      <c r="DRI9" s="78" t="str">
        <f>IF('Emballage (Sekundær)'!K161='Drop down'!$P$6,"",VLOOKUP('Emballage (Sekundær)'!K161,Materialefarve[],3,FALSE))</f>
        <v/>
      </c>
      <c r="DRJ9" s="78" t="str">
        <f>IF('Emballage (Sekundær)'!L161="","",IFERROR(VLOOKUP('Emballage (Sekundær)'!L161,AlleLande[],4,FALSE),""))</f>
        <v/>
      </c>
      <c r="DRK9" s="78" t="str">
        <f>IF('Emballage (Sekundær)'!M161="","",IFERROR(VLOOKUP('Emballage (Sekundær)'!M161,AlleLande[],4,FALSE),""))</f>
        <v/>
      </c>
      <c r="DRL9" s="78" t="str">
        <f>IF('Emballage (Sekundær)'!N161="","",IFERROR(VLOOKUP('Emballage (Sekundær)'!N161,AlleLande[],4,FALSE),""))</f>
        <v/>
      </c>
      <c r="DRM9" s="78" t="str">
        <f>IF('Emballage (Sekundær)'!O161="","",IFERROR(VLOOKUP('Emballage (Sekundær)'!O161,AlleLande[],4,FALSE),""))</f>
        <v/>
      </c>
      <c r="DRN9" s="78" t="str">
        <f>IF('Emballage (Sekundær)'!P161="","",IFERROR(VLOOKUP('Emballage (Sekundær)'!P161,AlleLande[],4,FALSE),""))</f>
        <v/>
      </c>
      <c r="DRO9" s="78" t="str">
        <f>IF(OR('Bilag I  Supplerende næringsdek'!D9="",'Bilag I  Supplerende næringsdek'!D9='Drop down'!$P$7),"",'Bilag I  Supplerende næringsdek'!D9)</f>
        <v/>
      </c>
      <c r="DRP9" s="78" t="str">
        <f>IF('Drop down'!$P$4="Dansk",IF('Bilag I  Supplerende næringsdek'!D12='Drop down'!$R$3,"",VLOOKUP('Bilag I  Supplerende næringsdek'!D12,'Drop down'!$A$40:$B$42,2,FALSE)),IF('Bilag I  Supplerende næringsdek'!D12='Drop down'!$S$3,"",'Bilag I  Supplerende næringsdek'!D12))</f>
        <v/>
      </c>
      <c r="DRQ9" s="78" t="str">
        <f>IF('Drop down'!$P$4="Dansk",IF('Bilag I  Supplerende næringsdek'!D14='Drop down'!$R$3,"",VLOOKUP('Bilag I  Supplerende næringsdek'!D14,'Drop down'!$A$450:$B$453,2,FALSE)),IF('Bilag I  Supplerende næringsdek'!D14='Drop down'!$S$3,"",'Bilag I  Supplerende næringsdek'!D14))</f>
        <v>Don't know</v>
      </c>
      <c r="DRR9" s="78" t="str">
        <f>IF(OR('Bilag I  Supplerende næringsdek'!D21="",'Bilag I  Supplerende næringsdek'!D21='Drop down'!$P$7),"",'Bilag I  Supplerende næringsdek'!D21)</f>
        <v/>
      </c>
      <c r="DRS9" s="78" t="str">
        <f>IF(OR('Bilag I  Supplerende næringsdek'!D22="",'Bilag I  Supplerende næringsdek'!D22='Drop down'!$P$7),"",'Bilag I  Supplerende næringsdek'!D22)</f>
        <v/>
      </c>
      <c r="DRT9" s="78" t="str">
        <f>IF(OR('Bilag I  Supplerende næringsdek'!D23="",'Bilag I  Supplerende næringsdek'!D23='Drop down'!$P$7),"",'Bilag I  Supplerende næringsdek'!D23)</f>
        <v/>
      </c>
      <c r="DRU9" s="78" t="str">
        <f>IF(OR('Bilag I  Supplerende næringsdek'!D24="",'Bilag I  Supplerende næringsdek'!D24='Drop down'!$P$7),"",'Bilag I  Supplerende næringsdek'!D24)</f>
        <v/>
      </c>
      <c r="DRV9" s="78" t="str">
        <f>IF(OR('Bilag I  Supplerende næringsdek'!D25="",'Bilag I  Supplerende næringsdek'!D25='Drop down'!$P$7),"",'Bilag I  Supplerende næringsdek'!D25)</f>
        <v/>
      </c>
      <c r="DRW9" s="78" t="str">
        <f>IF(OR('Bilag I  Supplerende næringsdek'!D26="",'Bilag I  Supplerende næringsdek'!D26='Drop down'!$P$7),"",'Bilag I  Supplerende næringsdek'!D26)</f>
        <v/>
      </c>
      <c r="DRX9" s="78" t="str">
        <f>IF(OR('Bilag I  Supplerende næringsdek'!D27="",'Bilag I  Supplerende næringsdek'!D27='Drop down'!$P$7),"",'Bilag I  Supplerende næringsdek'!D27)</f>
        <v/>
      </c>
      <c r="DRY9" s="78" t="str">
        <f>IF(OR('Bilag I  Supplerende næringsdek'!D28="",'Bilag I  Supplerende næringsdek'!D28='Drop down'!$P$7),"",'Bilag I  Supplerende næringsdek'!D28)</f>
        <v/>
      </c>
      <c r="DRZ9" s="78" t="str">
        <f>IF(OR('Bilag I  Supplerende næringsdek'!D29="",'Bilag I  Supplerende næringsdek'!D29='Drop down'!$P$7),"",'Bilag I  Supplerende næringsdek'!D29)</f>
        <v/>
      </c>
      <c r="DSA9" s="78" t="str">
        <f>IF(OR('Bilag I  Supplerende næringsdek'!D30="",'Bilag I  Supplerende næringsdek'!D30='Drop down'!$P$7),"",'Bilag I  Supplerende næringsdek'!D30)</f>
        <v/>
      </c>
      <c r="DSB9" s="78">
        <f>IF(OR('Bilag I  Supplerende næringsdek'!D31="",'Bilag I  Supplerende næringsdek'!D31='Drop down'!$P$7),"",'Bilag I  Supplerende næringsdek'!D31)</f>
        <v>0</v>
      </c>
      <c r="DSC9" s="78" t="str">
        <f>IF(OR('Bilag I  Supplerende næringsdek'!D32="",'Bilag I  Supplerende næringsdek'!D32='Drop down'!$P$7),"",'Bilag I  Supplerende næringsdek'!D32)</f>
        <v/>
      </c>
      <c r="DSD9" s="78" t="str">
        <f>IF(OR('Bilag I  Supplerende næringsdek'!D33="",'Bilag I  Supplerende næringsdek'!D33='Drop down'!$P$7),"",'Bilag I  Supplerende næringsdek'!D33)</f>
        <v/>
      </c>
      <c r="DSE9" s="78" t="str">
        <f>IF(OR('Bilag I  Supplerende næringsdek'!D34="",'Bilag I  Supplerende næringsdek'!D34='Drop down'!$P$7),"",'Bilag I  Supplerende næringsdek'!D34)</f>
        <v/>
      </c>
      <c r="DSF9" s="78" t="str">
        <f>IF(OR('Bilag I  Supplerende næringsdek'!D35="",'Bilag I  Supplerende næringsdek'!D35='Drop down'!$P$7),"",'Bilag I  Supplerende næringsdek'!D35)</f>
        <v/>
      </c>
      <c r="DSG9" s="78" t="str">
        <f>IF(OR('Bilag I  Supplerende næringsdek'!D36="",'Bilag I  Supplerende næringsdek'!D36='Drop down'!$P$7),"",'Bilag I  Supplerende næringsdek'!D36)</f>
        <v/>
      </c>
      <c r="DSH9" s="78" t="str">
        <f>IF(OR('Bilag I  Supplerende næringsdek'!D40="",'Bilag I  Supplerende næringsdek'!D40='Drop down'!$P$7),"",'Bilag I  Supplerende næringsdek'!D40)</f>
        <v/>
      </c>
      <c r="DSI9" s="78" t="str">
        <f>IF(OR('Bilag I  Supplerende næringsdek'!D41="",'Bilag I  Supplerende næringsdek'!D41='Drop down'!$P$7),"",'Bilag I  Supplerende næringsdek'!D41)</f>
        <v/>
      </c>
      <c r="DSJ9" s="78" t="str">
        <f>IF('Drop down'!$P$4="Dansk",IF('Bilag I  Supplerende næringsdek'!D42='Drop down'!$R$3,"",VLOOKUP('Bilag I  Supplerende næringsdek'!D42,'Drop down'!$A$48:$B$49,2,FALSE)),IF('Bilag I  Supplerende næringsdek'!D42='Drop down'!$S$3,"",'Bilag I  Supplerende næringsdek'!D42))</f>
        <v/>
      </c>
      <c r="DSK9" s="78" t="str">
        <f>IF(OR('Bilag I  Supplerende næringsdek'!D46="",'Bilag I  Supplerende næringsdek'!D46='Drop down'!$P$7),"",'Bilag I  Supplerende næringsdek'!D46)</f>
        <v/>
      </c>
      <c r="DSL9" s="78" t="str">
        <f>IF('Drop down'!$P$4="Dansk",IF('Bilag I  Supplerende næringsdek'!D49='Drop down'!$R$3,"",VLOOKUP('Bilag I  Supplerende næringsdek'!D49,'Drop down'!$A$40:$B$42,2,FALSE)),IF('Bilag I  Supplerende næringsdek'!D49='Drop down'!$S$3,"",'Bilag I  Supplerende næringsdek'!D49))</f>
        <v/>
      </c>
      <c r="DSM9" s="78" t="str">
        <f>IF('Drop down'!$P$4="Dansk",IF('Bilag I  Supplerende næringsdek'!D51='Drop down'!$R$3,"",VLOOKUP('Bilag I  Supplerende næringsdek'!D51,'Drop down'!$A$450:$B$453,2,FALSE)),IF('Bilag I  Supplerende næringsdek'!D51='Drop down'!$S$3,"",'Bilag I  Supplerende næringsdek'!D51))</f>
        <v/>
      </c>
      <c r="DSN9" s="78" t="str">
        <f>IF(OR('Bilag I  Supplerende næringsdek'!D58="",'Bilag I  Supplerende næringsdek'!D58='Drop down'!$P$7),"",'Bilag I  Supplerende næringsdek'!D58)</f>
        <v/>
      </c>
      <c r="DSO9" s="78" t="str">
        <f>IF(OR('Bilag I  Supplerende næringsdek'!D59="",'Bilag I  Supplerende næringsdek'!D59='Drop down'!$P$7),"",'Bilag I  Supplerende næringsdek'!D59)</f>
        <v/>
      </c>
      <c r="DSP9" s="78" t="str">
        <f>IF(OR('Bilag I  Supplerende næringsdek'!D60="",'Bilag I  Supplerende næringsdek'!D60='Drop down'!$P$7),"",'Bilag I  Supplerende næringsdek'!D60)</f>
        <v/>
      </c>
      <c r="DSQ9" s="78" t="str">
        <f>IF(OR('Bilag I  Supplerende næringsdek'!D61="",'Bilag I  Supplerende næringsdek'!D61='Drop down'!$P$7),"",'Bilag I  Supplerende næringsdek'!D61)</f>
        <v/>
      </c>
      <c r="DSR9" s="78" t="str">
        <f>IF(OR('Bilag I  Supplerende næringsdek'!D62="",'Bilag I  Supplerende næringsdek'!D62='Drop down'!$P$7),"",'Bilag I  Supplerende næringsdek'!D62)</f>
        <v/>
      </c>
      <c r="DSS9" s="78" t="str">
        <f>IF(OR('Bilag I  Supplerende næringsdek'!D63="",'Bilag I  Supplerende næringsdek'!D63='Drop down'!$P$7),"",'Bilag I  Supplerende næringsdek'!D63)</f>
        <v/>
      </c>
      <c r="DST9" s="78" t="str">
        <f>IF(OR('Bilag I  Supplerende næringsdek'!D64="",'Bilag I  Supplerende næringsdek'!D64='Drop down'!$P$7),"",'Bilag I  Supplerende næringsdek'!D64)</f>
        <v/>
      </c>
      <c r="DSU9" s="78" t="str">
        <f>IF(OR('Bilag I  Supplerende næringsdek'!D65="",'Bilag I  Supplerende næringsdek'!D65='Drop down'!$P$7),"",'Bilag I  Supplerende næringsdek'!D65)</f>
        <v/>
      </c>
      <c r="DSV9" s="78" t="str">
        <f>IF(OR('Bilag I  Supplerende næringsdek'!D66="",'Bilag I  Supplerende næringsdek'!D66='Drop down'!$P$7),"",'Bilag I  Supplerende næringsdek'!D66)</f>
        <v/>
      </c>
      <c r="DSW9" s="78" t="str">
        <f>IF(OR('Bilag I  Supplerende næringsdek'!D67="",'Bilag I  Supplerende næringsdek'!D67='Drop down'!$P$7),"",'Bilag I  Supplerende næringsdek'!D67)</f>
        <v/>
      </c>
      <c r="DSX9" s="78">
        <f>IF(OR('Bilag I  Supplerende næringsdek'!D68="",'Bilag I  Supplerende næringsdek'!D68='Drop down'!$P$7),"",'Bilag I  Supplerende næringsdek'!D68)</f>
        <v>0</v>
      </c>
      <c r="DSY9" s="78" t="str">
        <f>IF(OR('Bilag I  Supplerende næringsdek'!D69="",'Bilag I  Supplerende næringsdek'!D69='Drop down'!$P$7),"",'Bilag I  Supplerende næringsdek'!D69)</f>
        <v/>
      </c>
      <c r="DSZ9" s="78" t="str">
        <f>IF(OR('Bilag I  Supplerende næringsdek'!D70="",'Bilag I  Supplerende næringsdek'!D70='Drop down'!$P$7),"",'Bilag I  Supplerende næringsdek'!D70)</f>
        <v/>
      </c>
      <c r="DTA9" s="78" t="str">
        <f>IF(OR('Bilag I  Supplerende næringsdek'!D71="",'Bilag I  Supplerende næringsdek'!D71='Drop down'!$P$7),"",'Bilag I  Supplerende næringsdek'!D71)</f>
        <v/>
      </c>
      <c r="DTB9" s="78" t="str">
        <f>IF(OR('Bilag I  Supplerende næringsdek'!D72="",'Bilag I  Supplerende næringsdek'!D72='Drop down'!$P$7),"",'Bilag I  Supplerende næringsdek'!D72)</f>
        <v/>
      </c>
      <c r="DTC9" s="78" t="str">
        <f>IF(OR('Bilag I  Supplerende næringsdek'!D73="",'Bilag I  Supplerende næringsdek'!D73='Drop down'!$P$7),"",'Bilag I  Supplerende næringsdek'!D73)</f>
        <v/>
      </c>
      <c r="DTD9" s="78" t="str">
        <f>IF(OR('Bilag I  Supplerende næringsdek'!D77="",'Bilag I  Supplerende næringsdek'!D77='Drop down'!$P$7),"",'Bilag I  Supplerende næringsdek'!D77)</f>
        <v/>
      </c>
      <c r="DTE9" s="78" t="str">
        <f>IF(OR('Bilag I  Supplerende næringsdek'!D78="",'Bilag I  Supplerende næringsdek'!D78='Drop down'!$P$7),"",'Bilag I  Supplerende næringsdek'!D78)</f>
        <v/>
      </c>
      <c r="DTF9" s="78" t="str">
        <f>IF('Drop down'!$P$4="Dansk",IF('Bilag I  Supplerende næringsdek'!D79='Drop down'!$R$3,"",VLOOKUP('Bilag I  Supplerende næringsdek'!D79,'Drop down'!$A$48:$B$49,2,FALSE)),IF('Bilag I  Supplerende næringsdek'!D79='Drop down'!$S$3,"",'Bilag I  Supplerende næringsdek'!D79))</f>
        <v/>
      </c>
      <c r="DTG9" s="78" t="str">
        <f>IF(OR('Del B Kød'!D5="",'Del B Kød'!D5='Drop down'!$P$7),"",'Del B Kød'!D5)</f>
        <v/>
      </c>
      <c r="DTH9" s="78" t="str">
        <f>IF(OR('Del B Kød'!D6="",'Del B Kød'!D6='Drop down'!$P$7),"",'Del B Kød'!D6)</f>
        <v/>
      </c>
      <c r="DTI9" s="78" t="str">
        <f>IF(OR('Del B Kød'!D9="",'Del B Kød'!D9='Drop down'!$P$7),"",VLOOKUP('Del B Kød'!D9,AlleLande[],4,FALSE))</f>
        <v/>
      </c>
      <c r="DTJ9" s="78" t="str">
        <f>IF('Del B Kød'!G9='Drop down'!$P$6,"",IF('Del B Kød'!G9='Drop down'!$P$11,0,1))</f>
        <v/>
      </c>
      <c r="DTK9" s="78" t="str">
        <f>IF(OR('Del B Kød'!D10="",'Del B Kød'!D10='Drop down'!$P$7),"",VLOOKUP('Del B Kød'!D10,AlleLande[],4,FALSE))</f>
        <v/>
      </c>
      <c r="DTL9" s="78" t="str">
        <f>IF('Del B Kød'!G10='Drop down'!$P$6,"",IF('Del B Kød'!G10='Drop down'!$P$11,0,1))</f>
        <v/>
      </c>
      <c r="DTM9" s="78" t="str">
        <f>IF(OR('Del B Kød'!D11="",'Del B Kød'!D11='Drop down'!$P$7),"",VLOOKUP('Del B Kød'!D11,AlleLande[],4,FALSE))</f>
        <v/>
      </c>
      <c r="DTN9" s="78" t="str">
        <f>IF('Del B Kød'!G11='Drop down'!$P$6,"",IF('Del B Kød'!G11='Drop down'!$P$11,0,1))</f>
        <v/>
      </c>
      <c r="DTO9" s="78" t="str">
        <f>IF(OR('Del B Kød'!D12="",'Del B Kød'!D12='Drop down'!$P$7),"",VLOOKUP('Del B Kød'!D12,AlleLande[],4,FALSE))</f>
        <v/>
      </c>
      <c r="DTP9" s="78" t="str">
        <f>IF('Del B Kød'!G12='Drop down'!$P$6,"",IF('Del B Kød'!G12='Drop down'!$P$11,0,1))</f>
        <v/>
      </c>
      <c r="DTQ9" s="78" t="str">
        <f>IF('Del B Kød'!D14='Drop down'!$P$6,"",IF('Del B Kød'!D14='Drop down'!$P$11,0,1))</f>
        <v/>
      </c>
      <c r="DTR9" s="78" t="str">
        <f>IF(OR('Del B Kød'!D15="",'Del B Kød'!D15='Drop down'!$P$7),"",'Del B Kød'!D15)</f>
        <v/>
      </c>
      <c r="DTS9" s="78" t="str">
        <f>IF('Del B Kød'!D16='Drop down'!$P$6,"",IF('Del B Kød'!D16='Drop down'!$P$11,0,1))</f>
        <v/>
      </c>
      <c r="DTT9" s="78" t="str">
        <f>IF(OR('Del B Kød'!D18="",'Del B Kød'!D18='Drop down'!$P$7),"",'Del B Kød'!D18)</f>
        <v/>
      </c>
      <c r="DTU9" s="78" t="str">
        <f>IF('Del B Kød'!D19='Drop down'!$P$6,"",IF('Del B Kød'!D19='Drop down'!$P$11,0,1))</f>
        <v/>
      </c>
      <c r="DTV9" s="78" t="str">
        <f>IF(OR('Del B Kød'!D21="",'Del B Kød'!D21='Drop down'!$P$7),"",'Del B Kød'!D21)</f>
        <v/>
      </c>
      <c r="DTW9" s="78" t="str">
        <f>IF('Del B Kød'!D22='Drop down'!$P$6,"",IF('Del B Kød'!D22='Drop down'!$P$11,0,1))</f>
        <v/>
      </c>
      <c r="DTX9" s="78" t="str">
        <f>IF('Drop down'!$P$4="Dansk",IF('Del B Kød'!D24='Drop down'!$R$3,"",VLOOKUP('Del B Kød'!D24,'Drop down'!$A$102:$B$103,2,FALSE)),IF('Del B Kød'!D24='Drop down'!$S$3,"",'Del B Kød'!D24))</f>
        <v/>
      </c>
      <c r="DTY9" s="78" t="str">
        <f>IF(OR('Del B Kød'!D27="",'Del B Kød'!D27='Drop down'!$P$7),"",'Del B Kød'!D27)</f>
        <v/>
      </c>
      <c r="DTZ9" s="78" t="str">
        <f>IF(OR('Del B Kød'!D28="",'Del B Kød'!D28='Drop down'!$P$7),"",'Del B Kød'!D28)</f>
        <v/>
      </c>
      <c r="DUA9" s="78" t="str">
        <f>IF('Del B Kød'!D30='Drop down'!$P$6,"",IF('Del B Kød'!D30='Drop down'!$P$11,0,1))</f>
        <v/>
      </c>
      <c r="DUB9" s="78" t="str">
        <f>IF('Del B Kød'!D32='Drop down'!$P$6,"",IF('Del B Kød'!D32='Drop down'!$P$11,0,1))</f>
        <v/>
      </c>
      <c r="DUC9" s="78" t="str">
        <f>IF('Del B Kød'!D34='Drop down'!$P$6,"",IF('Del B Kød'!D34='Drop down'!$P$11,0,1))</f>
        <v/>
      </c>
      <c r="DUD9" s="78" t="str">
        <f>IF('Del B Kød'!D37='Drop down'!$P$6,"",IF('Del B Kød'!D37='Drop down'!$P$11,0,1))</f>
        <v/>
      </c>
      <c r="DUE9" s="78" t="str">
        <f>IF(OR('Del B Mælk og ost'!D5="",'Del B Mælk og ost'!D5='Drop down'!$P$7),"",'Del B Mælk og ost'!D5)</f>
        <v/>
      </c>
      <c r="DUF9" s="78" t="str">
        <f>IF(OR('Del B Mælk og ost'!D7="",'Del B Mælk og ost'!D7='Drop down'!$P$7),"",'Del B Mælk og ost'!D7)</f>
        <v/>
      </c>
      <c r="DUG9" s="78" t="str">
        <f>IF('Del B Mælk og ost'!D8='Drop down'!$P$6,"",IF('Del B Mælk og ost'!D8='Drop down'!$P$11,0,1))</f>
        <v/>
      </c>
      <c r="DUH9" s="78" t="str">
        <f>IF('Drop down'!$P$4="Dansk",IF('Del B Mælk og ost'!D10='Drop down'!$R$3,"",VLOOKUP('Del B Mælk og ost'!D10,'Drop down'!A119:B123,2,FALSE)),IF('Del B Mælk og ost'!D10='Drop down'!$S$3,"",'Del B Mælk og ost'!D10))</f>
        <v/>
      </c>
      <c r="DUI9" s="78" t="str">
        <f>IF('Drop down'!$P$4="Dansk",IF('Del B Mælk og ost'!D12='Drop down'!$R$3,"",VLOOKUP('Del B Mælk og ost'!D12,'Drop down'!A110:B113,2,FALSE)),IF('Del B Mælk og ost'!D12='Drop down'!$S$3,"",'Del B Mælk og ost'!D12))</f>
        <v/>
      </c>
      <c r="DUJ9" s="78" t="str">
        <f>IF('Del B Mælk og ost'!D13='Drop down'!$P$6,"",IF('Del B Mælk og ost'!D13='Drop down'!$P$11,0,1))</f>
        <v/>
      </c>
      <c r="DUK9" s="78" t="str">
        <f>IF('Drop down'!$P$4="Dansk",IF('Del B Mælk og ost'!D16='Drop down'!$R$3,"",VLOOKUP('Del B Mælk og ost'!D16,'Drop down'!A129:B131,2,FALSE)),IF('Del B Mælk og ost'!D16='Drop down'!$S$3,"",'Del B Mælk og ost'!D16))</f>
        <v/>
      </c>
      <c r="DUL9" s="78" t="str">
        <f>IF(OR('Del B Æg og æggeprodukter'!D5="",'Del B Æg og æggeprodukter'!D5='Drop down'!$P$7),"",'Del B Æg og æggeprodukter'!D5)</f>
        <v/>
      </c>
      <c r="DUM9" s="78" t="str">
        <f>IF('Drop down'!$P$4="Dansk",IF('Del B Æg og æggeprodukter'!D7='Drop down'!$R$3,"",VLOOKUP('Del B Æg og æggeprodukter'!D7,'Drop down'!A138:B141,2,FALSE)),IF('Del B Æg og æggeprodukter'!D7='Drop down'!$S$3,"",'Del B Æg og æggeprodukter'!D7))</f>
        <v/>
      </c>
      <c r="DUN9" s="78" t="str">
        <f>IF('Drop down'!$P$4="Dansk",IF('Del B Æg og æggeprodukter'!D8='Drop down'!$R$3,"",VLOOKUP('Del B Æg og æggeprodukter'!D8,'Drop down'!A148:B150,2,FALSE)),IF('Del B Æg og æggeprodukter'!D8='Drop down'!$S$3,"",'Del B Æg og æggeprodukter'!D8))</f>
        <v/>
      </c>
      <c r="DUO9" s="78" t="str">
        <f>IF('Del B Æg og æggeprodukter'!D10='Drop down'!$P$6,"",IF('Del B Æg og æggeprodukter'!D10='Drop down'!$P$11,0,1))</f>
        <v/>
      </c>
      <c r="DUP9" s="78" t="str">
        <f>IF(OR('Del B Æg og æggeprodukter'!D13="",'Del B Æg og æggeprodukter'!D13='Drop down'!$P$7),"",'Del B Æg og æggeprodukter'!D13)</f>
        <v/>
      </c>
      <c r="DUQ9" s="78" t="str">
        <f>IF(OR('Del B Chokolade'!D5="",'Del B Chokolade'!D5='Drop down'!$P$7),"",'Del B Chokolade'!D5)</f>
        <v/>
      </c>
      <c r="DUR9" s="78" t="str">
        <f>IF(OR('Del B Chokolade'!D8="",'Del B Chokolade'!D8='Drop down'!$P$7),"",'Del B Chokolade'!D8)</f>
        <v/>
      </c>
      <c r="DUS9" s="78" t="str">
        <f>IF(OR('Del B Chokolade'!D9="",'Del B Chokolade'!D9='Drop down'!$P$7),"",'Del B Chokolade'!D9)</f>
        <v/>
      </c>
      <c r="DUT9" s="78" t="str">
        <f>IF(OR('Del B Chokolade'!D10="",'Del B Chokolade'!D10='Drop down'!$P$7),"",'Del B Chokolade'!D10)</f>
        <v/>
      </c>
      <c r="DUU9" s="78" t="str">
        <f>IF(OR('Del B Chokolade'!D11="",'Del B Chokolade'!D11='Drop down'!$P$7),"",'Del B Chokolade'!D11)</f>
        <v/>
      </c>
      <c r="DUV9" s="78" t="str">
        <f>IF(OR('Del B Chokolade'!D12="",'Del B Chokolade'!D12='Drop down'!$P$7),"",'Del B Chokolade'!D12)</f>
        <v/>
      </c>
      <c r="DUW9" s="78" t="str">
        <f>IF(OR('Del B Chokolade'!D13="",'Del B Chokolade'!D13='Drop down'!$P$7),"",'Del B Chokolade'!D13)</f>
        <v/>
      </c>
      <c r="DUX9" s="78" t="str">
        <f>IF(OR('Del B Chokolade'!E8="",'Del B Chokolade'!E8='Drop down'!$P$7),"",'Del B Chokolade'!E8)</f>
        <v/>
      </c>
      <c r="DUY9" s="78" t="str">
        <f>IF(OR('Del B Chokolade'!E9="",'Del B Chokolade'!E9='Drop down'!$P$7),"",'Del B Chokolade'!E9)</f>
        <v/>
      </c>
      <c r="DUZ9" s="78" t="str">
        <f>IF(OR('Del B Chokolade'!E10="",'Del B Chokolade'!E10='Drop down'!$P$7),"",'Del B Chokolade'!E10)</f>
        <v/>
      </c>
      <c r="DVA9" s="78" t="str">
        <f>IF(OR('Del B Chokolade'!E11="",'Del B Chokolade'!E11='Drop down'!$P$7),"",'Del B Chokolade'!E11)</f>
        <v/>
      </c>
      <c r="DVB9" s="78" t="str">
        <f>IF(OR('Del B Chokolade'!E12="",'Del B Chokolade'!E12='Drop down'!$P$7),"",'Del B Chokolade'!E12)</f>
        <v/>
      </c>
      <c r="DVC9" s="78" t="str">
        <f>IF(OR('Del B Chokolade'!E13="",'Del B Chokolade'!E13='Drop down'!$P$7),"",'Del B Chokolade'!E13)</f>
        <v/>
      </c>
      <c r="DVD9" s="78" t="str">
        <f>IF(OR('Del B Chokolade'!F8="",'Del B Chokolade'!F8='Drop down'!$P$7),"",'Del B Chokolade'!F8)</f>
        <v/>
      </c>
      <c r="DVE9" s="78" t="str">
        <f>IF(OR('Del B Chokolade'!F9="",'Del B Chokolade'!F9='Drop down'!$P$7),"",'Del B Chokolade'!F9)</f>
        <v/>
      </c>
      <c r="DVF9" s="78" t="str">
        <f>IF(OR('Del B Chokolade'!F10="",'Del B Chokolade'!F10='Drop down'!$P$7),"",'Del B Chokolade'!F10)</f>
        <v/>
      </c>
      <c r="DVG9" s="78" t="str">
        <f>IF(OR('Del B Chokolade'!F11="",'Del B Chokolade'!F11='Drop down'!$P$7),"",'Del B Chokolade'!F11)</f>
        <v/>
      </c>
      <c r="DVH9" s="78" t="str">
        <f>IF(OR('Del B Chokolade'!F12="",'Del B Chokolade'!F12='Drop down'!$P$7),"",'Del B Chokolade'!F12)</f>
        <v/>
      </c>
      <c r="DVI9" s="78" t="str">
        <f>IF(OR('Del B Chokolade'!F13="",'Del B Chokolade'!F13='Drop down'!$P$7),"",'Del B Chokolade'!F13)</f>
        <v/>
      </c>
      <c r="DVJ9" s="78" t="str">
        <f>IF(OR('Del B Fisk og fiskeprodukter'!D5="",'Del B Fisk og fiskeprodukter'!D5='Drop down'!$P$7),"",'Del B Fisk og fiskeprodukter'!D5)</f>
        <v/>
      </c>
      <c r="DVK9" s="78" t="str">
        <f>IF('Drop down'!$P$4="Dansk",IF('Del B Fisk og fiskeprodukter'!D7='Drop down'!$R$3,"",VLOOKUP('Del B Fisk og fiskeprodukter'!D7,'Drop down'!A156:B157,2,FALSE)),IF('Del B Fisk og fiskeprodukter'!D7='Drop down'!$S$3,"",'Del B Fisk og fiskeprodukter'!D7))</f>
        <v/>
      </c>
      <c r="DVL9" s="78" t="str">
        <f>IF('Del B Fisk og fiskeprodukter'!D9='Drop down'!$P$6,"",IF('Del B Fisk og fiskeprodukter'!D9='Drop down'!$P$11,0,1))</f>
        <v/>
      </c>
      <c r="DVM9" s="78" t="str">
        <f>IF(OR('Del B Fisk og fiskeprodukter'!D11="",'Del B Fisk og fiskeprodukter'!D11='Drop down'!$P$7),"",'Del B Fisk og fiskeprodukter'!D11)</f>
        <v/>
      </c>
      <c r="DVN9" s="78" t="str">
        <f>IF(OR('Del B Fisk og fiskeprodukter'!D12="",'Del B Fisk og fiskeprodukter'!D12='Drop down'!$P$7),"",'Del B Fisk og fiskeprodukter'!D12)</f>
        <v/>
      </c>
      <c r="DVO9" s="78" t="str">
        <f>IF('Del B Fisk og fiskeprodukter'!D15='Drop down'!$P$6,"",IF('Del B Fisk og fiskeprodukter'!D15='Drop down'!$P$11,0,1))</f>
        <v/>
      </c>
      <c r="DVP9" s="78" t="str">
        <f>IF('Del B Fisk og fiskeprodukter'!D16='Drop down'!$P$6,"",IF('Del B Fisk og fiskeprodukter'!D16='Drop down'!$P$11,0,1))</f>
        <v/>
      </c>
      <c r="DVQ9" s="78" t="str">
        <f>IF('Del B Fisk og fiskeprodukter'!D17='Drop down'!$P$6,"",IF('Del B Fisk og fiskeprodukter'!D17='Drop down'!$P$11,0,1))</f>
        <v/>
      </c>
      <c r="DVR9" s="78" t="str">
        <f>IF(OR('Del B Fisk og fiskeprodukter'!D18="",'Del B Fisk og fiskeprodukter'!D18='Drop down'!$P$7),"",VLOOKUP('Del B Fisk og fiskeprodukter'!D18,AlleLande[],4,FALSE))</f>
        <v/>
      </c>
      <c r="DVS9" s="166" t="str">
        <f>IF(OR('Del B Fisk og fiskeprodukter'!D21&lt;&gt;"",'Del B Fisk og fiskeprodukter'!E21&lt;&gt;"",'Del B Fisk og fiskeprodukter'!F21&lt;&gt;"",'Del B Fisk og fiskeprodukter'!G21&lt;&gt;"",'Del B Fisk og fiskeprodukter'!H21&lt;&gt;""),'Del B Fisk og fiskeprodukter'!D21&amp;"|"&amp;'Del B Fisk og fiskeprodukter'!E21&amp;"|"&amp;'Del B Fisk og fiskeprodukter'!F21&amp;"|"&amp;'Del B Fisk og fiskeprodukter'!G21&amp;"|"&amp;'Del B Fisk og fiskeprodukter'!H21,"")</f>
        <v/>
      </c>
      <c r="DVT9" s="166" t="str">
        <f>IF(OR('Del B Fisk og fiskeprodukter'!D23&lt;&gt;"",'Del B Fisk og fiskeprodukter'!E23&lt;&gt;"",'Del B Fisk og fiskeprodukter'!F23&lt;&gt;"",'Del B Fisk og fiskeprodukter'!G23&lt;&gt;"",'Del B Fisk og fiskeprodukter'!H23&lt;&gt;""),'Del B Fisk og fiskeprodukter'!D23&amp;"|"&amp;'Del B Fisk og fiskeprodukter'!E23&amp;"|"&amp;'Del B Fisk og fiskeprodukter'!F23&amp;"|"&amp;'Del B Fisk og fiskeprodukter'!G23&amp;"|"&amp;'Del B Fisk og fiskeprodukter'!H23,"")</f>
        <v/>
      </c>
      <c r="DVU9" s="166" t="str">
        <f>IF(OR('Del B Fisk og fiskeprodukter'!D25&lt;&gt;"",'Del B Fisk og fiskeprodukter'!E25&lt;&gt;"",'Del B Fisk og fiskeprodukter'!F25&lt;&gt;"",'Del B Fisk og fiskeprodukter'!G25&lt;&gt;"",'Del B Fisk og fiskeprodukter'!H25&lt;&gt;""),'Del B Fisk og fiskeprodukter'!D25&amp;"|"&amp;'Del B Fisk og fiskeprodukter'!E25&amp;"|"&amp;'Del B Fisk og fiskeprodukter'!F25&amp;"|"&amp;'Del B Fisk og fiskeprodukter'!G25&amp;"|"&amp;'Del B Fisk og fiskeprodukter'!H25,"")</f>
        <v/>
      </c>
      <c r="DVV9" s="78" t="str">
        <f>IF('Del B Fisk og fiskeprodukter'!D28='Drop down'!$P$6,"",IF('Del B Fisk og fiskeprodukter'!D28='Drop down'!$P$11,0,1))</f>
        <v/>
      </c>
      <c r="DVW9" s="78" t="str">
        <f>IF('Del B Fisk og fiskeprodukter'!D29='Drop down'!$P$6,"",IF('Del B Fisk og fiskeprodukter'!D29='Drop down'!$P$11,0,1))</f>
        <v/>
      </c>
      <c r="DVX9" s="78" t="str">
        <f>IF('Del B Fisk og fiskeprodukter'!D30='Drop down'!$P$6,"",IF('Del B Fisk og fiskeprodukter'!D30='Drop down'!$P$11,0,1))</f>
        <v/>
      </c>
      <c r="DVY9" s="78" t="str">
        <f>IF('Del B Fisk og fiskeprodukter'!D31='Drop down'!$P$6,"",IF('Del B Fisk og fiskeprodukter'!D31='Drop down'!$P$11,0,1))</f>
        <v/>
      </c>
      <c r="DVZ9" s="78" t="str">
        <f>IF('Del B Fisk og fiskeprodukter'!D32='Drop down'!$P$6,"",IF('Del B Fisk og fiskeprodukter'!D32='Drop down'!$P$11,0,1))</f>
        <v/>
      </c>
      <c r="DWA9" s="78" t="str">
        <f>IF('Del B Fisk og fiskeprodukter'!D33='Drop down'!$P$6,"",IF('Del B Fisk og fiskeprodukter'!D33='Drop down'!$P$11,0,1))</f>
        <v/>
      </c>
      <c r="DWB9" s="78" t="str">
        <f>IF('Del B Fisk og fiskeprodukter'!D34='Drop down'!$P$6,"",IF('Del B Fisk og fiskeprodukter'!D34='Drop down'!$P$11,0,1))</f>
        <v/>
      </c>
      <c r="DWC9" s="78" t="str">
        <f>IF('Del B Fisk og fiskeprodukter'!D37='Drop down'!$P$6,"",IF('Del B Fisk og fiskeprodukter'!D37='Drop down'!$P$11,0,1))</f>
        <v/>
      </c>
      <c r="DWD9" s="78" t="str">
        <f>IF('Del B Fisk og fiskeprodukter'!D38='Drop down'!$P$6,"",IF('Del B Fisk og fiskeprodukter'!D38='Drop down'!$P$11,0,1))</f>
        <v/>
      </c>
      <c r="DWE9" s="78" t="str">
        <f>IF('Del B Fisk og fiskeprodukter'!D39='Drop down'!$P$6,"",IF('Del B Fisk og fiskeprodukter'!D39='Drop down'!$P$11,0,1))</f>
        <v/>
      </c>
      <c r="DWF9" s="78" t="str">
        <f>IF(OR('Del B Fisk og fiskeprodukter'!D40="",'Del B Fisk og fiskeprodukter'!D40='Drop down'!$P$7),"",'Del B Fisk og fiskeprodukter'!D40)</f>
        <v/>
      </c>
      <c r="DWG9" s="78" t="str">
        <f>IF(OR('Del B Juice'!D5="",'Del B Juice'!D5='Drop down'!$P$7),"",'Del B Juice'!D5)</f>
        <v/>
      </c>
      <c r="DWH9" s="78" t="str">
        <f>IF('Del B Juice'!D7='Drop down'!$P$6,"",IF('Del B Juice'!D7='Drop down'!$P$11,0,1))</f>
        <v/>
      </c>
      <c r="DWI9" s="78" t="str">
        <f>IF('Del B Juice'!D9='Drop down'!$P$6,"",IF('Del B Juice'!D9='Drop down'!$P$11,0,1))</f>
        <v/>
      </c>
      <c r="DWJ9" s="78" t="str">
        <f>IF('Del B Juice'!D12='Drop down'!$P$6,"",IF('Del B Juice'!D12='Drop down'!$P$11,0,1))</f>
        <v/>
      </c>
      <c r="DWK9" s="78" t="str">
        <f>IF('Del B Juice'!D16='Drop down'!$P$6,"",IF('Del B Juice'!D16='Drop down'!$P$11,0,1))</f>
        <v/>
      </c>
      <c r="DWL9" s="78" t="str">
        <f>IF(OR('Del B Juice'!D20="",'Del B Juice'!D20='Drop down'!$P$7),"",'Del B Juice'!D20)</f>
        <v/>
      </c>
      <c r="DWM9" s="78" t="str">
        <f>IF(OR('Del B Kaffe'!D5="",'Del B Kaffe'!D5='Drop down'!$P$7),"",'Del B Kaffe'!D5)</f>
        <v/>
      </c>
      <c r="DWN9" s="78" t="str">
        <f>IF(OR('Del B Kaffe'!D7="",'Del B Kaffe'!D7='Drop down'!$P$7),"",'Del B Kaffe'!D7)</f>
        <v/>
      </c>
      <c r="DWO9" s="78" t="str">
        <f>IF('Del B Kaffe'!D9='Drop down'!$P$6,"",IF('Del B Kaffe'!D9='Drop down'!$P$11,0,1))</f>
        <v/>
      </c>
      <c r="DWP9" s="78" t="str">
        <f>IF('Drop down'!$P$4="Dansk",IF('Del B Kaffe'!D11='Drop down'!$R$3,"",VLOOKUP('Del B Kaffe'!D11,'Drop down'!A195:B198,2,FALSE)),IF('Del B Kaffe'!D11='Drop down'!$S$3,"",'Del B Kaffe'!D11))</f>
        <v/>
      </c>
      <c r="DWQ9" s="78" t="str">
        <f>IF(OR('Del B Kaffe'!D12="",'Del B Kaffe'!D12='Drop down'!$P$7),"",'Del B Kaffe'!D12)</f>
        <v/>
      </c>
      <c r="DWR9" s="78" t="str">
        <f>IF('Drop down'!$P$4="Dansk",IF('Del B Kaffe'!D14='Drop down'!$R$3,"",VLOOKUP('Del B Kaffe'!D14,'Drop down'!A164:B168,2,FALSE)),IF('Del B Kaffe'!D14='Drop down'!$S$3,"",'Del B Kaffe'!D14))</f>
        <v/>
      </c>
      <c r="DWS9" s="78" t="str">
        <f>IF('Drop down'!$P$4="Dansk",IF('Del B Kaffe'!D16='Drop down'!$R$3,"",VLOOKUP('Del B Kaffe'!D16,'Drop down'!A175:B178,2,FALSE)),IF('Del B Kaffe'!D16='Drop down'!$S$3,"",'Del B Kaffe'!D16))</f>
        <v/>
      </c>
      <c r="DWT9" s="78" t="str">
        <f>IF(OR('Del B Te'!D5="",'Del B Te'!D5='Drop down'!$P$7),"",'Del B Te'!D5)</f>
        <v/>
      </c>
      <c r="DWU9" s="78" t="str">
        <f>IF('Del B Te'!D7='Drop down'!$P$6,"",IF('Del B Te'!D7='Drop down'!$P$11,0,1))</f>
        <v/>
      </c>
      <c r="DWV9" s="78" t="str">
        <f>IF(OR('Del B Te'!D8="",'Del B Te'!D8='Drop down'!$P$7),"",'Del B Te'!D8)</f>
        <v/>
      </c>
      <c r="DWW9" s="78" t="str">
        <f>IF('Del B Te'!D10='Drop down'!$P$6,"",IF('Del B Te'!D10='Drop down'!$P$11,0,1))</f>
        <v/>
      </c>
      <c r="DWX9" s="78" t="str">
        <f>IF(OR('Del B Te'!D11="",'Del B Te'!D11='Drop down'!$P$7),"",'Del B Te'!D11)</f>
        <v/>
      </c>
      <c r="DWY9" s="78" t="str">
        <f>IF('Del B Te'!D13='Drop down'!$P$6,"",IF('Del B Te'!D13='Drop down'!$P$11,0,1))</f>
        <v/>
      </c>
      <c r="DWZ9" s="78" t="str">
        <f>IF(OR('Del B Te'!D14="",'Del B Te'!D14='Drop down'!$P$7),"",'Del B Te'!D14)</f>
        <v/>
      </c>
      <c r="DXA9" s="78" t="str">
        <f>IF(OR('Del B Te'!D17="",'Del B Te'!D17='Drop down'!$P$7),"",'Del B Te'!D17)</f>
        <v/>
      </c>
      <c r="DXB9" s="78" t="str">
        <f>IF('Drop down'!$P$4="Dansk",IF('Del B Te'!D19='Drop down'!$R$3,"",VLOOKUP('Del B Te'!D19,'Drop down'!A186:B188,2,FALSE)),IF('Del B Te'!D19='Drop down'!$S$3,"",'Del B Te'!D19))</f>
        <v/>
      </c>
      <c r="DXC9" s="78" t="str">
        <f>IF('Del B Te'!D22='Drop down'!$P$6,"",IF('Del B Te'!D22='Drop down'!$P$11,0,1))</f>
        <v/>
      </c>
      <c r="DXD9" s="78" t="str">
        <f>IF('Del B Te'!D23='Drop down'!$P$6,"",IF('Del B Te'!D23='Drop down'!$P$11,0,1))</f>
        <v/>
      </c>
      <c r="DXE9" s="78" t="str">
        <f>IF('Del B Te'!D24='Drop down'!$P$6,"",IF('Del B Te'!D24='Drop down'!$P$11,0,1))</f>
        <v/>
      </c>
      <c r="DXF9" s="78" t="str">
        <f>IF('Del B Te'!D25='Drop down'!$P$6,"",IF('Del B Te'!D25='Drop down'!$P$11,0,1))</f>
        <v/>
      </c>
      <c r="DXG9" s="78" t="str">
        <f>IF(OR('Del B Te'!D26="",'Del B Te'!D26='Drop down'!$P$7),"",'Del B Te'!D26)</f>
        <v/>
      </c>
      <c r="DXH9" s="78" t="str">
        <f>IF('Del B Te'!D29='Drop down'!$P$6,"",IF('Del B Te'!D29='Drop down'!$P$11,0,1))</f>
        <v/>
      </c>
      <c r="DXI9" s="78" t="str">
        <f>IF('Del B Te'!D30='Drop down'!$P$6,"",IF('Del B Te'!D30='Drop down'!$P$11,0,1))</f>
        <v/>
      </c>
      <c r="DXJ9" s="78" t="str">
        <f>IF(OR('Del B Te'!D31="",'Del B Te'!D31='Drop down'!$P$7),"",'Del B Te'!D31)</f>
        <v/>
      </c>
    </row>
    <row r="10" spans="1:3338" x14ac:dyDescent="0.25">
      <c r="DVS10" s="166"/>
    </row>
    <row r="12" spans="1:3338" x14ac:dyDescent="0.25">
      <c r="DVS12" s="166"/>
    </row>
    <row r="14" spans="1:3338" x14ac:dyDescent="0.25">
      <c r="DVS14" s="166"/>
    </row>
    <row r="15" spans="1:3338" x14ac:dyDescent="0.25">
      <c r="DVS15" s="166"/>
    </row>
  </sheetData>
  <sheetProtection algorithmName="SHA-512" hashValue="DNmA/mKwPnjbEpCuWMrvTE0mNFb6P1MQlZbr4O//EpmngEFB97NfE2rsgMkhk69eAozbpu+hU5r6pui1qUkruA==" saltValue="vVc5MD4UcM+5ESuaMJTJsA==" spinCount="100000" scenarios="1" formatRows="0" pivotTables="0"/>
  <phoneticPr fontId="19" type="noConversion"/>
  <conditionalFormatting sqref="A9:XFD9 UQ10 DRP10 DSL10 DVS10 QP10:QP11 VJ10:VJ11 DVS12 DVS14:DVS15">
    <cfRule type="expression" dxfId="628" priority="2">
      <formula>_xlfn.ISFORMULA(A9)</formula>
    </cfRule>
  </conditionalFormatting>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01A537-8C19-405E-952C-0FC06C9383F7}">
  <sheetPr codeName="Sheet4">
    <pageSetUpPr fitToPage="1"/>
  </sheetPr>
  <dimension ref="A1:Z73"/>
  <sheetViews>
    <sheetView zoomScaleNormal="100" workbookViewId="0">
      <selection activeCell="D8" sqref="D8:H8"/>
    </sheetView>
  </sheetViews>
  <sheetFormatPr defaultRowHeight="15" x14ac:dyDescent="0.25"/>
  <cols>
    <col min="1" max="1" width="2.85546875" customWidth="1"/>
    <col min="2" max="2" width="3.42578125" customWidth="1"/>
    <col min="3" max="3" width="34.5703125" customWidth="1"/>
    <col min="4" max="4" width="17.7109375" customWidth="1"/>
    <col min="5" max="5" width="13.5703125" customWidth="1"/>
    <col min="6" max="6" width="13.85546875" customWidth="1"/>
    <col min="9" max="9" width="2.5703125" customWidth="1"/>
    <col min="10" max="10" width="3.140625" customWidth="1"/>
    <col min="11" max="11" width="3.42578125" customWidth="1"/>
    <col min="12" max="12" width="41.140625" bestFit="1" customWidth="1"/>
    <col min="43" max="43" width="62.5703125" customWidth="1"/>
  </cols>
  <sheetData>
    <row r="1" spans="1:26" ht="38.450000000000003" customHeight="1" x14ac:dyDescent="0.25">
      <c r="A1" s="3"/>
      <c r="B1" s="268" t="str">
        <f>'Drop down'!P14</f>
        <v>Alle rettigheder til dette dokument tilhører Varefakta, og dokumentet må ikke kopieres, gengives, videregives og/eller benyttes uden forudgående skriftlig tilladelse fra Varefakta (Version 26.1).</v>
      </c>
      <c r="C1" s="268"/>
      <c r="D1" s="268"/>
      <c r="E1" s="268"/>
      <c r="F1" s="11"/>
      <c r="G1" s="11"/>
      <c r="H1" s="2"/>
      <c r="I1" s="2"/>
      <c r="J1" s="4"/>
      <c r="K1" s="1"/>
      <c r="L1" s="1"/>
      <c r="M1" s="1"/>
      <c r="N1" s="1"/>
      <c r="O1" s="1"/>
      <c r="P1" s="1"/>
      <c r="Q1" s="1"/>
      <c r="R1" s="1"/>
      <c r="S1" s="1"/>
      <c r="T1" s="1"/>
      <c r="U1" s="1"/>
      <c r="V1" s="1"/>
      <c r="W1" s="1"/>
      <c r="X1" s="1"/>
      <c r="Y1" s="1"/>
      <c r="Z1" s="1"/>
    </row>
    <row r="2" spans="1:26" x14ac:dyDescent="0.25">
      <c r="A2" s="3"/>
      <c r="B2" s="5"/>
      <c r="C2" s="6"/>
      <c r="D2" s="6"/>
      <c r="E2" s="6"/>
      <c r="F2" s="6"/>
      <c r="G2" s="6"/>
      <c r="H2" s="6"/>
      <c r="I2" s="7"/>
      <c r="J2" s="4"/>
      <c r="K2" s="1"/>
      <c r="L2" s="1"/>
      <c r="M2" s="1"/>
      <c r="N2" s="1"/>
      <c r="O2" s="1"/>
      <c r="P2" s="1"/>
      <c r="Q2" s="1"/>
      <c r="R2" s="1"/>
      <c r="S2" s="1"/>
      <c r="T2" s="1"/>
      <c r="U2" s="1"/>
      <c r="V2" s="1"/>
      <c r="W2" s="1"/>
      <c r="X2" s="1"/>
      <c r="Y2" s="1"/>
      <c r="Z2" s="1"/>
    </row>
    <row r="3" spans="1:26" ht="24" thickBot="1" x14ac:dyDescent="0.4">
      <c r="A3" s="3"/>
      <c r="B3" s="5"/>
      <c r="C3" s="8" t="s">
        <v>4636</v>
      </c>
      <c r="D3" s="6"/>
      <c r="E3" s="283" t="s">
        <v>5327</v>
      </c>
      <c r="F3" s="284"/>
      <c r="G3" s="284"/>
      <c r="H3" s="285"/>
      <c r="I3" s="7"/>
      <c r="J3" s="4"/>
      <c r="K3" s="1"/>
      <c r="L3" s="1"/>
      <c r="M3" s="1"/>
      <c r="N3" s="1"/>
      <c r="O3" s="1"/>
      <c r="P3" s="1"/>
      <c r="Q3" s="1"/>
      <c r="R3" s="1"/>
      <c r="S3" s="1"/>
      <c r="T3" s="1"/>
      <c r="U3" s="1"/>
      <c r="V3" s="1"/>
      <c r="W3" s="1"/>
      <c r="X3" s="1"/>
      <c r="Y3" s="1"/>
      <c r="Z3" s="1"/>
    </row>
    <row r="4" spans="1:26" ht="20.25" x14ac:dyDescent="0.3">
      <c r="A4" s="3"/>
      <c r="B4" s="5"/>
      <c r="C4" s="9" t="s">
        <v>4637</v>
      </c>
      <c r="D4" s="6"/>
      <c r="E4" s="286"/>
      <c r="F4" s="287"/>
      <c r="G4" s="287"/>
      <c r="H4" s="288"/>
      <c r="I4" s="7"/>
      <c r="J4" s="4"/>
      <c r="K4" s="1"/>
      <c r="L4" s="12" t="s">
        <v>4617</v>
      </c>
      <c r="M4" s="1"/>
      <c r="N4" s="1"/>
      <c r="O4" s="1"/>
      <c r="P4" s="1"/>
      <c r="Q4" s="1"/>
      <c r="R4" s="1"/>
      <c r="S4" s="1"/>
      <c r="T4" s="1"/>
      <c r="U4" s="1"/>
      <c r="V4" s="1"/>
      <c r="W4" s="1"/>
      <c r="X4" s="1"/>
      <c r="Y4" s="1"/>
      <c r="Z4" s="1"/>
    </row>
    <row r="5" spans="1:26" ht="20.25" x14ac:dyDescent="0.3">
      <c r="A5" s="3"/>
      <c r="B5" s="5"/>
      <c r="C5" s="9"/>
      <c r="D5" s="6"/>
      <c r="E5" s="175"/>
      <c r="F5" s="175"/>
      <c r="G5" s="175"/>
      <c r="H5" s="175"/>
      <c r="I5" s="7"/>
      <c r="J5" s="4"/>
      <c r="K5" s="1"/>
      <c r="L5" s="158" t="s">
        <v>0</v>
      </c>
      <c r="M5" s="1"/>
      <c r="N5" s="1"/>
      <c r="O5" s="1"/>
      <c r="P5" s="1"/>
      <c r="Q5" s="1"/>
      <c r="R5" s="1"/>
      <c r="S5" s="1"/>
      <c r="T5" s="1"/>
      <c r="U5" s="1"/>
      <c r="V5" s="1"/>
      <c r="W5" s="1"/>
      <c r="X5" s="1"/>
      <c r="Y5" s="1"/>
      <c r="Z5" s="1"/>
    </row>
    <row r="6" spans="1:26" ht="15.75" customHeight="1" x14ac:dyDescent="0.25">
      <c r="A6" s="3"/>
      <c r="B6" s="5"/>
      <c r="C6" s="13" t="s">
        <v>5404</v>
      </c>
      <c r="D6" s="279" t="s">
        <v>5405</v>
      </c>
      <c r="E6" s="279"/>
      <c r="F6" s="279"/>
      <c r="G6" s="279"/>
      <c r="H6" s="279"/>
      <c r="I6" s="7"/>
      <c r="J6" s="4"/>
      <c r="K6" s="1"/>
      <c r="L6" s="155" t="s">
        <v>1</v>
      </c>
      <c r="M6" s="1"/>
      <c r="N6" s="1"/>
      <c r="O6" s="1"/>
      <c r="P6" s="1"/>
      <c r="Q6" s="1"/>
      <c r="R6" s="1"/>
      <c r="S6" s="1"/>
      <c r="T6" s="1"/>
      <c r="U6" s="1"/>
      <c r="V6" s="1"/>
      <c r="W6" s="1"/>
      <c r="X6" s="1"/>
      <c r="Y6" s="1"/>
      <c r="Z6" s="1"/>
    </row>
    <row r="7" spans="1:26" x14ac:dyDescent="0.25">
      <c r="A7" s="3"/>
      <c r="B7" s="5"/>
      <c r="C7" s="176"/>
      <c r="D7" s="6"/>
      <c r="E7" s="6"/>
      <c r="F7" s="6"/>
      <c r="G7" s="6"/>
      <c r="H7" s="6"/>
      <c r="I7" s="7"/>
      <c r="J7" s="4"/>
      <c r="K7" s="1"/>
      <c r="L7" s="155" t="s">
        <v>2</v>
      </c>
      <c r="M7" s="1"/>
      <c r="N7" s="1"/>
      <c r="O7" s="1"/>
      <c r="P7" s="1"/>
      <c r="Q7" s="1"/>
      <c r="R7" s="1"/>
      <c r="S7" s="1"/>
      <c r="T7" s="1"/>
      <c r="U7" s="1"/>
      <c r="V7" s="1"/>
      <c r="W7" s="1"/>
      <c r="X7" s="1"/>
      <c r="Y7" s="1"/>
      <c r="Z7" s="1"/>
    </row>
    <row r="8" spans="1:26" x14ac:dyDescent="0.25">
      <c r="A8" s="3"/>
      <c r="B8" s="5"/>
      <c r="C8" s="17" t="s">
        <v>4630</v>
      </c>
      <c r="D8" s="279"/>
      <c r="E8" s="279"/>
      <c r="F8" s="279"/>
      <c r="G8" s="279"/>
      <c r="H8" s="279"/>
      <c r="I8" s="7"/>
      <c r="J8" s="4"/>
      <c r="K8" s="1"/>
      <c r="L8" s="155" t="s">
        <v>3</v>
      </c>
      <c r="M8" s="1"/>
      <c r="N8" s="1"/>
      <c r="O8" s="1"/>
      <c r="P8" s="1"/>
      <c r="Q8" s="1"/>
      <c r="R8" s="1"/>
      <c r="S8" s="1"/>
      <c r="T8" s="1"/>
      <c r="U8" s="1"/>
      <c r="V8" s="1"/>
      <c r="W8" s="1"/>
      <c r="X8" s="1"/>
      <c r="Y8" s="1"/>
      <c r="Z8" s="1"/>
    </row>
    <row r="9" spans="1:26" x14ac:dyDescent="0.25">
      <c r="A9" s="3"/>
      <c r="B9" s="5"/>
      <c r="C9" s="265" t="s">
        <v>4631</v>
      </c>
      <c r="D9" s="256" t="s">
        <v>4614</v>
      </c>
      <c r="E9" s="257"/>
      <c r="F9" s="257"/>
      <c r="G9" s="257"/>
      <c r="H9" s="258"/>
      <c r="I9" s="7"/>
      <c r="J9" s="4"/>
      <c r="K9" s="1"/>
      <c r="L9" s="155" t="s">
        <v>4618</v>
      </c>
      <c r="M9" s="1"/>
      <c r="N9" s="1"/>
      <c r="O9" s="1"/>
      <c r="P9" s="1"/>
      <c r="Q9" s="1"/>
      <c r="R9" s="1"/>
      <c r="S9" s="1"/>
      <c r="T9" s="1"/>
      <c r="U9" s="1"/>
      <c r="V9" s="1"/>
      <c r="W9" s="1"/>
      <c r="X9" s="1"/>
      <c r="Y9" s="1"/>
      <c r="Z9" s="1"/>
    </row>
    <row r="10" spans="1:26" x14ac:dyDescent="0.25">
      <c r="A10" s="3"/>
      <c r="B10" s="5"/>
      <c r="C10" s="266"/>
      <c r="D10" s="259"/>
      <c r="E10" s="260"/>
      <c r="F10" s="260"/>
      <c r="G10" s="260"/>
      <c r="H10" s="261"/>
      <c r="I10" s="7"/>
      <c r="J10" s="4"/>
      <c r="K10" s="1"/>
      <c r="L10" s="155" t="s">
        <v>4619</v>
      </c>
      <c r="M10" s="1"/>
      <c r="N10" s="1"/>
      <c r="O10" s="1"/>
      <c r="P10" s="1"/>
      <c r="Q10" s="1"/>
      <c r="R10" s="1"/>
      <c r="S10" s="1"/>
      <c r="T10" s="1"/>
      <c r="U10" s="1"/>
      <c r="V10" s="1"/>
      <c r="W10" s="1"/>
      <c r="X10" s="1"/>
      <c r="Y10" s="1"/>
      <c r="Z10" s="1"/>
    </row>
    <row r="11" spans="1:26" x14ac:dyDescent="0.25">
      <c r="A11" s="3"/>
      <c r="B11" s="5"/>
      <c r="C11" s="13" t="s">
        <v>4632</v>
      </c>
      <c r="D11" s="267" t="s">
        <v>4614</v>
      </c>
      <c r="E11" s="267"/>
      <c r="F11" s="267"/>
      <c r="G11" s="267"/>
      <c r="H11" s="267"/>
      <c r="I11" s="7"/>
      <c r="J11" s="4"/>
      <c r="K11" s="1"/>
      <c r="L11" s="155" t="s">
        <v>4</v>
      </c>
      <c r="M11" s="1"/>
      <c r="N11" s="1"/>
      <c r="O11" s="1"/>
      <c r="P11" s="1"/>
      <c r="Q11" s="1"/>
      <c r="R11" s="1"/>
      <c r="S11" s="1"/>
      <c r="T11" s="1"/>
      <c r="U11" s="1"/>
      <c r="V11" s="1"/>
      <c r="W11" s="1"/>
      <c r="X11" s="1"/>
      <c r="Y11" s="1"/>
      <c r="Z11" s="1"/>
    </row>
    <row r="12" spans="1:26" x14ac:dyDescent="0.25">
      <c r="A12" s="3"/>
      <c r="B12" s="5"/>
      <c r="C12" s="13" t="s">
        <v>4633</v>
      </c>
      <c r="D12" s="267" t="s">
        <v>4614</v>
      </c>
      <c r="E12" s="267"/>
      <c r="F12" s="267"/>
      <c r="G12" s="267"/>
      <c r="H12" s="267"/>
      <c r="I12" s="7"/>
      <c r="J12" s="4"/>
      <c r="K12" s="1"/>
      <c r="L12" s="155" t="s">
        <v>5</v>
      </c>
      <c r="M12" s="1"/>
      <c r="N12" s="1"/>
      <c r="O12" s="1"/>
      <c r="P12" s="1"/>
      <c r="Q12" s="1"/>
      <c r="R12" s="1"/>
      <c r="S12" s="1"/>
      <c r="T12" s="1"/>
      <c r="U12" s="1"/>
      <c r="V12" s="1"/>
      <c r="W12" s="1"/>
      <c r="X12" s="1"/>
      <c r="Y12" s="1"/>
      <c r="Z12" s="1"/>
    </row>
    <row r="13" spans="1:26" x14ac:dyDescent="0.25">
      <c r="A13" s="3"/>
      <c r="B13" s="5"/>
      <c r="C13" s="13" t="s">
        <v>1704</v>
      </c>
      <c r="D13" s="267" t="s">
        <v>4614</v>
      </c>
      <c r="E13" s="267"/>
      <c r="F13" s="267"/>
      <c r="G13" s="267"/>
      <c r="H13" s="267"/>
      <c r="I13" s="7"/>
      <c r="J13" s="4"/>
      <c r="K13" s="1"/>
      <c r="L13" s="155" t="s">
        <v>6</v>
      </c>
      <c r="M13" s="1"/>
      <c r="N13" s="1"/>
      <c r="O13" s="1"/>
      <c r="P13" s="1"/>
      <c r="Q13" s="1"/>
      <c r="R13" s="1"/>
      <c r="S13" s="1"/>
      <c r="T13" s="1"/>
      <c r="U13" s="1"/>
      <c r="V13" s="1"/>
      <c r="W13" s="1"/>
      <c r="X13" s="1"/>
      <c r="Y13" s="1"/>
      <c r="Z13" s="1"/>
    </row>
    <row r="14" spans="1:26" x14ac:dyDescent="0.25">
      <c r="A14" s="3"/>
      <c r="B14" s="5"/>
      <c r="C14" s="6"/>
      <c r="D14" s="6"/>
      <c r="E14" s="6"/>
      <c r="F14" s="6"/>
      <c r="G14" s="6"/>
      <c r="H14" s="6"/>
      <c r="I14" s="7"/>
      <c r="J14" s="4"/>
      <c r="K14" s="1"/>
      <c r="L14" s="155" t="s">
        <v>7</v>
      </c>
      <c r="M14" s="1"/>
      <c r="N14" s="1"/>
      <c r="O14" s="1"/>
      <c r="P14" s="1"/>
      <c r="Q14" s="1"/>
      <c r="R14" s="1"/>
      <c r="S14" s="1"/>
      <c r="T14" s="1"/>
      <c r="U14" s="1"/>
      <c r="V14" s="1"/>
      <c r="W14" s="1"/>
      <c r="X14" s="1"/>
      <c r="Y14" s="1"/>
      <c r="Z14" s="1"/>
    </row>
    <row r="15" spans="1:26" x14ac:dyDescent="0.25">
      <c r="A15" s="3"/>
      <c r="B15" s="5"/>
      <c r="C15" s="13" t="s">
        <v>4634</v>
      </c>
      <c r="D15" s="279" t="s">
        <v>15</v>
      </c>
      <c r="E15" s="280"/>
      <c r="F15" s="280"/>
      <c r="G15" s="280"/>
      <c r="H15" s="280"/>
      <c r="I15" s="7"/>
      <c r="J15" s="4"/>
      <c r="K15" s="1"/>
      <c r="L15" s="155" t="s">
        <v>4620</v>
      </c>
      <c r="M15" s="1"/>
      <c r="N15" s="1"/>
      <c r="O15" s="1"/>
      <c r="P15" s="1"/>
      <c r="Q15" s="1"/>
      <c r="R15" s="1"/>
      <c r="S15" s="1"/>
      <c r="T15" s="1"/>
      <c r="U15" s="1"/>
      <c r="V15" s="1"/>
      <c r="W15" s="1"/>
      <c r="X15" s="1"/>
      <c r="Y15" s="1"/>
      <c r="Z15" s="1"/>
    </row>
    <row r="16" spans="1:26" x14ac:dyDescent="0.25">
      <c r="A16" s="3"/>
      <c r="B16" s="5"/>
      <c r="C16" s="13" t="s">
        <v>4635</v>
      </c>
      <c r="D16" s="23" t="s">
        <v>15</v>
      </c>
      <c r="E16" s="13" t="s">
        <v>4645</v>
      </c>
      <c r="F16" s="270"/>
      <c r="G16" s="271"/>
      <c r="H16" s="272"/>
      <c r="I16" s="7"/>
      <c r="J16" s="4"/>
      <c r="K16" s="1"/>
      <c r="L16" s="155" t="s">
        <v>4621</v>
      </c>
      <c r="M16" s="1"/>
      <c r="N16" s="1"/>
      <c r="O16" s="1"/>
      <c r="P16" s="1"/>
      <c r="Q16" s="1"/>
      <c r="R16" s="1"/>
      <c r="S16" s="1"/>
      <c r="T16" s="1"/>
      <c r="U16" s="1"/>
      <c r="V16" s="1"/>
      <c r="W16" s="1"/>
      <c r="X16" s="1"/>
      <c r="Y16" s="1"/>
      <c r="Z16" s="1"/>
    </row>
    <row r="17" spans="1:26" ht="15.75" thickBot="1" x14ac:dyDescent="0.3">
      <c r="A17" s="3"/>
      <c r="B17" s="5"/>
      <c r="C17" s="6"/>
      <c r="D17" s="6"/>
      <c r="E17" s="6"/>
      <c r="F17" s="6"/>
      <c r="G17" s="6"/>
      <c r="H17" s="6"/>
      <c r="I17" s="7"/>
      <c r="J17" s="4"/>
      <c r="K17" s="1"/>
      <c r="L17" s="156" t="s">
        <v>4622</v>
      </c>
      <c r="M17" s="1"/>
      <c r="N17" s="1"/>
      <c r="O17" s="1"/>
      <c r="P17" s="1"/>
      <c r="Q17" s="1"/>
      <c r="R17" s="1"/>
      <c r="S17" s="1"/>
      <c r="T17" s="1"/>
      <c r="U17" s="1"/>
      <c r="V17" s="1"/>
      <c r="W17" s="1"/>
      <c r="X17" s="1"/>
      <c r="Y17" s="1"/>
      <c r="Z17" s="1"/>
    </row>
    <row r="18" spans="1:26" ht="15.75" thickBot="1" x14ac:dyDescent="0.3">
      <c r="A18" s="3"/>
      <c r="B18" s="5"/>
      <c r="C18" s="281" t="s">
        <v>4638</v>
      </c>
      <c r="D18" s="248" t="s">
        <v>15</v>
      </c>
      <c r="E18" s="249"/>
      <c r="F18" s="249"/>
      <c r="G18" s="249"/>
      <c r="H18" s="250"/>
      <c r="I18" s="7"/>
      <c r="J18" s="4"/>
      <c r="K18" s="1"/>
      <c r="L18" s="1"/>
      <c r="M18" s="1"/>
      <c r="N18" s="1"/>
      <c r="O18" s="1"/>
      <c r="P18" s="1"/>
      <c r="Q18" s="1"/>
      <c r="R18" s="1"/>
      <c r="S18" s="1"/>
      <c r="T18" s="1"/>
      <c r="U18" s="1"/>
      <c r="V18" s="1"/>
      <c r="W18" s="1"/>
      <c r="X18" s="1"/>
      <c r="Y18" s="1"/>
      <c r="Z18" s="1"/>
    </row>
    <row r="19" spans="1:26" x14ac:dyDescent="0.25">
      <c r="A19" s="3"/>
      <c r="B19" s="5"/>
      <c r="C19" s="282"/>
      <c r="D19" s="251"/>
      <c r="E19" s="252"/>
      <c r="F19" s="252"/>
      <c r="G19" s="252"/>
      <c r="H19" s="253"/>
      <c r="I19" s="7"/>
      <c r="J19" s="4"/>
      <c r="K19" s="1"/>
      <c r="L19" s="12" t="s">
        <v>4623</v>
      </c>
      <c r="M19" s="1"/>
      <c r="N19" s="1"/>
      <c r="O19" s="1"/>
      <c r="P19" s="1"/>
      <c r="Q19" s="1"/>
      <c r="R19" s="1"/>
      <c r="S19" s="1"/>
      <c r="T19" s="1"/>
      <c r="U19" s="1"/>
      <c r="V19" s="1"/>
      <c r="W19" s="1"/>
      <c r="X19" s="1"/>
      <c r="Y19" s="1"/>
      <c r="Z19" s="1"/>
    </row>
    <row r="20" spans="1:26" x14ac:dyDescent="0.25">
      <c r="A20" s="3"/>
      <c r="B20" s="5"/>
      <c r="C20" s="13" t="s">
        <v>4639</v>
      </c>
      <c r="D20" s="270" t="s">
        <v>4614</v>
      </c>
      <c r="E20" s="271"/>
      <c r="F20" s="271"/>
      <c r="G20" s="271"/>
      <c r="H20" s="272"/>
      <c r="I20" s="7"/>
      <c r="J20" s="4"/>
      <c r="K20" s="177">
        <v>46288</v>
      </c>
      <c r="L20" s="155" t="s">
        <v>4624</v>
      </c>
      <c r="M20" s="1"/>
      <c r="N20" s="1"/>
      <c r="O20" s="1"/>
      <c r="P20" s="1"/>
      <c r="Q20" s="1"/>
      <c r="R20" s="1"/>
      <c r="S20" s="1"/>
      <c r="T20" s="1"/>
      <c r="U20" s="1"/>
      <c r="V20" s="1"/>
      <c r="W20" s="1"/>
      <c r="X20" s="1"/>
      <c r="Y20" s="1"/>
      <c r="Z20" s="1"/>
    </row>
    <row r="21" spans="1:26" x14ac:dyDescent="0.25">
      <c r="A21" s="3"/>
      <c r="B21" s="5"/>
      <c r="C21" s="265" t="s">
        <v>4640</v>
      </c>
      <c r="D21" s="256" t="s">
        <v>4614</v>
      </c>
      <c r="E21" s="257"/>
      <c r="F21" s="257"/>
      <c r="G21" s="257"/>
      <c r="H21" s="258"/>
      <c r="I21" s="7"/>
      <c r="J21" s="4"/>
      <c r="K21" s="1"/>
      <c r="L21" s="155" t="s">
        <v>4625</v>
      </c>
      <c r="M21" s="1"/>
      <c r="N21" s="1"/>
      <c r="O21" s="1"/>
      <c r="P21" s="1"/>
      <c r="Q21" s="1"/>
      <c r="R21" s="1"/>
      <c r="S21" s="1"/>
      <c r="T21" s="1"/>
      <c r="U21" s="1"/>
      <c r="V21" s="1"/>
      <c r="W21" s="1"/>
      <c r="X21" s="1"/>
      <c r="Y21" s="1"/>
      <c r="Z21" s="1"/>
    </row>
    <row r="22" spans="1:26" x14ac:dyDescent="0.25">
      <c r="A22" s="3"/>
      <c r="B22" s="5"/>
      <c r="C22" s="266"/>
      <c r="D22" s="259"/>
      <c r="E22" s="260"/>
      <c r="F22" s="260"/>
      <c r="G22" s="260"/>
      <c r="H22" s="261"/>
      <c r="I22" s="7"/>
      <c r="J22" s="4"/>
      <c r="K22" s="1"/>
      <c r="L22" s="155" t="s">
        <v>4626</v>
      </c>
      <c r="M22" s="1"/>
      <c r="N22" s="1"/>
      <c r="O22" s="1"/>
      <c r="P22" s="1"/>
      <c r="Q22" s="1"/>
      <c r="R22" s="1"/>
      <c r="S22" s="1"/>
      <c r="T22" s="1"/>
      <c r="U22" s="1"/>
      <c r="V22" s="1"/>
      <c r="W22" s="1"/>
      <c r="X22" s="1"/>
      <c r="Y22" s="1"/>
      <c r="Z22" s="1"/>
    </row>
    <row r="23" spans="1:26" ht="15" customHeight="1" x14ac:dyDescent="0.25">
      <c r="A23" s="3"/>
      <c r="B23" s="5"/>
      <c r="C23" s="276" t="s">
        <v>4641</v>
      </c>
      <c r="D23" s="277" t="s">
        <v>4614</v>
      </c>
      <c r="E23" s="277"/>
      <c r="F23" s="277"/>
      <c r="G23" s="277"/>
      <c r="H23" s="277"/>
      <c r="I23" s="7"/>
      <c r="J23" s="4"/>
      <c r="K23" s="1"/>
      <c r="L23" s="155" t="s">
        <v>8</v>
      </c>
      <c r="M23" s="1"/>
      <c r="N23" s="1"/>
      <c r="O23" s="1"/>
      <c r="P23" s="1"/>
      <c r="Q23" s="1"/>
      <c r="R23" s="1"/>
      <c r="S23" s="1"/>
      <c r="T23" s="1"/>
      <c r="U23" s="1"/>
      <c r="V23" s="1"/>
      <c r="W23" s="1"/>
      <c r="X23" s="1"/>
      <c r="Y23" s="1"/>
      <c r="Z23" s="1"/>
    </row>
    <row r="24" spans="1:26" x14ac:dyDescent="0.25">
      <c r="A24" s="3"/>
      <c r="B24" s="5"/>
      <c r="C24" s="276"/>
      <c r="D24" s="277"/>
      <c r="E24" s="277"/>
      <c r="F24" s="277"/>
      <c r="G24" s="277"/>
      <c r="H24" s="277"/>
      <c r="I24" s="7"/>
      <c r="J24" s="4"/>
      <c r="K24" s="1"/>
      <c r="L24" s="155" t="s">
        <v>9</v>
      </c>
      <c r="M24" s="1"/>
      <c r="N24" s="1"/>
      <c r="O24" s="1"/>
      <c r="P24" s="1"/>
      <c r="Q24" s="1"/>
      <c r="R24" s="1"/>
      <c r="S24" s="1"/>
      <c r="T24" s="1"/>
      <c r="U24" s="1"/>
      <c r="V24" s="1"/>
      <c r="W24" s="1"/>
      <c r="X24" s="1"/>
      <c r="Y24" s="1"/>
      <c r="Z24" s="1"/>
    </row>
    <row r="25" spans="1:26" x14ac:dyDescent="0.25">
      <c r="A25" s="3"/>
      <c r="B25" s="5"/>
      <c r="C25" s="24"/>
      <c r="D25" s="25"/>
      <c r="E25" s="25"/>
      <c r="F25" s="25"/>
      <c r="G25" s="25"/>
      <c r="H25" s="25"/>
      <c r="I25" s="7"/>
      <c r="J25" s="4"/>
      <c r="K25" s="1"/>
      <c r="L25" s="155" t="s">
        <v>4627</v>
      </c>
      <c r="M25" s="1"/>
      <c r="N25" s="1"/>
      <c r="O25" s="1"/>
      <c r="P25" s="1"/>
      <c r="Q25" s="1"/>
      <c r="R25" s="1"/>
      <c r="S25" s="1"/>
      <c r="T25" s="1"/>
      <c r="U25" s="1"/>
      <c r="V25" s="1"/>
      <c r="W25" s="1"/>
      <c r="X25" s="1"/>
      <c r="Y25" s="1"/>
      <c r="Z25" s="1"/>
    </row>
    <row r="26" spans="1:26" ht="14.45" customHeight="1" x14ac:dyDescent="0.25">
      <c r="A26" s="3"/>
      <c r="B26" s="5"/>
      <c r="C26" s="275" t="s">
        <v>4642</v>
      </c>
      <c r="D26" s="248" t="s">
        <v>15</v>
      </c>
      <c r="E26" s="249"/>
      <c r="F26" s="249"/>
      <c r="G26" s="249"/>
      <c r="H26" s="250"/>
      <c r="I26" s="7"/>
      <c r="J26" s="4"/>
      <c r="K26" s="1"/>
      <c r="L26" s="155" t="s">
        <v>10</v>
      </c>
      <c r="M26" s="1"/>
      <c r="N26" s="1"/>
      <c r="O26" s="1"/>
      <c r="P26" s="1"/>
      <c r="Q26" s="1"/>
      <c r="R26" s="1"/>
      <c r="S26" s="1"/>
      <c r="T26" s="1"/>
      <c r="U26" s="1"/>
      <c r="V26" s="1"/>
      <c r="W26" s="1"/>
      <c r="X26" s="1"/>
      <c r="Y26" s="1"/>
      <c r="Z26" s="1"/>
    </row>
    <row r="27" spans="1:26" ht="15.75" thickBot="1" x14ac:dyDescent="0.3">
      <c r="A27" s="3"/>
      <c r="B27" s="5"/>
      <c r="C27" s="275"/>
      <c r="D27" s="251"/>
      <c r="E27" s="252"/>
      <c r="F27" s="252"/>
      <c r="G27" s="252"/>
      <c r="H27" s="253"/>
      <c r="I27" s="7"/>
      <c r="J27" s="4"/>
      <c r="K27" s="1"/>
      <c r="L27" s="156" t="s">
        <v>11</v>
      </c>
      <c r="M27" s="1"/>
      <c r="N27" s="1"/>
      <c r="O27" s="1"/>
      <c r="P27" s="1"/>
      <c r="Q27" s="1"/>
      <c r="R27" s="1"/>
      <c r="S27" s="1"/>
      <c r="T27" s="1"/>
      <c r="U27" s="1"/>
      <c r="V27" s="1"/>
      <c r="W27" s="1"/>
      <c r="X27" s="1"/>
      <c r="Y27" s="1"/>
      <c r="Z27" s="1"/>
    </row>
    <row r="28" spans="1:26" x14ac:dyDescent="0.25">
      <c r="A28" s="3"/>
      <c r="B28" s="5"/>
      <c r="C28" s="254" t="s">
        <v>222</v>
      </c>
      <c r="D28" s="256" t="s">
        <v>4614</v>
      </c>
      <c r="E28" s="257"/>
      <c r="F28" s="257"/>
      <c r="G28" s="257"/>
      <c r="H28" s="258"/>
      <c r="I28" s="7"/>
      <c r="J28" s="4"/>
      <c r="K28" s="1"/>
      <c r="L28" s="1"/>
      <c r="M28" s="1"/>
      <c r="N28" s="1"/>
      <c r="O28" s="1"/>
      <c r="P28" s="1"/>
      <c r="Q28" s="1"/>
      <c r="R28" s="1"/>
      <c r="S28" s="1"/>
      <c r="T28" s="1"/>
      <c r="U28" s="1"/>
      <c r="V28" s="1"/>
      <c r="W28" s="1"/>
      <c r="X28" s="1"/>
      <c r="Y28" s="1"/>
      <c r="Z28" s="1"/>
    </row>
    <row r="29" spans="1:26" x14ac:dyDescent="0.25">
      <c r="A29" s="3"/>
      <c r="B29" s="5"/>
      <c r="C29" s="255"/>
      <c r="D29" s="259"/>
      <c r="E29" s="260"/>
      <c r="F29" s="260"/>
      <c r="G29" s="260"/>
      <c r="H29" s="261"/>
      <c r="I29" s="7"/>
      <c r="J29" s="4"/>
      <c r="K29" s="1"/>
      <c r="L29" s="1"/>
      <c r="M29" s="1"/>
      <c r="N29" s="1"/>
      <c r="O29" s="1"/>
      <c r="P29" s="1"/>
      <c r="Q29" s="1"/>
      <c r="R29" s="1"/>
      <c r="S29" s="1"/>
      <c r="T29" s="1"/>
      <c r="U29" s="1"/>
      <c r="V29" s="1"/>
      <c r="W29" s="1"/>
      <c r="X29" s="1"/>
      <c r="Y29" s="1"/>
      <c r="Z29" s="1"/>
    </row>
    <row r="30" spans="1:26" x14ac:dyDescent="0.25">
      <c r="A30" s="3"/>
      <c r="B30" s="5"/>
      <c r="C30" s="174" t="s">
        <v>5399</v>
      </c>
      <c r="D30" s="267" t="s">
        <v>4614</v>
      </c>
      <c r="E30" s="267"/>
      <c r="F30" s="267"/>
      <c r="G30" s="267"/>
      <c r="H30" s="267"/>
      <c r="I30" s="7"/>
      <c r="J30" s="4"/>
      <c r="K30" s="1"/>
      <c r="L30" s="1"/>
      <c r="M30" s="1"/>
      <c r="N30" s="1"/>
      <c r="O30" s="1"/>
      <c r="P30" s="1"/>
      <c r="Q30" s="1"/>
      <c r="R30" s="1"/>
      <c r="S30" s="1"/>
      <c r="T30" s="1"/>
      <c r="U30" s="1"/>
      <c r="V30" s="1"/>
      <c r="W30" s="1"/>
      <c r="X30" s="1"/>
      <c r="Y30" s="1"/>
      <c r="Z30" s="1"/>
    </row>
    <row r="31" spans="1:26" x14ac:dyDescent="0.25">
      <c r="A31" s="3"/>
      <c r="B31" s="5"/>
      <c r="C31" s="13" t="s">
        <v>223</v>
      </c>
      <c r="D31" s="270" t="s">
        <v>4614</v>
      </c>
      <c r="E31" s="271"/>
      <c r="F31" s="271"/>
      <c r="G31" s="271"/>
      <c r="H31" s="272"/>
      <c r="I31" s="7"/>
      <c r="J31" s="4"/>
      <c r="K31" s="1"/>
      <c r="L31" s="1"/>
      <c r="M31" s="1"/>
      <c r="N31" s="1"/>
      <c r="O31" s="1"/>
      <c r="P31" s="1"/>
      <c r="Q31" s="1"/>
      <c r="R31" s="1"/>
      <c r="S31" s="1"/>
      <c r="T31" s="1"/>
      <c r="U31" s="1"/>
      <c r="V31" s="1"/>
      <c r="W31" s="1"/>
      <c r="X31" s="1"/>
      <c r="Y31" s="1"/>
      <c r="Z31" s="1"/>
    </row>
    <row r="32" spans="1:26" x14ac:dyDescent="0.25">
      <c r="A32" s="3"/>
      <c r="B32" s="5"/>
      <c r="C32" s="6"/>
      <c r="D32" s="6"/>
      <c r="E32" s="6"/>
      <c r="F32" s="6"/>
      <c r="G32" s="6"/>
      <c r="H32" s="6"/>
      <c r="I32" s="7"/>
      <c r="J32" s="4"/>
      <c r="K32" s="1"/>
      <c r="L32" s="1"/>
      <c r="M32" s="1"/>
      <c r="N32" s="1"/>
      <c r="O32" s="1"/>
      <c r="P32" s="1"/>
      <c r="Q32" s="1"/>
      <c r="R32" s="1"/>
      <c r="S32" s="1"/>
      <c r="T32" s="1"/>
      <c r="U32" s="1"/>
      <c r="V32" s="1"/>
      <c r="W32" s="1"/>
      <c r="X32" s="1"/>
      <c r="Y32" s="1"/>
      <c r="Z32" s="1"/>
    </row>
    <row r="33" spans="1:26" x14ac:dyDescent="0.25">
      <c r="A33" s="3"/>
      <c r="B33" s="5"/>
      <c r="C33" s="6"/>
      <c r="D33" s="6"/>
      <c r="E33" s="6"/>
      <c r="F33" s="6"/>
      <c r="G33" s="6"/>
      <c r="H33" s="6"/>
      <c r="I33" s="7"/>
      <c r="J33" s="4"/>
      <c r="K33" s="1"/>
      <c r="L33" s="1"/>
      <c r="M33" s="1"/>
      <c r="N33" s="1"/>
      <c r="O33" s="1"/>
      <c r="P33" s="1"/>
      <c r="Q33" s="1"/>
      <c r="R33" s="1"/>
      <c r="S33" s="1"/>
      <c r="T33" s="1"/>
      <c r="U33" s="1"/>
      <c r="V33" s="1"/>
      <c r="W33" s="1"/>
      <c r="X33" s="1"/>
      <c r="Y33" s="1"/>
      <c r="Z33" s="1"/>
    </row>
    <row r="34" spans="1:26" ht="15" customHeight="1" x14ac:dyDescent="0.25">
      <c r="A34" s="3"/>
      <c r="B34" s="5"/>
      <c r="C34" s="273" t="s">
        <v>4643</v>
      </c>
      <c r="D34" s="273"/>
      <c r="E34" s="273"/>
      <c r="F34" s="273"/>
      <c r="G34" s="274" t="s">
        <v>15</v>
      </c>
      <c r="H34" s="274"/>
      <c r="I34" s="7"/>
      <c r="J34" s="4"/>
      <c r="K34" s="1"/>
      <c r="L34" s="1"/>
      <c r="M34" s="1"/>
      <c r="N34" s="1"/>
      <c r="O34" s="1"/>
      <c r="P34" s="1"/>
      <c r="Q34" s="1"/>
      <c r="R34" s="1"/>
      <c r="S34" s="1"/>
      <c r="T34" s="1"/>
      <c r="U34" s="1"/>
      <c r="V34" s="1"/>
      <c r="W34" s="1"/>
      <c r="X34" s="1"/>
      <c r="Y34" s="1"/>
      <c r="Z34" s="1"/>
    </row>
    <row r="35" spans="1:26" x14ac:dyDescent="0.25">
      <c r="A35" s="3"/>
      <c r="B35" s="5"/>
      <c r="C35" s="273"/>
      <c r="D35" s="273"/>
      <c r="E35" s="273"/>
      <c r="F35" s="273"/>
      <c r="G35" s="274"/>
      <c r="H35" s="274"/>
      <c r="I35" s="7"/>
      <c r="J35" s="4"/>
      <c r="K35" s="1"/>
      <c r="L35" s="1"/>
      <c r="M35" s="1"/>
      <c r="N35" s="1"/>
      <c r="O35" s="1"/>
      <c r="P35" s="1"/>
      <c r="Q35" s="1"/>
      <c r="R35" s="1"/>
      <c r="S35" s="1"/>
      <c r="T35" s="1"/>
      <c r="U35" s="1"/>
      <c r="V35" s="1"/>
      <c r="W35" s="1"/>
      <c r="X35" s="1"/>
      <c r="Y35" s="1"/>
      <c r="Z35" s="1"/>
    </row>
    <row r="36" spans="1:26" x14ac:dyDescent="0.25">
      <c r="A36" s="3"/>
      <c r="B36" s="5"/>
      <c r="C36" s="273"/>
      <c r="D36" s="273"/>
      <c r="E36" s="273"/>
      <c r="F36" s="273"/>
      <c r="G36" s="274"/>
      <c r="H36" s="274"/>
      <c r="I36" s="7"/>
      <c r="J36" s="4"/>
      <c r="K36" s="1"/>
      <c r="L36" s="1"/>
      <c r="M36" s="1"/>
      <c r="N36" s="1"/>
      <c r="O36" s="1"/>
      <c r="P36" s="1"/>
      <c r="Q36" s="1"/>
      <c r="R36" s="1"/>
      <c r="S36" s="1"/>
      <c r="T36" s="1"/>
      <c r="U36" s="1"/>
      <c r="V36" s="1"/>
      <c r="W36" s="1"/>
      <c r="X36" s="1"/>
      <c r="Y36" s="1"/>
      <c r="Z36" s="1"/>
    </row>
    <row r="37" spans="1:26" ht="15.75" thickBot="1" x14ac:dyDescent="0.3">
      <c r="A37" s="3"/>
      <c r="B37" s="5"/>
      <c r="C37" s="6"/>
      <c r="D37" s="6"/>
      <c r="E37" s="6"/>
      <c r="F37" s="6"/>
      <c r="G37" s="6"/>
      <c r="H37" s="6"/>
      <c r="I37" s="7"/>
      <c r="J37" s="4"/>
      <c r="K37" s="1"/>
      <c r="L37" s="1"/>
      <c r="M37" s="1"/>
      <c r="N37" s="1"/>
      <c r="O37" s="1"/>
      <c r="P37" s="1"/>
      <c r="Q37" s="1"/>
      <c r="R37" s="1"/>
      <c r="S37" s="1"/>
      <c r="T37" s="1"/>
      <c r="U37" s="1"/>
      <c r="V37" s="1"/>
      <c r="W37" s="1"/>
      <c r="X37" s="1"/>
      <c r="Y37" s="1"/>
      <c r="Z37" s="1"/>
    </row>
    <row r="38" spans="1:26" x14ac:dyDescent="0.25">
      <c r="A38" s="3"/>
      <c r="B38" s="5"/>
      <c r="C38" s="123" t="s">
        <v>4644</v>
      </c>
      <c r="D38" s="124"/>
      <c r="E38" s="124"/>
      <c r="F38" s="124"/>
      <c r="G38" s="124"/>
      <c r="H38" s="125"/>
      <c r="I38" s="7"/>
      <c r="J38" s="4"/>
      <c r="K38" s="1"/>
      <c r="L38" s="1"/>
      <c r="M38" s="1"/>
      <c r="N38" s="1"/>
      <c r="O38" s="1"/>
      <c r="P38" s="1"/>
      <c r="Q38" s="1"/>
      <c r="R38" s="1"/>
      <c r="S38" s="1"/>
      <c r="T38" s="1"/>
      <c r="U38" s="1"/>
      <c r="V38" s="1"/>
      <c r="W38" s="1"/>
      <c r="X38" s="1"/>
      <c r="Y38" s="1"/>
      <c r="Z38" s="1"/>
    </row>
    <row r="39" spans="1:26" x14ac:dyDescent="0.25">
      <c r="A39" s="3"/>
      <c r="B39" s="5"/>
      <c r="C39" s="121" t="s">
        <v>4645</v>
      </c>
      <c r="D39" s="267"/>
      <c r="E39" s="267"/>
      <c r="F39" s="267"/>
      <c r="G39" s="267"/>
      <c r="H39" s="278"/>
      <c r="I39" s="7"/>
      <c r="J39" s="4"/>
      <c r="K39" s="1"/>
      <c r="L39" s="1"/>
      <c r="M39" s="1"/>
      <c r="N39" s="1"/>
      <c r="O39" s="1"/>
      <c r="P39" s="1"/>
      <c r="Q39" s="1"/>
      <c r="R39" s="1"/>
      <c r="S39" s="1"/>
      <c r="T39" s="1"/>
      <c r="U39" s="1"/>
      <c r="V39" s="1"/>
      <c r="W39" s="1"/>
      <c r="X39" s="1"/>
      <c r="Y39" s="1"/>
      <c r="Z39" s="1"/>
    </row>
    <row r="40" spans="1:26" x14ac:dyDescent="0.25">
      <c r="A40" s="3"/>
      <c r="B40" s="5"/>
      <c r="C40" s="121" t="s">
        <v>5314</v>
      </c>
      <c r="D40" s="267"/>
      <c r="E40" s="267"/>
      <c r="F40" s="267"/>
      <c r="G40" s="267"/>
      <c r="H40" s="278"/>
      <c r="I40" s="7"/>
      <c r="J40" s="4"/>
      <c r="K40" s="1"/>
      <c r="L40" s="1"/>
      <c r="M40" s="1"/>
      <c r="N40" s="1"/>
      <c r="O40" s="1"/>
      <c r="P40" s="1"/>
      <c r="Q40" s="1"/>
      <c r="R40" s="1"/>
      <c r="S40" s="1"/>
      <c r="T40" s="1"/>
      <c r="U40" s="1"/>
      <c r="V40" s="1"/>
      <c r="W40" s="1"/>
      <c r="X40" s="1"/>
      <c r="Y40" s="1"/>
      <c r="Z40" s="1"/>
    </row>
    <row r="41" spans="1:26" x14ac:dyDescent="0.25">
      <c r="A41" s="3"/>
      <c r="B41" s="5"/>
      <c r="C41" s="121" t="s">
        <v>4646</v>
      </c>
      <c r="D41" s="267"/>
      <c r="E41" s="267"/>
      <c r="F41" s="267"/>
      <c r="G41" s="267"/>
      <c r="H41" s="278"/>
      <c r="I41" s="7"/>
      <c r="J41" s="4"/>
      <c r="K41" s="1"/>
      <c r="L41" s="1"/>
      <c r="M41" s="1"/>
      <c r="N41" s="1"/>
      <c r="O41" s="1"/>
      <c r="P41" s="1"/>
      <c r="Q41" s="1"/>
      <c r="R41" s="1"/>
      <c r="S41" s="1"/>
      <c r="T41" s="1"/>
      <c r="U41" s="1"/>
      <c r="V41" s="1"/>
      <c r="W41" s="1"/>
      <c r="X41" s="1"/>
      <c r="Y41" s="1"/>
      <c r="Z41" s="1"/>
    </row>
    <row r="42" spans="1:26" ht="15.75" thickBot="1" x14ac:dyDescent="0.3">
      <c r="A42" s="3"/>
      <c r="B42" s="5"/>
      <c r="C42" s="122" t="s">
        <v>4647</v>
      </c>
      <c r="D42" s="262" t="s">
        <v>15</v>
      </c>
      <c r="E42" s="263"/>
      <c r="F42" s="263"/>
      <c r="G42" s="263"/>
      <c r="H42" s="264"/>
      <c r="I42" s="7"/>
      <c r="J42" s="4"/>
      <c r="K42" s="1"/>
      <c r="L42" s="1"/>
      <c r="M42" s="1"/>
      <c r="N42" s="1"/>
      <c r="O42" s="1"/>
      <c r="P42" s="1"/>
      <c r="Q42" s="1"/>
      <c r="R42" s="1"/>
      <c r="S42" s="1"/>
      <c r="T42" s="1"/>
      <c r="U42" s="1"/>
      <c r="V42" s="1"/>
      <c r="W42" s="1"/>
      <c r="X42" s="1"/>
      <c r="Y42" s="1"/>
      <c r="Z42" s="1"/>
    </row>
    <row r="43" spans="1:26" x14ac:dyDescent="0.25">
      <c r="A43" s="3"/>
      <c r="B43" s="5"/>
      <c r="C43" s="6"/>
      <c r="D43" s="6"/>
      <c r="E43" s="6"/>
      <c r="F43" s="6"/>
      <c r="G43" s="6"/>
      <c r="H43" s="6"/>
      <c r="I43" s="7"/>
      <c r="J43" s="4"/>
      <c r="K43" s="1"/>
      <c r="L43" s="1"/>
      <c r="M43" s="1"/>
      <c r="N43" s="1"/>
      <c r="O43" s="1"/>
      <c r="P43" s="1"/>
      <c r="Q43" s="1"/>
      <c r="R43" s="1"/>
      <c r="S43" s="1"/>
      <c r="T43" s="1"/>
      <c r="U43" s="1"/>
      <c r="V43" s="1"/>
      <c r="W43" s="1"/>
      <c r="X43" s="1"/>
      <c r="Y43" s="1"/>
      <c r="Z43" s="1"/>
    </row>
    <row r="44" spans="1:26" ht="14.45" customHeight="1" x14ac:dyDescent="0.25">
      <c r="A44" s="3"/>
      <c r="B44" s="5"/>
      <c r="C44" s="6"/>
      <c r="D44" s="6"/>
      <c r="E44" s="6"/>
      <c r="F44" s="6"/>
      <c r="G44" s="269" t="s">
        <v>4629</v>
      </c>
      <c r="H44" s="269"/>
      <c r="I44" s="7"/>
      <c r="J44" s="4"/>
      <c r="K44" s="1"/>
      <c r="L44" s="1"/>
      <c r="M44" s="1"/>
      <c r="N44" s="1"/>
      <c r="O44" s="1"/>
      <c r="P44" s="1"/>
      <c r="Q44" s="1"/>
      <c r="R44" s="1"/>
      <c r="S44" s="1"/>
      <c r="T44" s="1"/>
      <c r="U44" s="1"/>
      <c r="V44" s="1"/>
      <c r="W44" s="1"/>
      <c r="X44" s="1"/>
      <c r="Y44" s="1"/>
      <c r="Z44" s="1"/>
    </row>
    <row r="45" spans="1:26" ht="14.45" customHeight="1" x14ac:dyDescent="0.25">
      <c r="A45" s="3"/>
      <c r="B45" s="5"/>
      <c r="C45" s="6"/>
      <c r="D45" s="6"/>
      <c r="E45" s="6"/>
      <c r="F45" s="6"/>
      <c r="G45" s="269"/>
      <c r="H45" s="269"/>
      <c r="I45" s="7"/>
      <c r="J45" s="4"/>
      <c r="K45" s="1"/>
      <c r="L45" s="32"/>
      <c r="M45" s="1"/>
      <c r="N45" s="1"/>
      <c r="O45" s="1"/>
      <c r="P45" s="1"/>
      <c r="Q45" s="1"/>
      <c r="R45" s="1"/>
      <c r="S45" s="1"/>
      <c r="T45" s="1"/>
      <c r="U45" s="1"/>
      <c r="V45" s="1"/>
      <c r="W45" s="1"/>
      <c r="X45" s="1"/>
      <c r="Y45" s="1"/>
      <c r="Z45" s="1"/>
    </row>
    <row r="46" spans="1:26" x14ac:dyDescent="0.25">
      <c r="A46" s="3"/>
      <c r="B46" s="20"/>
      <c r="C46" s="21"/>
      <c r="D46" s="21"/>
      <c r="E46" s="21"/>
      <c r="F46" s="21"/>
      <c r="G46" s="21"/>
      <c r="H46" s="21"/>
      <c r="I46" s="22"/>
      <c r="J46" s="4"/>
      <c r="K46" s="1"/>
      <c r="L46" s="32"/>
      <c r="M46" s="1"/>
      <c r="N46" s="1"/>
      <c r="O46" s="1"/>
      <c r="P46" s="1"/>
      <c r="Q46" s="1"/>
      <c r="R46" s="1"/>
      <c r="S46" s="1"/>
      <c r="T46" s="1"/>
      <c r="U46" s="1"/>
      <c r="V46" s="1"/>
      <c r="W46" s="1"/>
      <c r="X46" s="1"/>
      <c r="Y46" s="1"/>
      <c r="Z46" s="1"/>
    </row>
    <row r="47" spans="1:26" x14ac:dyDescent="0.25">
      <c r="A47" s="2"/>
      <c r="B47" s="18"/>
      <c r="C47" s="18"/>
      <c r="D47" s="18"/>
      <c r="E47" s="18"/>
      <c r="F47" s="18"/>
      <c r="G47" s="18"/>
      <c r="H47" s="18"/>
      <c r="I47" s="18"/>
      <c r="J47" s="19"/>
      <c r="K47" s="1"/>
      <c r="L47" s="32"/>
      <c r="M47" s="1"/>
      <c r="N47" s="1"/>
      <c r="O47" s="1"/>
      <c r="P47" s="1"/>
      <c r="Q47" s="1"/>
      <c r="R47" s="1"/>
      <c r="S47" s="1"/>
      <c r="T47" s="1"/>
      <c r="U47" s="1"/>
      <c r="V47" s="1"/>
      <c r="W47" s="1"/>
      <c r="X47" s="1"/>
      <c r="Y47" s="1"/>
      <c r="Z47" s="1"/>
    </row>
    <row r="48" spans="1:26" x14ac:dyDescent="0.25">
      <c r="A48" s="32"/>
      <c r="B48" s="32"/>
      <c r="C48" s="32"/>
      <c r="D48" s="32"/>
      <c r="E48" s="32"/>
      <c r="F48" s="32"/>
      <c r="G48" s="32"/>
      <c r="H48" s="32"/>
      <c r="I48" s="32"/>
      <c r="J48" s="32"/>
      <c r="K48" s="32"/>
      <c r="L48" s="32"/>
      <c r="M48" s="32"/>
      <c r="N48" s="32"/>
      <c r="O48" s="32"/>
      <c r="P48" s="32"/>
      <c r="Q48" s="32"/>
      <c r="R48" s="32"/>
      <c r="S48" s="32"/>
      <c r="T48" s="32"/>
      <c r="U48" s="32"/>
      <c r="V48" s="32"/>
      <c r="W48" s="32"/>
      <c r="X48" s="32"/>
      <c r="Y48" s="32"/>
      <c r="Z48" s="32"/>
    </row>
    <row r="49" spans="1:26" x14ac:dyDescent="0.25">
      <c r="A49" s="32"/>
      <c r="B49" s="32"/>
      <c r="C49" s="32"/>
      <c r="D49" s="32"/>
      <c r="E49" s="32"/>
      <c r="F49" s="32"/>
      <c r="G49" s="32"/>
      <c r="H49" s="32"/>
      <c r="I49" s="32"/>
      <c r="J49" s="32"/>
      <c r="K49" s="32"/>
      <c r="L49" s="32"/>
      <c r="M49" s="32"/>
      <c r="N49" s="32"/>
      <c r="O49" s="32"/>
      <c r="P49" s="32"/>
      <c r="Q49" s="32"/>
      <c r="R49" s="32"/>
      <c r="S49" s="32"/>
      <c r="T49" s="32"/>
      <c r="U49" s="32"/>
      <c r="V49" s="32"/>
      <c r="W49" s="32"/>
      <c r="X49" s="32"/>
      <c r="Y49" s="32"/>
      <c r="Z49" s="32"/>
    </row>
    <row r="50" spans="1:26" x14ac:dyDescent="0.25">
      <c r="A50" s="32"/>
      <c r="B50" s="32"/>
      <c r="C50" s="32"/>
      <c r="D50" s="32"/>
      <c r="E50" s="32"/>
      <c r="F50" s="32"/>
      <c r="G50" s="32"/>
      <c r="H50" s="32"/>
      <c r="I50" s="32"/>
      <c r="J50" s="32"/>
      <c r="K50" s="32"/>
      <c r="L50" s="32"/>
      <c r="M50" s="32"/>
      <c r="N50" s="32"/>
      <c r="O50" s="32"/>
      <c r="P50" s="32"/>
      <c r="Q50" s="32"/>
      <c r="R50" s="32"/>
      <c r="S50" s="32"/>
      <c r="T50" s="32"/>
      <c r="U50" s="32"/>
      <c r="V50" s="32"/>
      <c r="W50" s="32"/>
      <c r="X50" s="32"/>
      <c r="Y50" s="32"/>
      <c r="Z50" s="32"/>
    </row>
    <row r="51" spans="1:26" x14ac:dyDescent="0.25">
      <c r="A51" s="32"/>
      <c r="B51" s="32"/>
      <c r="C51" s="32"/>
      <c r="D51" s="32"/>
      <c r="E51" s="32"/>
      <c r="F51" s="32"/>
      <c r="G51" s="32"/>
      <c r="H51" s="32"/>
      <c r="I51" s="32"/>
      <c r="J51" s="32"/>
      <c r="K51" s="32"/>
      <c r="L51" s="32"/>
      <c r="M51" s="32"/>
      <c r="N51" s="32"/>
      <c r="O51" s="32"/>
      <c r="P51" s="32"/>
      <c r="Q51" s="32"/>
      <c r="R51" s="32"/>
      <c r="S51" s="32"/>
      <c r="T51" s="32"/>
      <c r="U51" s="32"/>
      <c r="V51" s="32"/>
      <c r="W51" s="32"/>
      <c r="X51" s="32"/>
      <c r="Y51" s="32"/>
      <c r="Z51" s="32"/>
    </row>
    <row r="52" spans="1:26" x14ac:dyDescent="0.25">
      <c r="A52" s="32"/>
      <c r="B52" s="32"/>
      <c r="C52" s="32"/>
      <c r="D52" s="32"/>
      <c r="E52" s="32"/>
      <c r="F52" s="32"/>
      <c r="G52" s="32"/>
      <c r="H52" s="32"/>
      <c r="I52" s="32"/>
      <c r="J52" s="32"/>
      <c r="K52" s="32"/>
      <c r="L52" s="32"/>
      <c r="M52" s="32"/>
      <c r="N52" s="32"/>
      <c r="O52" s="32"/>
      <c r="P52" s="32"/>
      <c r="Q52" s="32"/>
      <c r="R52" s="32"/>
      <c r="S52" s="32"/>
      <c r="T52" s="32"/>
      <c r="U52" s="32"/>
      <c r="V52" s="32"/>
      <c r="W52" s="32"/>
      <c r="X52" s="32"/>
      <c r="Y52" s="32"/>
      <c r="Z52" s="32"/>
    </row>
    <row r="53" spans="1:26" x14ac:dyDescent="0.25">
      <c r="A53" s="32"/>
      <c r="B53" s="32"/>
      <c r="C53" s="32"/>
      <c r="D53" s="32"/>
      <c r="E53" s="32"/>
      <c r="F53" s="32"/>
      <c r="G53" s="32"/>
      <c r="H53" s="32"/>
      <c r="I53" s="32"/>
      <c r="J53" s="32"/>
      <c r="K53" s="32"/>
      <c r="L53" s="32"/>
      <c r="M53" s="32"/>
      <c r="N53" s="32"/>
      <c r="O53" s="32"/>
      <c r="P53" s="32"/>
      <c r="Q53" s="32"/>
      <c r="R53" s="32"/>
      <c r="S53" s="32"/>
      <c r="T53" s="32"/>
      <c r="U53" s="32"/>
      <c r="V53" s="32"/>
      <c r="W53" s="32"/>
      <c r="X53" s="32"/>
      <c r="Y53" s="32"/>
      <c r="Z53" s="32"/>
    </row>
    <row r="54" spans="1:26" x14ac:dyDescent="0.25">
      <c r="A54" s="32"/>
      <c r="B54" s="32"/>
      <c r="C54" s="32"/>
      <c r="D54" s="32"/>
      <c r="E54" s="32"/>
      <c r="F54" s="32"/>
      <c r="G54" s="32"/>
      <c r="H54" s="32"/>
      <c r="I54" s="32"/>
      <c r="J54" s="32"/>
      <c r="K54" s="32"/>
      <c r="L54" s="32"/>
      <c r="M54" s="32"/>
      <c r="N54" s="32"/>
      <c r="O54" s="32"/>
      <c r="P54" s="32"/>
      <c r="Q54" s="32"/>
      <c r="R54" s="32"/>
      <c r="S54" s="32"/>
      <c r="T54" s="32"/>
      <c r="U54" s="32"/>
      <c r="V54" s="32"/>
      <c r="W54" s="32"/>
      <c r="X54" s="32"/>
      <c r="Y54" s="32"/>
      <c r="Z54" s="32"/>
    </row>
    <row r="55" spans="1:26" x14ac:dyDescent="0.25">
      <c r="A55" s="32"/>
      <c r="B55" s="32"/>
      <c r="C55" s="32"/>
      <c r="D55" s="32"/>
      <c r="E55" s="32"/>
      <c r="F55" s="32"/>
      <c r="G55" s="32"/>
      <c r="H55" s="32"/>
      <c r="I55" s="32"/>
      <c r="J55" s="32"/>
      <c r="K55" s="32"/>
      <c r="L55" s="32"/>
      <c r="M55" s="32"/>
      <c r="N55" s="32"/>
      <c r="O55" s="32"/>
      <c r="P55" s="32"/>
      <c r="Q55" s="32"/>
      <c r="R55" s="32"/>
      <c r="S55" s="32"/>
      <c r="T55" s="32"/>
      <c r="U55" s="32"/>
      <c r="V55" s="32"/>
      <c r="W55" s="32"/>
      <c r="X55" s="32"/>
      <c r="Y55" s="32"/>
      <c r="Z55" s="32"/>
    </row>
    <row r="56" spans="1:26" x14ac:dyDescent="0.25">
      <c r="A56" s="32"/>
      <c r="B56" s="32"/>
      <c r="C56" s="32"/>
      <c r="D56" s="32"/>
      <c r="E56" s="32"/>
      <c r="F56" s="32"/>
      <c r="G56" s="32"/>
      <c r="H56" s="32"/>
      <c r="I56" s="32"/>
      <c r="J56" s="32"/>
      <c r="K56" s="32"/>
      <c r="L56" s="32"/>
      <c r="M56" s="32"/>
      <c r="N56" s="32"/>
      <c r="O56" s="32"/>
      <c r="P56" s="32"/>
      <c r="Q56" s="32"/>
      <c r="R56" s="32"/>
      <c r="S56" s="32"/>
      <c r="T56" s="32"/>
      <c r="U56" s="32"/>
      <c r="V56" s="32"/>
      <c r="W56" s="32"/>
      <c r="X56" s="32"/>
      <c r="Y56" s="32"/>
      <c r="Z56" s="32"/>
    </row>
    <row r="57" spans="1:26" x14ac:dyDescent="0.25">
      <c r="A57" s="32"/>
      <c r="B57" s="32"/>
      <c r="C57" s="32"/>
      <c r="D57" s="32"/>
      <c r="E57" s="32"/>
      <c r="F57" s="32"/>
      <c r="G57" s="32"/>
      <c r="H57" s="32"/>
      <c r="I57" s="32"/>
      <c r="J57" s="32"/>
      <c r="K57" s="32"/>
      <c r="L57" s="32"/>
      <c r="M57" s="32"/>
      <c r="N57" s="32"/>
      <c r="O57" s="32"/>
      <c r="P57" s="32"/>
      <c r="Q57" s="32"/>
      <c r="R57" s="32"/>
      <c r="S57" s="32"/>
      <c r="T57" s="32"/>
      <c r="U57" s="32"/>
      <c r="V57" s="32"/>
      <c r="W57" s="32"/>
      <c r="X57" s="32"/>
      <c r="Y57" s="32"/>
      <c r="Z57" s="32"/>
    </row>
    <row r="58" spans="1:26" x14ac:dyDescent="0.25">
      <c r="A58" s="32"/>
      <c r="B58" s="32"/>
      <c r="C58" s="32"/>
      <c r="D58" s="32"/>
      <c r="E58" s="32"/>
      <c r="F58" s="32"/>
      <c r="G58" s="32"/>
      <c r="H58" s="32"/>
      <c r="I58" s="32"/>
      <c r="J58" s="32"/>
      <c r="K58" s="32"/>
      <c r="L58" s="32"/>
      <c r="M58" s="32"/>
      <c r="N58" s="32"/>
      <c r="O58" s="32"/>
      <c r="P58" s="32"/>
      <c r="Q58" s="32"/>
      <c r="R58" s="32"/>
      <c r="S58" s="32"/>
      <c r="T58" s="32"/>
      <c r="U58" s="32"/>
      <c r="V58" s="32"/>
      <c r="W58" s="32"/>
      <c r="X58" s="32"/>
      <c r="Y58" s="32"/>
      <c r="Z58" s="32"/>
    </row>
    <row r="59" spans="1:26" x14ac:dyDescent="0.25">
      <c r="A59" s="32"/>
      <c r="B59" s="32"/>
      <c r="C59" s="32"/>
      <c r="D59" s="32"/>
      <c r="E59" s="32"/>
      <c r="F59" s="32"/>
      <c r="G59" s="32"/>
      <c r="H59" s="32"/>
      <c r="I59" s="32"/>
      <c r="J59" s="32"/>
      <c r="K59" s="32"/>
      <c r="L59" s="32"/>
      <c r="M59" s="32"/>
      <c r="N59" s="32"/>
      <c r="O59" s="32"/>
      <c r="P59" s="32"/>
      <c r="Q59" s="32"/>
      <c r="R59" s="32"/>
      <c r="S59" s="32"/>
      <c r="T59" s="32"/>
      <c r="U59" s="32"/>
      <c r="V59" s="32"/>
      <c r="W59" s="32"/>
      <c r="X59" s="32"/>
      <c r="Y59" s="32"/>
      <c r="Z59" s="32"/>
    </row>
    <row r="60" spans="1:26" x14ac:dyDescent="0.25">
      <c r="A60" s="32"/>
      <c r="B60" s="32"/>
      <c r="C60" s="32"/>
      <c r="D60" s="32"/>
      <c r="E60" s="32"/>
      <c r="F60" s="32"/>
      <c r="G60" s="32"/>
      <c r="H60" s="32"/>
      <c r="I60" s="32"/>
      <c r="J60" s="32"/>
      <c r="K60" s="32"/>
      <c r="L60" s="32"/>
      <c r="M60" s="32"/>
      <c r="N60" s="32"/>
      <c r="O60" s="32"/>
      <c r="P60" s="32"/>
      <c r="Q60" s="32"/>
      <c r="R60" s="32"/>
      <c r="S60" s="32"/>
      <c r="T60" s="32"/>
      <c r="U60" s="32"/>
      <c r="V60" s="32"/>
      <c r="W60" s="32"/>
      <c r="X60" s="32"/>
      <c r="Y60" s="32"/>
      <c r="Z60" s="32"/>
    </row>
    <row r="61" spans="1:26" x14ac:dyDescent="0.25">
      <c r="A61" s="32"/>
      <c r="B61" s="32"/>
      <c r="C61" s="32"/>
      <c r="D61" s="32"/>
      <c r="E61" s="32"/>
      <c r="F61" s="32"/>
      <c r="G61" s="32"/>
      <c r="H61" s="32"/>
      <c r="I61" s="32"/>
      <c r="J61" s="32"/>
      <c r="K61" s="32"/>
      <c r="L61" s="32"/>
      <c r="M61" s="32"/>
      <c r="N61" s="32"/>
      <c r="O61" s="32"/>
      <c r="P61" s="32"/>
      <c r="Q61" s="32"/>
      <c r="R61" s="32"/>
      <c r="S61" s="32"/>
      <c r="T61" s="32"/>
      <c r="U61" s="32"/>
      <c r="V61" s="32"/>
      <c r="W61" s="32"/>
      <c r="X61" s="32"/>
      <c r="Y61" s="32"/>
      <c r="Z61" s="32"/>
    </row>
    <row r="62" spans="1:26" x14ac:dyDescent="0.25">
      <c r="A62" s="32"/>
      <c r="B62" s="32"/>
      <c r="C62" s="32"/>
      <c r="D62" s="32"/>
      <c r="E62" s="32"/>
      <c r="F62" s="32"/>
      <c r="G62" s="32"/>
      <c r="H62" s="32"/>
      <c r="I62" s="32"/>
      <c r="J62" s="32"/>
      <c r="K62" s="32"/>
      <c r="L62" s="32"/>
      <c r="M62" s="32"/>
      <c r="N62" s="32"/>
      <c r="O62" s="32"/>
      <c r="P62" s="32"/>
      <c r="Q62" s="32"/>
      <c r="R62" s="32"/>
      <c r="S62" s="32"/>
      <c r="T62" s="32"/>
      <c r="U62" s="32"/>
      <c r="V62" s="32"/>
      <c r="W62" s="32"/>
      <c r="X62" s="32"/>
      <c r="Y62" s="32"/>
      <c r="Z62" s="32"/>
    </row>
    <row r="63" spans="1:26" x14ac:dyDescent="0.25">
      <c r="A63" s="32"/>
      <c r="B63" s="32"/>
      <c r="C63" s="32"/>
      <c r="D63" s="32"/>
      <c r="E63" s="32"/>
      <c r="F63" s="32"/>
      <c r="G63" s="32"/>
      <c r="H63" s="32"/>
      <c r="I63" s="32"/>
      <c r="J63" s="32"/>
      <c r="K63" s="32"/>
      <c r="L63" s="32"/>
      <c r="M63" s="32"/>
      <c r="N63" s="32"/>
      <c r="O63" s="32"/>
      <c r="P63" s="32"/>
      <c r="Q63" s="32"/>
      <c r="R63" s="32"/>
      <c r="S63" s="32"/>
      <c r="T63" s="32"/>
      <c r="U63" s="32"/>
      <c r="V63" s="32"/>
      <c r="W63" s="32"/>
      <c r="X63" s="32"/>
      <c r="Y63" s="32"/>
      <c r="Z63" s="32"/>
    </row>
    <row r="64" spans="1:26" x14ac:dyDescent="0.25">
      <c r="A64" s="32"/>
      <c r="B64" s="32"/>
      <c r="C64" s="32"/>
      <c r="D64" s="32"/>
      <c r="E64" s="32"/>
      <c r="F64" s="32"/>
      <c r="G64" s="32"/>
      <c r="H64" s="32"/>
      <c r="I64" s="32"/>
      <c r="J64" s="32"/>
      <c r="K64" s="32"/>
      <c r="L64" s="32"/>
      <c r="M64" s="32"/>
      <c r="N64" s="32"/>
      <c r="O64" s="32"/>
      <c r="P64" s="32"/>
      <c r="Q64" s="32"/>
      <c r="R64" s="32"/>
      <c r="S64" s="32"/>
      <c r="T64" s="32"/>
      <c r="U64" s="32"/>
      <c r="V64" s="32"/>
      <c r="W64" s="32"/>
      <c r="X64" s="32"/>
      <c r="Y64" s="32"/>
      <c r="Z64" s="32"/>
    </row>
    <row r="65" spans="1:26" x14ac:dyDescent="0.25">
      <c r="A65" s="32"/>
      <c r="B65" s="32"/>
      <c r="C65" s="32"/>
      <c r="D65" s="32"/>
      <c r="E65" s="32"/>
      <c r="F65" s="32"/>
      <c r="G65" s="32"/>
      <c r="H65" s="32"/>
      <c r="I65" s="32"/>
      <c r="J65" s="32"/>
      <c r="K65" s="32"/>
      <c r="L65" s="32"/>
      <c r="M65" s="32"/>
      <c r="N65" s="32"/>
      <c r="O65" s="32"/>
      <c r="P65" s="32"/>
      <c r="Q65" s="32"/>
      <c r="R65" s="32"/>
      <c r="S65" s="32"/>
      <c r="T65" s="32"/>
      <c r="U65" s="32"/>
      <c r="V65" s="32"/>
      <c r="W65" s="32"/>
      <c r="X65" s="32"/>
      <c r="Y65" s="32"/>
      <c r="Z65" s="32"/>
    </row>
    <row r="66" spans="1:26" x14ac:dyDescent="0.25">
      <c r="A66" s="32"/>
      <c r="B66" s="32"/>
      <c r="C66" s="32"/>
      <c r="D66" s="32"/>
      <c r="E66" s="32"/>
      <c r="F66" s="32"/>
      <c r="G66" s="32"/>
      <c r="H66" s="32"/>
      <c r="I66" s="32"/>
      <c r="J66" s="32"/>
      <c r="K66" s="32"/>
      <c r="L66" s="32"/>
      <c r="M66" s="32"/>
      <c r="N66" s="32"/>
      <c r="O66" s="32"/>
      <c r="P66" s="32"/>
      <c r="Q66" s="32"/>
      <c r="R66" s="32"/>
      <c r="S66" s="32"/>
      <c r="T66" s="32"/>
      <c r="U66" s="32"/>
      <c r="V66" s="32"/>
      <c r="W66" s="32"/>
      <c r="X66" s="32"/>
      <c r="Y66" s="32"/>
      <c r="Z66" s="32"/>
    </row>
    <row r="67" spans="1:26" x14ac:dyDescent="0.25">
      <c r="A67" s="32"/>
      <c r="B67" s="32"/>
      <c r="C67" s="32"/>
      <c r="D67" s="32"/>
      <c r="E67" s="32"/>
      <c r="F67" s="32"/>
      <c r="G67" s="32"/>
      <c r="H67" s="32"/>
      <c r="I67" s="32"/>
      <c r="J67" s="32"/>
      <c r="K67" s="32"/>
      <c r="L67" s="32"/>
      <c r="M67" s="32"/>
      <c r="N67" s="32"/>
      <c r="O67" s="32"/>
      <c r="P67" s="32"/>
      <c r="Q67" s="32"/>
      <c r="R67" s="32"/>
      <c r="S67" s="32"/>
      <c r="T67" s="32"/>
      <c r="U67" s="32"/>
      <c r="V67" s="32"/>
      <c r="W67" s="32"/>
      <c r="X67" s="32"/>
      <c r="Y67" s="32"/>
      <c r="Z67" s="32"/>
    </row>
    <row r="68" spans="1:26" x14ac:dyDescent="0.25">
      <c r="A68" s="32"/>
      <c r="B68" s="32"/>
      <c r="C68" s="32"/>
      <c r="D68" s="32"/>
      <c r="E68" s="32"/>
      <c r="F68" s="32"/>
      <c r="G68" s="32"/>
      <c r="H68" s="32"/>
      <c r="I68" s="32"/>
      <c r="J68" s="32"/>
      <c r="K68" s="32"/>
      <c r="L68" s="32"/>
      <c r="M68" s="32"/>
      <c r="N68" s="32"/>
      <c r="O68" s="32"/>
      <c r="P68" s="32"/>
      <c r="Q68" s="32"/>
      <c r="R68" s="32"/>
      <c r="S68" s="32"/>
      <c r="T68" s="32"/>
      <c r="U68" s="32"/>
      <c r="V68" s="32"/>
      <c r="W68" s="32"/>
      <c r="X68" s="32"/>
      <c r="Y68" s="32"/>
      <c r="Z68" s="32"/>
    </row>
    <row r="69" spans="1:26" x14ac:dyDescent="0.25">
      <c r="A69" s="32"/>
      <c r="B69" s="32"/>
      <c r="C69" s="32"/>
      <c r="D69" s="32"/>
      <c r="E69" s="32"/>
      <c r="F69" s="32"/>
      <c r="G69" s="32"/>
      <c r="H69" s="32"/>
      <c r="I69" s="32"/>
      <c r="J69" s="32"/>
      <c r="K69" s="32"/>
      <c r="L69" s="32"/>
      <c r="M69" s="32"/>
      <c r="N69" s="32"/>
      <c r="O69" s="32"/>
      <c r="P69" s="32"/>
      <c r="Q69" s="32"/>
      <c r="R69" s="32"/>
      <c r="S69" s="32"/>
      <c r="T69" s="32"/>
      <c r="U69" s="32"/>
      <c r="V69" s="32"/>
      <c r="W69" s="32"/>
      <c r="X69" s="32"/>
      <c r="Y69" s="32"/>
      <c r="Z69" s="32"/>
    </row>
    <row r="70" spans="1:26" x14ac:dyDescent="0.25">
      <c r="A70" s="32"/>
      <c r="B70" s="32"/>
      <c r="C70" s="32"/>
      <c r="D70" s="32"/>
      <c r="E70" s="32"/>
      <c r="F70" s="32"/>
      <c r="G70" s="32"/>
      <c r="H70" s="32"/>
      <c r="I70" s="32"/>
      <c r="J70" s="32"/>
      <c r="K70" s="32"/>
      <c r="L70" s="32"/>
      <c r="M70" s="32"/>
      <c r="N70" s="32"/>
      <c r="O70" s="32"/>
      <c r="P70" s="32"/>
      <c r="Q70" s="32"/>
      <c r="R70" s="32"/>
      <c r="S70" s="32"/>
      <c r="T70" s="32"/>
      <c r="U70" s="32"/>
      <c r="V70" s="32"/>
      <c r="W70" s="32"/>
      <c r="X70" s="32"/>
      <c r="Y70" s="32"/>
      <c r="Z70" s="32"/>
    </row>
    <row r="71" spans="1:26" x14ac:dyDescent="0.25">
      <c r="A71" s="32"/>
      <c r="B71" s="32"/>
      <c r="C71" s="32"/>
      <c r="D71" s="32"/>
      <c r="E71" s="32"/>
      <c r="F71" s="32"/>
      <c r="G71" s="32"/>
      <c r="H71" s="32"/>
      <c r="I71" s="32"/>
      <c r="J71" s="32"/>
      <c r="K71" s="32"/>
      <c r="M71" s="32"/>
      <c r="N71" s="32"/>
      <c r="O71" s="32"/>
      <c r="P71" s="32"/>
      <c r="Q71" s="32"/>
      <c r="R71" s="32"/>
      <c r="S71" s="32"/>
      <c r="T71" s="32"/>
      <c r="U71" s="32"/>
      <c r="V71" s="32"/>
      <c r="W71" s="32"/>
      <c r="X71" s="32"/>
      <c r="Y71" s="32"/>
      <c r="Z71" s="32"/>
    </row>
    <row r="72" spans="1:26" x14ac:dyDescent="0.25">
      <c r="A72" s="32"/>
      <c r="B72" s="32"/>
      <c r="C72" s="32"/>
      <c r="D72" s="32"/>
      <c r="E72" s="32"/>
      <c r="F72" s="32"/>
      <c r="G72" s="32"/>
      <c r="H72" s="32"/>
      <c r="I72" s="32"/>
      <c r="J72" s="32"/>
      <c r="K72" s="32"/>
      <c r="M72" s="32"/>
      <c r="N72" s="32"/>
      <c r="O72" s="32"/>
      <c r="P72" s="32"/>
      <c r="Q72" s="32"/>
      <c r="R72" s="32"/>
      <c r="S72" s="32"/>
      <c r="T72" s="32"/>
      <c r="U72" s="32"/>
      <c r="V72" s="32"/>
      <c r="W72" s="32"/>
      <c r="X72" s="32"/>
      <c r="Y72" s="32"/>
      <c r="Z72" s="32"/>
    </row>
    <row r="73" spans="1:26" x14ac:dyDescent="0.25">
      <c r="A73" s="32"/>
      <c r="B73" s="32"/>
      <c r="C73" s="32"/>
      <c r="D73" s="32"/>
      <c r="E73" s="32"/>
      <c r="F73" s="32"/>
      <c r="G73" s="32"/>
      <c r="H73" s="32"/>
      <c r="I73" s="32"/>
      <c r="J73" s="32"/>
      <c r="K73" s="32"/>
      <c r="M73" s="32"/>
      <c r="N73" s="32"/>
      <c r="O73" s="32"/>
      <c r="P73" s="32"/>
      <c r="Q73" s="32"/>
      <c r="R73" s="32"/>
      <c r="S73" s="32"/>
      <c r="T73" s="32"/>
      <c r="U73" s="32"/>
      <c r="V73" s="32"/>
      <c r="W73" s="32"/>
      <c r="X73" s="32"/>
      <c r="Y73" s="32"/>
      <c r="Z73" s="32"/>
    </row>
  </sheetData>
  <sheetProtection algorithmName="SHA-512" hashValue="ioDUoas5zm9eApIE9dBKRVWTSQYBwga4y/RlkSY8XpQOa9/iwwKB6tghUNZYNJw9FtuPdATzrEBKc28O43knpA==" saltValue="E2UQyhSTrtYX7/catGC/cg==" spinCount="100000" scenarios="1" formatRows="0" pivotTables="0"/>
  <mergeCells count="31">
    <mergeCell ref="C9:C10"/>
    <mergeCell ref="E3:H4"/>
    <mergeCell ref="F16:H16"/>
    <mergeCell ref="D8:H8"/>
    <mergeCell ref="D11:H11"/>
    <mergeCell ref="D13:H13"/>
    <mergeCell ref="D9:H10"/>
    <mergeCell ref="D6:H6"/>
    <mergeCell ref="B1:E1"/>
    <mergeCell ref="G44:H45"/>
    <mergeCell ref="D20:H20"/>
    <mergeCell ref="C34:F36"/>
    <mergeCell ref="G34:H36"/>
    <mergeCell ref="C26:C27"/>
    <mergeCell ref="D26:H27"/>
    <mergeCell ref="D31:H31"/>
    <mergeCell ref="C23:C24"/>
    <mergeCell ref="D23:H24"/>
    <mergeCell ref="D39:H39"/>
    <mergeCell ref="D40:H40"/>
    <mergeCell ref="D41:H41"/>
    <mergeCell ref="D12:H12"/>
    <mergeCell ref="D15:H15"/>
    <mergeCell ref="C18:C19"/>
    <mergeCell ref="D18:H19"/>
    <mergeCell ref="C28:C29"/>
    <mergeCell ref="D28:H29"/>
    <mergeCell ref="D42:H42"/>
    <mergeCell ref="D21:H22"/>
    <mergeCell ref="C21:C22"/>
    <mergeCell ref="D30:H30"/>
  </mergeCells>
  <dataValidations count="3">
    <dataValidation type="whole" allowBlank="1" showInputMessage="1" showErrorMessage="1" errorTitle="Ups." error="Der kan kun indskrives tal mellem 10000-99999 uden decimaler" sqref="F16:H16" xr:uid="{D597AE31-EFD5-4C8C-8064-D5B64ABB3838}">
      <formula1>10000</formula1>
      <formula2>99999</formula2>
    </dataValidation>
    <dataValidation type="whole" allowBlank="1" showInputMessage="1" showErrorMessage="1" errorTitle="Fejl" error="Der kan kun indskrives heltal med 13 cifre" sqref="D41:H41" xr:uid="{445AE236-02ED-450C-A284-5BDC3E592E93}">
      <formula1>1000000000000</formula1>
      <formula2>9999999999999</formula2>
    </dataValidation>
    <dataValidation type="whole" allowBlank="1" showInputMessage="1" showErrorMessage="1" errorTitle="Fejl" error="Der kan kun indskrives heltal med 5 cifre" sqref="D39:H39" xr:uid="{2D037D95-B5A9-4CFD-A7BF-5AA425C0535D}">
      <formula1>10000</formula1>
      <formula2>99999</formula2>
    </dataValidation>
  </dataValidations>
  <hyperlinks>
    <hyperlink ref="G44:H45" location="'Varebetegnelse og nettoindhold'!A1" display="Næste" xr:uid="{F780DB29-D75C-4660-9302-B6059D2F58BC}"/>
    <hyperlink ref="L6" location="'Varebetegnelse og nettoindhold'!A1" display="Varebetegnelse og nettoindhold" xr:uid="{DF0DAF4D-08D1-4C47-93B0-187F2D184A3D}"/>
    <hyperlink ref="L7" location="Forarbejdning!A1" display="Forarbejdning" xr:uid="{82E7AD37-3BAA-4421-81EC-A55F1CBD1913}"/>
    <hyperlink ref="L8" location="Recept!A1" display="Recept" xr:uid="{DEF36C6F-8468-4024-86EF-25A502DA598E}"/>
    <hyperlink ref="L9" location="Tilsætningsstoffer!A1" display="Tilsætningsstoffer" xr:uid="{369679EF-F1D0-4ADE-9B3C-ADD4C9721E85}"/>
    <hyperlink ref="L10" location="Ingrediensspecifikationer!A1" display="Ingrediensspecifikationer" xr:uid="{3813CC58-2331-4E41-B749-37518CC8DB8E}"/>
    <hyperlink ref="L11" location="Næringsdeklaration!A1" display="Næringsdeklaration" xr:uid="{43BBD7CA-AECC-4128-B22F-6FAB679CA308}"/>
    <hyperlink ref="L12" location="'Holdbarhed og opbevaring'!A1" display="Holdbarhed og opbevaring" xr:uid="{8A047D0B-6D73-4462-A579-3E9179B77C93}"/>
    <hyperlink ref="L13" location="'Pakkemetode og tilberedning'!A1" display="Pakkemetode og tilberedning" xr:uid="{0EBFFB48-E384-4FE7-8E4F-0C2F3EE0DD77}"/>
    <hyperlink ref="L14" location="Anprisninger!A1" display="Anprisninger" xr:uid="{D6AC3FC7-CCFC-4783-A132-E7F29684B653}"/>
    <hyperlink ref="L17" location="'Bilag I  Supplerende næringsdek'!A1" display="Bilag I: Supplerende næringsdeklaration" xr:uid="{83789827-E3D6-4F6F-ACCB-19B9AF5E8461}"/>
    <hyperlink ref="L20" location="'Del B Kød'!A1" display="Kød: Okse, gris, fjerkræ, lam, ged" xr:uid="{D9FA3834-132C-4D33-8761-C51B01EA412A}"/>
    <hyperlink ref="L21" location="'Del B Mælk og ost'!A1" display="Mælk og ost" xr:uid="{10DBEC00-B788-4674-B672-39A46B2C853F}"/>
    <hyperlink ref="L22" location="'Del B Æg og æggeprodukter'!A1" display="Æg og æggeprodukter" xr:uid="{16BF836A-A175-4AA4-91A8-6E8432299E4D}"/>
    <hyperlink ref="L23" location="'Del B Chokolade'!A1" display="Chokolade" xr:uid="{9206C028-2805-4F07-895C-7916E5AE3638}"/>
    <hyperlink ref="L24" location="'Del B Fisk og fiskeprodukter'!A1" display="Fisk og fiskeprodukter" xr:uid="{603C3BAE-E8D4-4B31-96BB-938D5BC6F26E}"/>
    <hyperlink ref="L25" location="'Del B Juice'!A1" display="Juice, saft, most og koncentrater" xr:uid="{39396837-1DFF-4B1F-9234-52C5CC7B0FF6}"/>
    <hyperlink ref="L26" location="'Del B Kaffe'!A1" display="Kaffe" xr:uid="{33CADA15-C9B7-4230-BC2B-B7DDC7E041EC}"/>
    <hyperlink ref="L27" location="'Del B Te'!A1" display="Te" xr:uid="{47BCBD33-A746-4229-953F-254DBD814618}"/>
    <hyperlink ref="L5" location="Start!A1" display="Start" xr:uid="{42488DD6-35FB-4547-9598-68D1146027DE}"/>
    <hyperlink ref="L15" location="'Emballage (Primær)'!A1" display="Emballage (Primær)" xr:uid="{F717F256-48AE-4463-9809-457BFA3304E3}"/>
    <hyperlink ref="L16" location="'Emballage (Sekundær)'!Print_Area" display="Emballage (Sekundær)" xr:uid="{796DD0A2-CF05-435B-BFBA-9C0AFBE45268}"/>
  </hyperlinks>
  <pageMargins left="0.7" right="0.7" top="0.75" bottom="0.75" header="0.3" footer="0.3"/>
  <pageSetup paperSize="9" scale="60" fitToHeight="0" orientation="portrait" verticalDpi="0" r:id="rId1"/>
  <drawing r:id="rId2"/>
  <extLst>
    <ext xmlns:x14="http://schemas.microsoft.com/office/spreadsheetml/2009/9/main" uri="{78C0D931-6437-407d-A8EE-F0AAD7539E65}">
      <x14:conditionalFormattings>
        <x14:conditionalFormatting xmlns:xm="http://schemas.microsoft.com/office/excel/2006/main">
          <x14:cfRule type="expression" priority="1007" id="{00000000-000E-0000-0400-000026000000}">
            <xm:f>D16='Drop down'!$P$6</xm:f>
            <x14:dxf>
              <font>
                <b/>
                <i val="0"/>
                <color auto="1"/>
              </font>
              <fill>
                <patternFill>
                  <bgColor theme="2" tint="-0.14996795556505021"/>
                </patternFill>
              </fill>
            </x14:dxf>
          </x14:cfRule>
          <x14:cfRule type="expression" priority="1008" id="{00000000-000E-0000-0400-000027000000}">
            <xm:f>D16&lt;&gt;'Drop down'!$P$6</xm:f>
            <x14:dxf>
              <font>
                <b val="0"/>
                <i val="0"/>
                <color rgb="FFFF0000"/>
              </font>
              <fill>
                <patternFill>
                  <bgColor theme="0"/>
                </patternFill>
              </fill>
            </x14:dxf>
          </x14:cfRule>
          <xm:sqref>D16</xm:sqref>
        </x14:conditionalFormatting>
        <x14:conditionalFormatting xmlns:xm="http://schemas.microsoft.com/office/excel/2006/main">
          <x14:cfRule type="expression" priority="1009" id="{026BAB1B-B4E1-496D-AED8-E3413ADF7020}">
            <xm:f>$D$26='Drop down'!$P$6</xm:f>
            <x14:dxf>
              <font>
                <b/>
                <i val="0"/>
              </font>
              <fill>
                <patternFill>
                  <bgColor theme="2" tint="-0.14996795556505021"/>
                </patternFill>
              </fill>
            </x14:dxf>
          </x14:cfRule>
          <x14:cfRule type="expression" priority="1010" id="{491D1FD2-449D-4FED-AC63-B00132CF42DE}">
            <xm:f>$D$26&lt;&gt;'Drop down'!$P$6</xm:f>
            <x14:dxf>
              <font>
                <b val="0"/>
                <i val="0"/>
                <color rgb="FFFF0000"/>
              </font>
              <fill>
                <patternFill>
                  <bgColor theme="0"/>
                </patternFill>
              </fill>
            </x14:dxf>
          </x14:cfRule>
          <xm:sqref>D18 D26</xm:sqref>
        </x14:conditionalFormatting>
        <x14:conditionalFormatting xmlns:xm="http://schemas.microsoft.com/office/excel/2006/main">
          <x14:cfRule type="expression" priority="1" id="{47DEE761-4D0A-4B81-A681-83F799C4BA6E}">
            <xm:f>OR(D6="",D6='Drop down'!$P$15)</xm:f>
            <x14:dxf>
              <font>
                <b/>
                <i val="0"/>
              </font>
              <fill>
                <patternFill>
                  <bgColor theme="2" tint="-0.14996795556505021"/>
                </patternFill>
              </fill>
            </x14:dxf>
          </x14:cfRule>
          <x14:cfRule type="expression" priority="2" id="{9AE015B2-0962-4ED7-B9C2-792D4E0C2330}">
            <xm:f>D6&lt;&gt;'Drop down'!$P$15</xm:f>
            <x14:dxf>
              <font>
                <b val="0"/>
                <i val="0"/>
                <color rgb="FFFF0000"/>
              </font>
              <fill>
                <patternFill patternType="solid">
                  <bgColor theme="0"/>
                </patternFill>
              </fill>
            </x14:dxf>
          </x14:cfRule>
          <xm:sqref>D6:H6</xm:sqref>
        </x14:conditionalFormatting>
        <x14:conditionalFormatting xmlns:xm="http://schemas.microsoft.com/office/excel/2006/main">
          <x14:cfRule type="expression" priority="1013" id="{00000000-000E-0000-0400-000019000000}">
            <xm:f>OR(D8="",D8='Drop down'!$P$7)</xm:f>
            <x14:dxf>
              <font>
                <b/>
                <i val="0"/>
              </font>
              <fill>
                <patternFill>
                  <bgColor theme="2" tint="-0.14996795556505021"/>
                </patternFill>
              </fill>
            </x14:dxf>
          </x14:cfRule>
          <x14:cfRule type="expression" priority="1014" id="{00000000-000E-0000-0400-00001A000000}">
            <xm:f>D8&lt;&gt;'Drop down'!$P$7</xm:f>
            <x14:dxf>
              <font>
                <b val="0"/>
                <i val="0"/>
                <color rgb="FFFF0000"/>
              </font>
              <fill>
                <patternFill patternType="solid">
                  <bgColor theme="0"/>
                </patternFill>
              </fill>
            </x14:dxf>
          </x14:cfRule>
          <xm:sqref>D8:H8 D9 D11:H13 D20:H20 D21 D23 D28 D39:H41</xm:sqref>
        </x14:conditionalFormatting>
        <x14:conditionalFormatting xmlns:xm="http://schemas.microsoft.com/office/excel/2006/main">
          <x14:cfRule type="expression" priority="1027" id="{00000000-000E-0000-0400-00000D000000}">
            <xm:f>$D$15='Drop down'!$P$6</xm:f>
            <x14:dxf>
              <font>
                <b/>
                <i val="0"/>
              </font>
              <fill>
                <patternFill>
                  <bgColor theme="2" tint="-0.14996795556505021"/>
                </patternFill>
              </fill>
            </x14:dxf>
          </x14:cfRule>
          <x14:cfRule type="expression" priority="1028" id="{00000000-000E-0000-0400-00000E000000}">
            <xm:f>$D$15&lt;&gt;'Drop down'!$P$6</xm:f>
            <x14:dxf>
              <font>
                <b val="0"/>
                <i val="0"/>
                <color rgb="FFFF0000"/>
              </font>
              <fill>
                <patternFill>
                  <bgColor theme="0"/>
                </patternFill>
              </fill>
            </x14:dxf>
          </x14:cfRule>
          <xm:sqref>D15:H15</xm:sqref>
        </x14:conditionalFormatting>
        <x14:conditionalFormatting xmlns:xm="http://schemas.microsoft.com/office/excel/2006/main">
          <x14:cfRule type="expression" priority="3" id="{9A41341B-9B93-4FB9-B55F-E7863DA66E69}">
            <xm:f>OR(D30="",D30='Drop down'!$P$7)</xm:f>
            <x14:dxf>
              <font>
                <b/>
                <i val="0"/>
              </font>
              <fill>
                <patternFill>
                  <bgColor theme="2" tint="-0.14996795556505021"/>
                </patternFill>
              </fill>
            </x14:dxf>
          </x14:cfRule>
          <x14:cfRule type="expression" priority="4" id="{D171B3B5-33FF-4A66-99BC-5269A5EBFB5C}">
            <xm:f>D30&lt;&gt;'Drop down'!$P$7</xm:f>
            <x14:dxf>
              <font>
                <b val="0"/>
                <i val="0"/>
                <color rgb="FFFF0000"/>
              </font>
              <fill>
                <patternFill patternType="solid">
                  <bgColor theme="0"/>
                </patternFill>
              </fill>
            </x14:dxf>
          </x14:cfRule>
          <xm:sqref>D30:H31</xm:sqref>
        </x14:conditionalFormatting>
        <x14:conditionalFormatting xmlns:xm="http://schemas.microsoft.com/office/excel/2006/main">
          <x14:cfRule type="expression" priority="1029" id="{00000000-000E-0000-0400-000001000000}">
            <xm:f>$D$42='Drop down'!$P$6</xm:f>
            <x14:dxf>
              <font>
                <b/>
                <i val="0"/>
              </font>
              <fill>
                <patternFill>
                  <bgColor theme="2" tint="-0.14996795556505021"/>
                </patternFill>
              </fill>
            </x14:dxf>
          </x14:cfRule>
          <x14:cfRule type="expression" priority="1030" id="{00000000-000E-0000-0400-000002000000}">
            <xm:f>$D$42&lt;&gt;'Drop down'!$P$6</xm:f>
            <x14:dxf>
              <font>
                <b val="0"/>
                <i val="0"/>
                <color rgb="FFFF0000"/>
              </font>
              <fill>
                <patternFill>
                  <bgColor theme="0"/>
                </patternFill>
              </fill>
            </x14:dxf>
          </x14:cfRule>
          <xm:sqref>D42:H42</xm:sqref>
        </x14:conditionalFormatting>
        <x14:conditionalFormatting xmlns:xm="http://schemas.microsoft.com/office/excel/2006/main">
          <x14:cfRule type="expression" priority="1025" id="{D327951D-E6E8-4F20-AD30-6E6FA1598050}">
            <xm:f>OR(F16="",F16='Drop down'!$P$7)</xm:f>
            <x14:dxf>
              <font>
                <b/>
                <i val="0"/>
              </font>
              <fill>
                <patternFill>
                  <bgColor theme="2" tint="-0.14996795556505021"/>
                </patternFill>
              </fill>
            </x14:dxf>
          </x14:cfRule>
          <x14:cfRule type="expression" priority="1026" id="{00000000-000E-0000-0400-0000FC030000}">
            <xm:f>F16&lt;&gt;'Drop down'!$P$7</xm:f>
            <x14:dxf>
              <font>
                <b val="0"/>
                <i val="0"/>
                <color rgb="FFFF0000"/>
              </font>
              <fill>
                <patternFill patternType="solid">
                  <bgColor theme="0"/>
                </patternFill>
              </fill>
            </x14:dxf>
          </x14:cfRule>
          <xm:sqref>F16:H16</xm:sqref>
        </x14:conditionalFormatting>
        <x14:conditionalFormatting xmlns:xm="http://schemas.microsoft.com/office/excel/2006/main">
          <x14:cfRule type="expression" priority="1031" id="{00000000-000E-0000-0400-000017000000}">
            <xm:f>$G$34='Drop down'!$P$6</xm:f>
            <x14:dxf>
              <font>
                <b/>
                <i val="0"/>
              </font>
              <fill>
                <patternFill>
                  <bgColor theme="2" tint="-0.14996795556505021"/>
                </patternFill>
              </fill>
            </x14:dxf>
          </x14:cfRule>
          <x14:cfRule type="expression" priority="1032" id="{00000000-000E-0000-0400-000018000000}">
            <xm:f>$G$34&lt;&gt;'Drop down'!$P$6</xm:f>
            <x14:dxf>
              <font>
                <b val="0"/>
                <i val="0"/>
                <color rgb="FFFF0000"/>
              </font>
              <fill>
                <patternFill>
                  <bgColor theme="0"/>
                </patternFill>
              </fill>
            </x14:dxf>
          </x14:cfRule>
          <xm:sqref>G34:G36</xm:sqref>
        </x14:conditionalFormatting>
      </x14:conditionalFormattings>
    </ext>
    <ext xmlns:x14="http://schemas.microsoft.com/office/spreadsheetml/2009/9/main" uri="{CCE6A557-97BC-4b89-ADB6-D9C93CAAB3DF}">
      <x14:dataValidations xmlns:xm="http://schemas.microsoft.com/office/excel/2006/main" count="3">
        <x14:dataValidation type="list" showInputMessage="1" showErrorMessage="1" xr:uid="{03085E40-7324-483F-86AD-7699395D6352}">
          <x14:formula1>
            <xm:f>'Drop down'!$A$5:$A$7</xm:f>
          </x14:formula1>
          <xm:sqref>G34:H36 D15:H15 D18:H19 D26:H27</xm:sqref>
        </x14:dataValidation>
        <x14:dataValidation type="list" showInputMessage="1" showErrorMessage="1" promptTitle="Vælg" xr:uid="{3D123171-8014-4E51-AD65-024D406C92CE}">
          <x14:formula1>
            <xm:f>'Drop down'!$A$5:$A$7</xm:f>
          </x14:formula1>
          <xm:sqref>D16</xm:sqref>
        </x14:dataValidation>
        <x14:dataValidation type="list" showInputMessage="1" showErrorMessage="1" xr:uid="{00FC8F5D-AD5C-47D0-9217-CEFA100A20FC}">
          <x14:formula1>
            <xm:f>'Drop down'!$A$228:$A$236</xm:f>
          </x14:formula1>
          <xm:sqref>D42:H42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6CD959-C077-4A8C-8E0E-E37B15865C0C}">
  <sheetPr codeName="Sheet5">
    <pageSetUpPr fitToPage="1"/>
  </sheetPr>
  <dimension ref="A1:Z71"/>
  <sheetViews>
    <sheetView workbookViewId="0">
      <selection activeCell="L37" sqref="L37"/>
    </sheetView>
  </sheetViews>
  <sheetFormatPr defaultRowHeight="15" x14ac:dyDescent="0.25"/>
  <cols>
    <col min="1" max="1" width="2.85546875" customWidth="1"/>
    <col min="2" max="2" width="3.42578125" customWidth="1"/>
    <col min="3" max="3" width="37.5703125" customWidth="1"/>
    <col min="4" max="4" width="17.7109375" customWidth="1"/>
    <col min="6" max="6" width="13.85546875" customWidth="1"/>
    <col min="9" max="9" width="2.5703125" customWidth="1"/>
    <col min="10" max="10" width="3.140625" customWidth="1"/>
    <col min="11" max="11" width="3.42578125" customWidth="1"/>
    <col min="12" max="12" width="41.140625" bestFit="1" customWidth="1"/>
  </cols>
  <sheetData>
    <row r="1" spans="1:26" ht="38.450000000000003" customHeight="1" x14ac:dyDescent="0.25">
      <c r="A1" s="3"/>
      <c r="B1" s="268" t="str">
        <f>'Drop down'!P14</f>
        <v>Alle rettigheder til dette dokument tilhører Varefakta, og dokumentet må ikke kopieres, gengives, videregives og/eller benyttes uden forudgående skriftlig tilladelse fra Varefakta (Version 26.1).</v>
      </c>
      <c r="C1" s="268"/>
      <c r="D1" s="268"/>
      <c r="E1" s="268"/>
      <c r="F1" s="11"/>
      <c r="G1" s="11"/>
      <c r="H1" s="2"/>
      <c r="I1" s="2"/>
      <c r="J1" s="4"/>
      <c r="K1" s="1"/>
      <c r="L1" s="1"/>
      <c r="M1" s="1"/>
      <c r="N1" s="1"/>
      <c r="O1" s="1"/>
      <c r="P1" s="1"/>
      <c r="Q1" s="1"/>
      <c r="R1" s="1"/>
      <c r="S1" s="1"/>
      <c r="T1" s="1"/>
      <c r="U1" s="1"/>
      <c r="V1" s="1"/>
      <c r="W1" s="1"/>
      <c r="X1" s="1"/>
      <c r="Y1" s="1"/>
      <c r="Z1" s="1"/>
    </row>
    <row r="2" spans="1:26" ht="15.75" thickBot="1" x14ac:dyDescent="0.3">
      <c r="A2" s="3"/>
      <c r="B2" s="5"/>
      <c r="C2" s="6"/>
      <c r="D2" s="6"/>
      <c r="E2" s="6"/>
      <c r="F2" s="6"/>
      <c r="G2" s="6"/>
      <c r="H2" s="6"/>
      <c r="I2" s="7"/>
      <c r="J2" s="4"/>
      <c r="K2" s="1"/>
      <c r="L2" s="1"/>
      <c r="M2" s="1"/>
      <c r="N2" s="1"/>
      <c r="O2" s="1"/>
      <c r="P2" s="1"/>
      <c r="Q2" s="1"/>
      <c r="R2" s="1"/>
      <c r="S2" s="1"/>
      <c r="T2" s="1"/>
      <c r="U2" s="1"/>
      <c r="V2" s="1"/>
      <c r="W2" s="1"/>
      <c r="X2" s="1"/>
      <c r="Y2" s="1"/>
      <c r="Z2" s="1"/>
    </row>
    <row r="3" spans="1:26" ht="23.25" x14ac:dyDescent="0.35">
      <c r="A3" s="3"/>
      <c r="B3" s="5"/>
      <c r="C3" s="8" t="s">
        <v>1</v>
      </c>
      <c r="D3" s="6"/>
      <c r="E3" s="6"/>
      <c r="F3" s="6"/>
      <c r="G3" s="6"/>
      <c r="H3" s="6"/>
      <c r="I3" s="7"/>
      <c r="J3" s="4"/>
      <c r="K3" s="1"/>
      <c r="L3" s="12" t="s">
        <v>4617</v>
      </c>
      <c r="M3" s="1"/>
      <c r="N3" s="1"/>
      <c r="O3" s="1"/>
      <c r="P3" s="1"/>
      <c r="Q3" s="1"/>
      <c r="R3" s="1"/>
      <c r="S3" s="1"/>
      <c r="T3" s="1"/>
      <c r="U3" s="1"/>
      <c r="V3" s="1"/>
      <c r="W3" s="1"/>
      <c r="X3" s="1"/>
      <c r="Y3" s="1"/>
      <c r="Z3" s="1"/>
    </row>
    <row r="4" spans="1:26" x14ac:dyDescent="0.25">
      <c r="A4" s="3"/>
      <c r="B4" s="5"/>
      <c r="C4" s="6"/>
      <c r="D4" s="6"/>
      <c r="E4" s="6"/>
      <c r="F4" s="6"/>
      <c r="G4" s="6"/>
      <c r="H4" s="6"/>
      <c r="I4" s="7"/>
      <c r="J4" s="4"/>
      <c r="K4" s="1"/>
      <c r="L4" s="155" t="s">
        <v>0</v>
      </c>
      <c r="M4" s="1"/>
      <c r="N4" s="1"/>
      <c r="O4" s="1"/>
      <c r="P4" s="1"/>
      <c r="Q4" s="1"/>
      <c r="R4" s="1"/>
      <c r="S4" s="1"/>
      <c r="T4" s="1"/>
      <c r="U4" s="1"/>
      <c r="V4" s="1"/>
      <c r="W4" s="1"/>
      <c r="X4" s="1"/>
      <c r="Y4" s="1"/>
      <c r="Z4" s="1"/>
    </row>
    <row r="5" spans="1:26" x14ac:dyDescent="0.25">
      <c r="A5" s="3"/>
      <c r="B5" s="5"/>
      <c r="C5" s="17" t="s">
        <v>5400</v>
      </c>
      <c r="D5" s="279" t="s">
        <v>4614</v>
      </c>
      <c r="E5" s="279"/>
      <c r="F5" s="279"/>
      <c r="G5" s="279"/>
      <c r="H5" s="279"/>
      <c r="I5" s="7"/>
      <c r="J5" s="4"/>
      <c r="K5" s="1"/>
      <c r="L5" s="158" t="s">
        <v>1</v>
      </c>
      <c r="M5" s="1"/>
      <c r="N5" s="1"/>
      <c r="O5" s="1"/>
      <c r="P5" s="1"/>
      <c r="Q5" s="1"/>
      <c r="R5" s="1"/>
      <c r="S5" s="1"/>
      <c r="T5" s="1"/>
      <c r="U5" s="1"/>
      <c r="V5" s="1"/>
      <c r="W5" s="1"/>
      <c r="X5" s="1"/>
      <c r="Y5" s="1"/>
      <c r="Z5" s="1"/>
    </row>
    <row r="6" spans="1:26" x14ac:dyDescent="0.25">
      <c r="A6" s="3"/>
      <c r="B6" s="5"/>
      <c r="C6" s="265" t="s">
        <v>224</v>
      </c>
      <c r="D6" s="256" t="s">
        <v>4614</v>
      </c>
      <c r="E6" s="257"/>
      <c r="F6" s="257"/>
      <c r="G6" s="257"/>
      <c r="H6" s="258"/>
      <c r="I6" s="7"/>
      <c r="J6" s="4"/>
      <c r="K6" s="1"/>
      <c r="L6" s="155" t="s">
        <v>2</v>
      </c>
      <c r="M6" s="1"/>
      <c r="N6" s="1"/>
      <c r="O6" s="1"/>
      <c r="P6" s="1"/>
      <c r="Q6" s="1"/>
      <c r="R6" s="1"/>
      <c r="S6" s="1"/>
      <c r="T6" s="1"/>
      <c r="U6" s="1"/>
      <c r="V6" s="1"/>
      <c r="W6" s="1"/>
      <c r="X6" s="1"/>
      <c r="Y6" s="1"/>
      <c r="Z6" s="1"/>
    </row>
    <row r="7" spans="1:26" x14ac:dyDescent="0.25">
      <c r="A7" s="3"/>
      <c r="B7" s="5"/>
      <c r="C7" s="295"/>
      <c r="D7" s="292"/>
      <c r="E7" s="293"/>
      <c r="F7" s="293"/>
      <c r="G7" s="293"/>
      <c r="H7" s="294"/>
      <c r="I7" s="7"/>
      <c r="J7" s="4"/>
      <c r="K7" s="1"/>
      <c r="L7" s="155" t="s">
        <v>3</v>
      </c>
      <c r="M7" s="1"/>
      <c r="N7" s="1"/>
      <c r="O7" s="1"/>
      <c r="P7" s="1"/>
      <c r="Q7" s="1"/>
      <c r="R7" s="1"/>
      <c r="S7" s="1"/>
      <c r="T7" s="1"/>
      <c r="U7" s="1"/>
      <c r="V7" s="1"/>
      <c r="W7" s="1"/>
      <c r="X7" s="1"/>
      <c r="Y7" s="1"/>
      <c r="Z7" s="1"/>
    </row>
    <row r="8" spans="1:26" x14ac:dyDescent="0.25">
      <c r="A8" s="3"/>
      <c r="B8" s="5"/>
      <c r="C8" s="295"/>
      <c r="D8" s="292"/>
      <c r="E8" s="293"/>
      <c r="F8" s="293"/>
      <c r="G8" s="293"/>
      <c r="H8" s="294"/>
      <c r="I8" s="7"/>
      <c r="J8" s="4"/>
      <c r="K8" s="1"/>
      <c r="L8" s="155" t="s">
        <v>4618</v>
      </c>
      <c r="M8" s="1"/>
      <c r="N8" s="1"/>
      <c r="O8" s="1"/>
      <c r="P8" s="1"/>
      <c r="Q8" s="1"/>
      <c r="R8" s="1"/>
      <c r="S8" s="1"/>
      <c r="T8" s="1"/>
      <c r="U8" s="1"/>
      <c r="V8" s="1"/>
      <c r="W8" s="1"/>
      <c r="X8" s="1"/>
      <c r="Y8" s="1"/>
      <c r="Z8" s="1"/>
    </row>
    <row r="9" spans="1:26" x14ac:dyDescent="0.25">
      <c r="A9" s="3"/>
      <c r="B9" s="5"/>
      <c r="C9" s="266"/>
      <c r="D9" s="259"/>
      <c r="E9" s="260"/>
      <c r="F9" s="260"/>
      <c r="G9" s="260"/>
      <c r="H9" s="261"/>
      <c r="I9" s="7"/>
      <c r="J9" s="4"/>
      <c r="K9" s="1"/>
      <c r="L9" s="155" t="s">
        <v>4619</v>
      </c>
      <c r="M9" s="1"/>
      <c r="N9" s="1"/>
      <c r="O9" s="1"/>
      <c r="P9" s="1"/>
      <c r="Q9" s="1"/>
      <c r="R9" s="1"/>
      <c r="S9" s="1"/>
      <c r="T9" s="1"/>
      <c r="U9" s="1"/>
      <c r="V9" s="1"/>
      <c r="W9" s="1"/>
      <c r="X9" s="1"/>
      <c r="Y9" s="1"/>
      <c r="Z9" s="1"/>
    </row>
    <row r="10" spans="1:26" x14ac:dyDescent="0.25">
      <c r="A10" s="3"/>
      <c r="B10" s="5"/>
      <c r="C10" s="13" t="s">
        <v>5365</v>
      </c>
      <c r="D10" s="279" t="s">
        <v>15</v>
      </c>
      <c r="E10" s="280"/>
      <c r="F10" s="280"/>
      <c r="G10" s="280"/>
      <c r="H10" s="280"/>
      <c r="I10" s="7"/>
      <c r="J10" s="4"/>
      <c r="K10" s="1"/>
      <c r="L10" s="155" t="s">
        <v>4</v>
      </c>
      <c r="M10" s="1"/>
      <c r="N10" s="1"/>
      <c r="O10" s="1"/>
      <c r="P10" s="1"/>
      <c r="Q10" s="1"/>
      <c r="R10" s="1"/>
      <c r="S10" s="1"/>
      <c r="T10" s="1"/>
      <c r="U10" s="1"/>
      <c r="V10" s="1"/>
      <c r="W10" s="1"/>
      <c r="X10" s="1"/>
      <c r="Y10" s="1"/>
      <c r="Z10" s="1"/>
    </row>
    <row r="11" spans="1:26" x14ac:dyDescent="0.25">
      <c r="A11" s="3"/>
      <c r="B11" s="5"/>
      <c r="C11" s="6"/>
      <c r="D11" s="6"/>
      <c r="E11" s="6"/>
      <c r="F11" s="6"/>
      <c r="G11" s="6"/>
      <c r="H11" s="6"/>
      <c r="I11" s="7"/>
      <c r="J11" s="4"/>
      <c r="K11" s="1"/>
      <c r="L11" s="155" t="s">
        <v>5</v>
      </c>
      <c r="M11" s="1"/>
      <c r="N11" s="1"/>
      <c r="O11" s="1"/>
      <c r="P11" s="1"/>
      <c r="Q11" s="1"/>
      <c r="R11" s="1"/>
      <c r="S11" s="1"/>
      <c r="T11" s="1"/>
      <c r="U11" s="1"/>
      <c r="V11" s="1"/>
      <c r="W11" s="1"/>
      <c r="X11" s="1"/>
      <c r="Y11" s="1"/>
      <c r="Z11" s="1"/>
    </row>
    <row r="12" spans="1:26" x14ac:dyDescent="0.25">
      <c r="A12" s="3"/>
      <c r="B12" s="5"/>
      <c r="C12" s="17" t="s">
        <v>4648</v>
      </c>
      <c r="D12" s="279"/>
      <c r="E12" s="279"/>
      <c r="F12" s="279"/>
      <c r="G12" s="279"/>
      <c r="H12" s="279"/>
      <c r="I12" s="7"/>
      <c r="J12" s="4"/>
      <c r="K12" s="1"/>
      <c r="L12" s="155" t="s">
        <v>6</v>
      </c>
      <c r="M12" s="1"/>
      <c r="N12" s="1"/>
      <c r="O12" s="1"/>
      <c r="P12" s="1"/>
      <c r="Q12" s="1"/>
      <c r="R12" s="1"/>
      <c r="S12" s="1"/>
      <c r="T12" s="1"/>
      <c r="U12" s="1"/>
      <c r="V12" s="1"/>
      <c r="W12" s="1"/>
      <c r="X12" s="1"/>
      <c r="Y12" s="1"/>
      <c r="Z12" s="1"/>
    </row>
    <row r="13" spans="1:26" x14ac:dyDescent="0.25">
      <c r="A13" s="3"/>
      <c r="B13" s="5"/>
      <c r="C13" s="13" t="s">
        <v>227</v>
      </c>
      <c r="D13" s="279" t="s">
        <v>4614</v>
      </c>
      <c r="E13" s="279"/>
      <c r="F13" s="279"/>
      <c r="G13" s="279"/>
      <c r="H13" s="279"/>
      <c r="I13" s="7"/>
      <c r="J13" s="4"/>
      <c r="K13" s="1"/>
      <c r="L13" s="155" t="s">
        <v>7</v>
      </c>
      <c r="M13" s="1"/>
      <c r="N13" s="1"/>
      <c r="O13" s="1"/>
      <c r="P13" s="1"/>
      <c r="Q13" s="1"/>
      <c r="R13" s="1"/>
      <c r="S13" s="1"/>
      <c r="T13" s="1"/>
      <c r="U13" s="1"/>
      <c r="V13" s="1"/>
      <c r="W13" s="1"/>
      <c r="X13" s="1"/>
      <c r="Y13" s="1"/>
      <c r="Z13" s="1"/>
    </row>
    <row r="14" spans="1:26" x14ac:dyDescent="0.25">
      <c r="A14" s="3"/>
      <c r="B14" s="5"/>
      <c r="C14" s="6"/>
      <c r="D14" s="6"/>
      <c r="E14" s="6"/>
      <c r="F14" s="6"/>
      <c r="G14" s="6"/>
      <c r="H14" s="6"/>
      <c r="I14" s="7"/>
      <c r="J14" s="4"/>
      <c r="K14" s="1"/>
      <c r="L14" s="155" t="s">
        <v>4620</v>
      </c>
      <c r="M14" s="1"/>
      <c r="N14" s="1"/>
      <c r="O14" s="1"/>
      <c r="P14" s="1"/>
      <c r="Q14" s="1"/>
      <c r="R14" s="1"/>
      <c r="S14" s="1"/>
      <c r="T14" s="1"/>
      <c r="U14" s="1"/>
      <c r="V14" s="1"/>
      <c r="W14" s="1"/>
      <c r="X14" s="1"/>
      <c r="Y14" s="1"/>
      <c r="Z14" s="1"/>
    </row>
    <row r="15" spans="1:26" x14ac:dyDescent="0.25">
      <c r="A15" s="3"/>
      <c r="B15" s="5"/>
      <c r="C15" s="17" t="s">
        <v>4649</v>
      </c>
      <c r="D15" s="279" t="s">
        <v>4614</v>
      </c>
      <c r="E15" s="279"/>
      <c r="F15" s="279"/>
      <c r="G15" s="279"/>
      <c r="H15" s="279"/>
      <c r="I15" s="7"/>
      <c r="J15" s="4"/>
      <c r="K15" s="1"/>
      <c r="L15" s="155" t="s">
        <v>4621</v>
      </c>
      <c r="M15" s="1"/>
      <c r="N15" s="1"/>
      <c r="O15" s="1"/>
      <c r="P15" s="1"/>
      <c r="Q15" s="1"/>
      <c r="R15" s="1"/>
      <c r="S15" s="1"/>
      <c r="T15" s="1"/>
      <c r="U15" s="1"/>
      <c r="V15" s="1"/>
      <c r="W15" s="1"/>
      <c r="X15" s="1"/>
      <c r="Y15" s="1"/>
      <c r="Z15" s="1"/>
    </row>
    <row r="16" spans="1:26" ht="15.75" thickBot="1" x14ac:dyDescent="0.3">
      <c r="A16" s="3"/>
      <c r="B16" s="5"/>
      <c r="C16" s="13" t="s">
        <v>232</v>
      </c>
      <c r="D16" s="279" t="s">
        <v>15</v>
      </c>
      <c r="E16" s="280"/>
      <c r="F16" s="280"/>
      <c r="G16" s="280"/>
      <c r="H16" s="280"/>
      <c r="I16" s="7"/>
      <c r="J16" s="4"/>
      <c r="K16" s="1"/>
      <c r="L16" s="156" t="s">
        <v>4622</v>
      </c>
      <c r="M16" s="1"/>
      <c r="N16" s="1"/>
      <c r="O16" s="1"/>
      <c r="P16" s="1"/>
      <c r="Q16" s="1"/>
      <c r="R16" s="1"/>
      <c r="S16" s="1"/>
      <c r="T16" s="1"/>
      <c r="U16" s="1"/>
      <c r="V16" s="1"/>
      <c r="W16" s="1"/>
      <c r="X16" s="1"/>
      <c r="Y16" s="1"/>
      <c r="Z16" s="1"/>
    </row>
    <row r="17" spans="1:26" ht="30.75" thickBot="1" x14ac:dyDescent="0.3">
      <c r="A17" s="3"/>
      <c r="B17" s="5"/>
      <c r="C17" s="126" t="s">
        <v>5401</v>
      </c>
      <c r="D17" s="274" t="s">
        <v>4614</v>
      </c>
      <c r="E17" s="274"/>
      <c r="F17" s="274"/>
      <c r="G17" s="274"/>
      <c r="H17" s="274"/>
      <c r="I17" s="7"/>
      <c r="J17" s="4"/>
      <c r="K17" s="1"/>
      <c r="L17" s="1"/>
      <c r="M17" s="1"/>
      <c r="N17" s="1"/>
      <c r="O17" s="1"/>
      <c r="P17" s="1"/>
      <c r="Q17" s="1"/>
      <c r="R17" s="1"/>
      <c r="S17" s="1"/>
      <c r="T17" s="1"/>
      <c r="U17" s="1"/>
      <c r="V17" s="1"/>
      <c r="W17" s="1"/>
      <c r="X17" s="1"/>
      <c r="Y17" s="1"/>
      <c r="Z17" s="1"/>
    </row>
    <row r="18" spans="1:26" x14ac:dyDescent="0.25">
      <c r="A18" s="3"/>
      <c r="B18" s="5"/>
      <c r="C18" s="6"/>
      <c r="D18" s="6"/>
      <c r="E18" s="6"/>
      <c r="F18" s="6"/>
      <c r="G18" s="6"/>
      <c r="H18" s="6"/>
      <c r="I18" s="7"/>
      <c r="J18" s="4"/>
      <c r="K18" s="1"/>
      <c r="L18" s="12" t="s">
        <v>4623</v>
      </c>
      <c r="M18" s="1"/>
      <c r="N18" s="1"/>
      <c r="O18" s="1"/>
      <c r="P18" s="1"/>
      <c r="Q18" s="1"/>
      <c r="R18" s="1"/>
      <c r="S18" s="1"/>
      <c r="T18" s="1"/>
      <c r="U18" s="1"/>
      <c r="V18" s="1"/>
      <c r="W18" s="1"/>
      <c r="X18" s="1"/>
      <c r="Y18" s="1"/>
      <c r="Z18" s="1"/>
    </row>
    <row r="19" spans="1:26" x14ac:dyDescent="0.25">
      <c r="A19" s="3"/>
      <c r="B19" s="5"/>
      <c r="C19" s="291" t="s">
        <v>4650</v>
      </c>
      <c r="D19" s="274" t="s">
        <v>15</v>
      </c>
      <c r="E19" s="274"/>
      <c r="F19" s="274"/>
      <c r="G19" s="274"/>
      <c r="H19" s="274"/>
      <c r="I19" s="7"/>
      <c r="J19" s="4"/>
      <c r="K19" s="1"/>
      <c r="L19" s="155" t="s">
        <v>4624</v>
      </c>
      <c r="M19" s="1"/>
      <c r="N19" s="1"/>
      <c r="O19" s="1"/>
      <c r="P19" s="1"/>
      <c r="Q19" s="1"/>
      <c r="R19" s="1"/>
      <c r="S19" s="1"/>
      <c r="T19" s="1"/>
      <c r="U19" s="1"/>
      <c r="V19" s="1"/>
      <c r="W19" s="1"/>
      <c r="X19" s="1"/>
      <c r="Y19" s="1"/>
      <c r="Z19" s="1"/>
    </row>
    <row r="20" spans="1:26" x14ac:dyDescent="0.25">
      <c r="A20" s="3"/>
      <c r="B20" s="5"/>
      <c r="C20" s="291"/>
      <c r="D20" s="274"/>
      <c r="E20" s="274"/>
      <c r="F20" s="274"/>
      <c r="G20" s="274"/>
      <c r="H20" s="274"/>
      <c r="I20" s="7"/>
      <c r="J20" s="4"/>
      <c r="K20" s="1"/>
      <c r="L20" s="155" t="s">
        <v>4625</v>
      </c>
      <c r="M20" s="1"/>
      <c r="N20" s="1"/>
      <c r="O20" s="1"/>
      <c r="P20" s="1"/>
      <c r="Q20" s="1"/>
      <c r="R20" s="1"/>
      <c r="S20" s="1"/>
      <c r="T20" s="1"/>
      <c r="U20" s="1"/>
      <c r="V20" s="1"/>
      <c r="W20" s="1"/>
      <c r="X20" s="1"/>
      <c r="Y20" s="1"/>
      <c r="Z20" s="1"/>
    </row>
    <row r="21" spans="1:26" ht="15" customHeight="1" x14ac:dyDescent="0.25">
      <c r="A21" s="3"/>
      <c r="B21" s="5"/>
      <c r="C21" s="276" t="s">
        <v>4651</v>
      </c>
      <c r="D21" s="274" t="s">
        <v>15</v>
      </c>
      <c r="E21" s="274"/>
      <c r="F21" s="274"/>
      <c r="G21" s="274"/>
      <c r="H21" s="274"/>
      <c r="I21" s="7"/>
      <c r="J21" s="4"/>
      <c r="K21" s="1"/>
      <c r="L21" s="155" t="s">
        <v>4626</v>
      </c>
      <c r="M21" s="1"/>
      <c r="N21" s="1"/>
      <c r="O21" s="1"/>
      <c r="P21" s="1"/>
      <c r="Q21" s="1"/>
      <c r="R21" s="1"/>
      <c r="S21" s="1"/>
      <c r="T21" s="1"/>
      <c r="U21" s="1"/>
      <c r="V21" s="1"/>
      <c r="W21" s="1"/>
      <c r="X21" s="1"/>
      <c r="Y21" s="1"/>
      <c r="Z21" s="1"/>
    </row>
    <row r="22" spans="1:26" x14ac:dyDescent="0.25">
      <c r="A22" s="3"/>
      <c r="B22" s="5"/>
      <c r="C22" s="276"/>
      <c r="D22" s="274"/>
      <c r="E22" s="274"/>
      <c r="F22" s="274"/>
      <c r="G22" s="274"/>
      <c r="H22" s="274"/>
      <c r="I22" s="7"/>
      <c r="J22" s="4"/>
      <c r="K22" s="1"/>
      <c r="L22" s="155" t="s">
        <v>8</v>
      </c>
      <c r="M22" s="1"/>
      <c r="N22" s="1"/>
      <c r="O22" s="1"/>
      <c r="P22" s="1"/>
      <c r="Q22" s="1"/>
      <c r="R22" s="1"/>
      <c r="S22" s="1"/>
      <c r="T22" s="1"/>
      <c r="U22" s="1"/>
      <c r="V22" s="1"/>
      <c r="W22" s="1"/>
      <c r="X22" s="1"/>
      <c r="Y22" s="1"/>
      <c r="Z22" s="1"/>
    </row>
    <row r="23" spans="1:26" x14ac:dyDescent="0.25">
      <c r="A23" s="3"/>
      <c r="B23" s="5"/>
      <c r="C23" s="276"/>
      <c r="D23" s="274"/>
      <c r="E23" s="274"/>
      <c r="F23" s="274"/>
      <c r="G23" s="274"/>
      <c r="H23" s="274"/>
      <c r="I23" s="7"/>
      <c r="J23" s="4"/>
      <c r="K23" s="1"/>
      <c r="L23" s="155" t="s">
        <v>9</v>
      </c>
      <c r="M23" s="1"/>
      <c r="N23" s="1"/>
      <c r="O23" s="1"/>
      <c r="P23" s="1"/>
      <c r="Q23" s="1"/>
      <c r="R23" s="1"/>
      <c r="S23" s="1"/>
      <c r="T23" s="1"/>
      <c r="U23" s="1"/>
      <c r="V23" s="1"/>
      <c r="W23" s="1"/>
      <c r="X23" s="1"/>
      <c r="Y23" s="1"/>
      <c r="Z23" s="1"/>
    </row>
    <row r="24" spans="1:26" x14ac:dyDescent="0.25">
      <c r="A24" s="3"/>
      <c r="B24" s="5"/>
      <c r="C24" s="276"/>
      <c r="D24" s="274"/>
      <c r="E24" s="274"/>
      <c r="F24" s="274"/>
      <c r="G24" s="274"/>
      <c r="H24" s="274"/>
      <c r="I24" s="7"/>
      <c r="J24" s="4"/>
      <c r="K24" s="1"/>
      <c r="L24" s="155" t="s">
        <v>4627</v>
      </c>
      <c r="M24" s="1"/>
      <c r="N24" s="1"/>
      <c r="O24" s="1"/>
      <c r="P24" s="1"/>
      <c r="Q24" s="1"/>
      <c r="R24" s="1"/>
      <c r="S24" s="1"/>
      <c r="T24" s="1"/>
      <c r="U24" s="1"/>
      <c r="V24" s="1"/>
      <c r="W24" s="1"/>
      <c r="X24" s="1"/>
      <c r="Y24" s="1"/>
      <c r="Z24" s="1"/>
    </row>
    <row r="25" spans="1:26" x14ac:dyDescent="0.25">
      <c r="A25" s="3"/>
      <c r="B25" s="5"/>
      <c r="C25" s="276"/>
      <c r="D25" s="274"/>
      <c r="E25" s="274"/>
      <c r="F25" s="274"/>
      <c r="G25" s="274"/>
      <c r="H25" s="274"/>
      <c r="I25" s="7"/>
      <c r="J25" s="4"/>
      <c r="K25" s="1"/>
      <c r="L25" s="155" t="s">
        <v>10</v>
      </c>
      <c r="M25" s="1"/>
      <c r="N25" s="1"/>
      <c r="O25" s="1"/>
      <c r="P25" s="1"/>
      <c r="Q25" s="1"/>
      <c r="R25" s="1"/>
      <c r="S25" s="1"/>
      <c r="T25" s="1"/>
      <c r="U25" s="1"/>
      <c r="V25" s="1"/>
      <c r="W25" s="1"/>
      <c r="X25" s="1"/>
      <c r="Y25" s="1"/>
      <c r="Z25" s="1"/>
    </row>
    <row r="26" spans="1:26" ht="15.75" thickBot="1" x14ac:dyDescent="0.3">
      <c r="A26" s="3"/>
      <c r="B26" s="5"/>
      <c r="C26" s="6"/>
      <c r="D26" s="6"/>
      <c r="E26" s="6"/>
      <c r="F26" s="6"/>
      <c r="G26" s="6"/>
      <c r="H26" s="6"/>
      <c r="I26" s="7"/>
      <c r="J26" s="4"/>
      <c r="K26" s="1"/>
      <c r="L26" s="156" t="s">
        <v>11</v>
      </c>
      <c r="M26" s="1"/>
      <c r="N26" s="1"/>
      <c r="O26" s="1"/>
      <c r="P26" s="1"/>
      <c r="Q26" s="1"/>
      <c r="R26" s="1"/>
      <c r="S26" s="1"/>
      <c r="T26" s="1"/>
      <c r="U26" s="1"/>
      <c r="V26" s="1"/>
      <c r="W26" s="1"/>
      <c r="X26" s="1"/>
      <c r="Y26" s="1"/>
      <c r="Z26" s="1"/>
    </row>
    <row r="27" spans="1:26" x14ac:dyDescent="0.25">
      <c r="A27" s="3"/>
      <c r="B27" s="5"/>
      <c r="C27" s="17" t="s">
        <v>4652</v>
      </c>
      <c r="D27" s="279" t="s">
        <v>15</v>
      </c>
      <c r="E27" s="280"/>
      <c r="F27" s="280"/>
      <c r="G27" s="280"/>
      <c r="H27" s="280"/>
      <c r="I27" s="7"/>
      <c r="J27" s="4"/>
      <c r="K27" s="1"/>
      <c r="L27" s="1"/>
      <c r="M27" s="1"/>
      <c r="N27" s="1"/>
      <c r="O27" s="1"/>
      <c r="P27" s="1"/>
      <c r="Q27" s="1"/>
      <c r="R27" s="1"/>
      <c r="S27" s="1"/>
      <c r="T27" s="1"/>
      <c r="U27" s="1"/>
      <c r="V27" s="1"/>
      <c r="W27" s="1"/>
      <c r="X27" s="1"/>
      <c r="Y27" s="1"/>
      <c r="Z27" s="1"/>
    </row>
    <row r="28" spans="1:26" x14ac:dyDescent="0.25">
      <c r="A28" s="3"/>
      <c r="B28" s="5"/>
      <c r="C28" s="13" t="s">
        <v>4653</v>
      </c>
      <c r="D28" s="279" t="s">
        <v>4614</v>
      </c>
      <c r="E28" s="279"/>
      <c r="F28" s="279"/>
      <c r="G28" s="279"/>
      <c r="H28" s="279"/>
      <c r="I28" s="7"/>
      <c r="J28" s="4"/>
      <c r="K28" s="1"/>
      <c r="L28" s="1"/>
      <c r="M28" s="1"/>
      <c r="N28" s="1"/>
      <c r="O28" s="1"/>
      <c r="P28" s="1"/>
      <c r="Q28" s="1"/>
      <c r="R28" s="1"/>
      <c r="S28" s="1"/>
      <c r="T28" s="1"/>
      <c r="U28" s="1"/>
      <c r="V28" s="1"/>
      <c r="W28" s="1"/>
      <c r="X28" s="1"/>
      <c r="Y28" s="1"/>
      <c r="Z28" s="1"/>
    </row>
    <row r="29" spans="1:26" x14ac:dyDescent="0.25">
      <c r="A29" s="3"/>
      <c r="B29" s="5"/>
      <c r="C29" s="6"/>
      <c r="D29" s="6"/>
      <c r="E29" s="6"/>
      <c r="F29" s="6"/>
      <c r="G29" s="6"/>
      <c r="H29" s="6"/>
      <c r="I29" s="7"/>
      <c r="J29" s="4"/>
      <c r="K29" s="1"/>
      <c r="L29" s="1"/>
      <c r="M29" s="1"/>
      <c r="N29" s="1"/>
      <c r="O29" s="1"/>
      <c r="P29" s="1"/>
      <c r="Q29" s="1"/>
      <c r="R29" s="1"/>
      <c r="S29" s="1"/>
      <c r="T29" s="1"/>
      <c r="U29" s="1"/>
      <c r="V29" s="1"/>
      <c r="W29" s="1"/>
      <c r="X29" s="1"/>
      <c r="Y29" s="1"/>
      <c r="Z29" s="1"/>
    </row>
    <row r="30" spans="1:26" x14ac:dyDescent="0.25">
      <c r="A30" s="3"/>
      <c r="B30" s="5"/>
      <c r="C30" s="17" t="s">
        <v>239</v>
      </c>
      <c r="D30" s="279" t="s">
        <v>15</v>
      </c>
      <c r="E30" s="280"/>
      <c r="F30" s="280"/>
      <c r="G30" s="280"/>
      <c r="H30" s="280"/>
      <c r="I30" s="7"/>
      <c r="J30" s="4"/>
      <c r="K30" s="1"/>
      <c r="L30" s="1"/>
      <c r="M30" s="1"/>
      <c r="N30" s="1"/>
      <c r="O30" s="1"/>
      <c r="P30" s="1"/>
      <c r="Q30" s="1"/>
      <c r="R30" s="1"/>
      <c r="S30" s="1"/>
      <c r="T30" s="1"/>
      <c r="U30" s="1"/>
      <c r="V30" s="1"/>
      <c r="W30" s="1"/>
      <c r="X30" s="1"/>
      <c r="Y30" s="1"/>
      <c r="Z30" s="1"/>
    </row>
    <row r="31" spans="1:26" x14ac:dyDescent="0.25">
      <c r="A31" s="3"/>
      <c r="B31" s="5"/>
      <c r="C31" s="13" t="s">
        <v>4653</v>
      </c>
      <c r="D31" s="279" t="s">
        <v>4614</v>
      </c>
      <c r="E31" s="279"/>
      <c r="F31" s="279"/>
      <c r="G31" s="279"/>
      <c r="H31" s="279"/>
      <c r="I31" s="7"/>
      <c r="J31" s="4"/>
      <c r="K31" s="1"/>
      <c r="L31" s="1"/>
      <c r="M31" s="1"/>
      <c r="N31" s="1"/>
      <c r="O31" s="1"/>
      <c r="P31" s="1"/>
      <c r="Q31" s="1"/>
      <c r="R31" s="1"/>
      <c r="S31" s="1"/>
      <c r="T31" s="1"/>
      <c r="U31" s="1"/>
      <c r="V31" s="1"/>
      <c r="W31" s="1"/>
      <c r="X31" s="1"/>
      <c r="Y31" s="1"/>
      <c r="Z31" s="1"/>
    </row>
    <row r="32" spans="1:26" x14ac:dyDescent="0.25">
      <c r="A32" s="3"/>
      <c r="B32" s="5"/>
      <c r="C32" s="6"/>
      <c r="D32" s="6"/>
      <c r="E32" s="6"/>
      <c r="F32" s="6"/>
      <c r="G32" s="6"/>
      <c r="H32" s="6"/>
      <c r="I32" s="7"/>
      <c r="J32" s="4"/>
      <c r="K32" s="1"/>
      <c r="L32" s="1"/>
      <c r="M32" s="1"/>
      <c r="N32" s="1"/>
      <c r="O32" s="1"/>
      <c r="P32" s="1"/>
      <c r="Q32" s="1"/>
      <c r="R32" s="1"/>
      <c r="S32" s="1"/>
      <c r="T32" s="1"/>
      <c r="U32" s="1"/>
      <c r="V32" s="1"/>
      <c r="W32" s="1"/>
      <c r="X32" s="1"/>
      <c r="Y32" s="1"/>
      <c r="Z32" s="1"/>
    </row>
    <row r="33" spans="1:26" x14ac:dyDescent="0.25">
      <c r="A33" s="3"/>
      <c r="B33" s="5"/>
      <c r="C33" s="17" t="s">
        <v>4654</v>
      </c>
      <c r="D33" s="279" t="s">
        <v>15</v>
      </c>
      <c r="E33" s="280"/>
      <c r="F33" s="280"/>
      <c r="G33" s="280"/>
      <c r="H33" s="280"/>
      <c r="I33" s="7"/>
      <c r="J33" s="4"/>
      <c r="K33" s="1"/>
      <c r="L33" s="1"/>
      <c r="M33" s="1"/>
      <c r="N33" s="1"/>
      <c r="O33" s="1"/>
      <c r="P33" s="1"/>
      <c r="Q33" s="1"/>
      <c r="R33" s="1"/>
      <c r="S33" s="1"/>
      <c r="T33" s="1"/>
      <c r="U33" s="1"/>
      <c r="V33" s="1"/>
      <c r="W33" s="1"/>
      <c r="X33" s="1"/>
      <c r="Y33" s="1"/>
      <c r="Z33" s="1"/>
    </row>
    <row r="34" spans="1:26" ht="14.45" customHeight="1" x14ac:dyDescent="0.25">
      <c r="A34" s="3"/>
      <c r="B34" s="5"/>
      <c r="C34" s="162" t="s">
        <v>233</v>
      </c>
      <c r="D34" s="248" t="s">
        <v>4614</v>
      </c>
      <c r="E34" s="249"/>
      <c r="F34" s="249"/>
      <c r="G34" s="249"/>
      <c r="H34" s="250"/>
      <c r="I34" s="7"/>
      <c r="J34" s="4"/>
      <c r="K34" s="1"/>
      <c r="L34" s="1"/>
      <c r="M34" s="1"/>
      <c r="N34" s="1"/>
      <c r="O34" s="1"/>
      <c r="P34" s="1"/>
      <c r="Q34" s="1"/>
      <c r="R34" s="1"/>
      <c r="S34" s="1"/>
      <c r="T34" s="1"/>
      <c r="U34" s="1"/>
      <c r="V34" s="1"/>
      <c r="W34" s="1"/>
      <c r="X34" s="1"/>
      <c r="Y34" s="1"/>
      <c r="Z34" s="1"/>
    </row>
    <row r="35" spans="1:26" x14ac:dyDescent="0.25">
      <c r="A35" s="3"/>
      <c r="B35" s="5"/>
      <c r="C35" s="13" t="s">
        <v>234</v>
      </c>
      <c r="D35" s="279" t="s">
        <v>4614</v>
      </c>
      <c r="E35" s="279"/>
      <c r="F35" s="279"/>
      <c r="G35" s="279"/>
      <c r="H35" s="279"/>
      <c r="I35" s="7"/>
      <c r="J35" s="4"/>
      <c r="K35" s="1"/>
      <c r="L35" s="1"/>
      <c r="M35" s="1"/>
      <c r="N35" s="1"/>
      <c r="O35" s="1"/>
      <c r="P35" s="1"/>
      <c r="Q35" s="1"/>
      <c r="R35" s="1"/>
      <c r="S35" s="1"/>
      <c r="T35" s="1"/>
      <c r="U35" s="1"/>
      <c r="V35" s="1"/>
      <c r="W35" s="1"/>
      <c r="X35" s="1"/>
      <c r="Y35" s="1"/>
      <c r="Z35" s="1"/>
    </row>
    <row r="36" spans="1:26" x14ac:dyDescent="0.25">
      <c r="A36" s="3"/>
      <c r="B36" s="5"/>
      <c r="C36" s="13" t="s">
        <v>4655</v>
      </c>
      <c r="D36" s="279" t="s">
        <v>4614</v>
      </c>
      <c r="E36" s="279"/>
      <c r="F36" s="279"/>
      <c r="G36" s="279"/>
      <c r="H36" s="279"/>
      <c r="I36" s="7"/>
      <c r="J36" s="4"/>
      <c r="K36" s="1"/>
      <c r="L36" s="1"/>
      <c r="M36" s="1"/>
      <c r="N36" s="1"/>
      <c r="O36" s="1"/>
      <c r="P36" s="1"/>
      <c r="Q36" s="1"/>
      <c r="R36" s="1"/>
      <c r="S36" s="1"/>
      <c r="T36" s="1"/>
      <c r="U36" s="1"/>
      <c r="V36" s="1"/>
      <c r="W36" s="1"/>
      <c r="X36" s="1"/>
      <c r="Y36" s="1"/>
      <c r="Z36" s="1"/>
    </row>
    <row r="37" spans="1:26" x14ac:dyDescent="0.25">
      <c r="A37" s="3"/>
      <c r="B37" s="5"/>
      <c r="C37" s="6"/>
      <c r="D37" s="6"/>
      <c r="E37" s="6"/>
      <c r="F37" s="6"/>
      <c r="G37" s="6"/>
      <c r="H37" s="6"/>
      <c r="I37" s="7"/>
      <c r="J37" s="4"/>
      <c r="K37" s="1"/>
      <c r="L37" s="1"/>
      <c r="M37" s="1"/>
      <c r="N37" s="1"/>
      <c r="O37" s="1"/>
      <c r="P37" s="1"/>
      <c r="Q37" s="1"/>
      <c r="R37" s="1"/>
      <c r="S37" s="1"/>
      <c r="T37" s="1"/>
      <c r="U37" s="1"/>
      <c r="V37" s="1"/>
      <c r="W37" s="1"/>
      <c r="X37" s="1"/>
      <c r="Y37" s="1"/>
      <c r="Z37" s="1"/>
    </row>
    <row r="38" spans="1:26" ht="18.600000000000001" customHeight="1" x14ac:dyDescent="0.25">
      <c r="A38" s="3"/>
      <c r="B38" s="5"/>
      <c r="C38" s="289" t="s">
        <v>4628</v>
      </c>
      <c r="D38" s="33"/>
      <c r="E38" s="6"/>
      <c r="F38" s="6"/>
      <c r="G38" s="290" t="s">
        <v>4629</v>
      </c>
      <c r="H38" s="290"/>
      <c r="I38" s="7"/>
      <c r="J38" s="4"/>
      <c r="K38" s="1"/>
      <c r="L38" s="1"/>
      <c r="M38" s="1"/>
      <c r="N38" s="1"/>
      <c r="O38" s="1"/>
      <c r="P38" s="1"/>
      <c r="Q38" s="1"/>
      <c r="R38" s="1"/>
      <c r="S38" s="1"/>
      <c r="T38" s="1"/>
      <c r="U38" s="1"/>
      <c r="V38" s="1"/>
      <c r="W38" s="1"/>
      <c r="X38" s="1"/>
      <c r="Y38" s="1"/>
      <c r="Z38" s="1"/>
    </row>
    <row r="39" spans="1:26" ht="18.600000000000001" customHeight="1" x14ac:dyDescent="0.25">
      <c r="A39" s="3"/>
      <c r="B39" s="5"/>
      <c r="C39" s="289"/>
      <c r="D39" s="33"/>
      <c r="E39" s="6"/>
      <c r="F39" s="6"/>
      <c r="G39" s="290"/>
      <c r="H39" s="290"/>
      <c r="I39" s="7"/>
      <c r="J39" s="4"/>
      <c r="K39" s="1"/>
      <c r="L39" s="1"/>
      <c r="M39" s="1"/>
      <c r="N39" s="1"/>
      <c r="O39" s="1"/>
      <c r="P39" s="1"/>
      <c r="Q39" s="1"/>
      <c r="R39" s="1"/>
      <c r="S39" s="1"/>
      <c r="T39" s="1"/>
      <c r="U39" s="1"/>
      <c r="V39" s="1"/>
      <c r="W39" s="1"/>
      <c r="X39" s="1"/>
      <c r="Y39" s="1"/>
      <c r="Z39" s="1"/>
    </row>
    <row r="40" spans="1:26" x14ac:dyDescent="0.25">
      <c r="A40" s="3"/>
      <c r="B40" s="20"/>
      <c r="C40" s="21"/>
      <c r="D40" s="21"/>
      <c r="E40" s="21"/>
      <c r="F40" s="21"/>
      <c r="G40" s="21"/>
      <c r="H40" s="21"/>
      <c r="I40" s="22"/>
      <c r="J40" s="4"/>
      <c r="K40" s="1"/>
      <c r="L40" s="1"/>
      <c r="M40" s="1"/>
      <c r="N40" s="1"/>
      <c r="O40" s="1"/>
      <c r="P40" s="1"/>
      <c r="Q40" s="1"/>
      <c r="R40" s="1"/>
      <c r="S40" s="1"/>
      <c r="T40" s="1"/>
      <c r="U40" s="1"/>
      <c r="V40" s="1"/>
      <c r="W40" s="1"/>
      <c r="X40" s="1"/>
      <c r="Y40" s="1"/>
      <c r="Z40" s="1"/>
    </row>
    <row r="41" spans="1:26" x14ac:dyDescent="0.25">
      <c r="A41" s="2"/>
      <c r="B41" s="2"/>
      <c r="C41" s="2"/>
      <c r="D41" s="2"/>
      <c r="E41" s="2"/>
      <c r="F41" s="2"/>
      <c r="G41" s="2"/>
      <c r="H41" s="2"/>
      <c r="I41" s="2"/>
      <c r="J41" s="19"/>
      <c r="K41" s="1"/>
      <c r="L41" s="1"/>
      <c r="M41" s="1"/>
      <c r="N41" s="1"/>
      <c r="O41" s="1"/>
      <c r="P41" s="1"/>
      <c r="Q41" s="1"/>
      <c r="R41" s="1"/>
      <c r="S41" s="1"/>
      <c r="T41" s="1"/>
      <c r="U41" s="1"/>
      <c r="V41" s="1"/>
      <c r="W41" s="1"/>
      <c r="X41" s="1"/>
      <c r="Y41" s="1"/>
      <c r="Z41" s="1"/>
    </row>
    <row r="42" spans="1:26" x14ac:dyDescent="0.2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x14ac:dyDescent="0.2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x14ac:dyDescent="0.2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x14ac:dyDescent="0.2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x14ac:dyDescent="0.2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x14ac:dyDescent="0.2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x14ac:dyDescent="0.2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x14ac:dyDescent="0.2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x14ac:dyDescent="0.2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x14ac:dyDescent="0.2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x14ac:dyDescent="0.2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x14ac:dyDescent="0.2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x14ac:dyDescent="0.2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x14ac:dyDescent="0.2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x14ac:dyDescent="0.2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x14ac:dyDescent="0.2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x14ac:dyDescent="0.2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x14ac:dyDescent="0.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x14ac:dyDescent="0.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x14ac:dyDescent="0.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x14ac:dyDescent="0.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x14ac:dyDescent="0.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x14ac:dyDescent="0.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x14ac:dyDescent="0.25">
      <c r="A71" s="1"/>
      <c r="B71" s="1"/>
      <c r="C71" s="1"/>
      <c r="D71" s="1"/>
      <c r="E71" s="1"/>
      <c r="F71" s="1"/>
      <c r="G71" s="1"/>
      <c r="H71" s="1"/>
      <c r="I71" s="1"/>
      <c r="J71" s="1"/>
      <c r="K71" s="1"/>
      <c r="M71" s="1"/>
      <c r="N71" s="1"/>
      <c r="O71" s="1"/>
      <c r="P71" s="1"/>
      <c r="Q71" s="1"/>
      <c r="R71" s="1"/>
      <c r="S71" s="1"/>
      <c r="T71" s="1"/>
      <c r="U71" s="1"/>
      <c r="V71" s="1"/>
      <c r="W71" s="1"/>
      <c r="X71" s="1"/>
      <c r="Y71" s="1"/>
      <c r="Z71" s="1"/>
    </row>
  </sheetData>
  <sheetProtection algorithmName="SHA-512" hashValue="/R5zMau7mOSoyMqeFQX7mzKFy8r+FlYWZG4JwgeLUBcw8hYGisfLtrN19wwSYXj7yHYsxu6HYdHwRo3jVmgCiA==" saltValue="JMTrWpsGtVTDcCQ+z/TaQQ==" spinCount="100000" scenarios="1" formatRows="0" pivotTables="0"/>
  <mergeCells count="24">
    <mergeCell ref="D10:H10"/>
    <mergeCell ref="D12:H12"/>
    <mergeCell ref="D13:H13"/>
    <mergeCell ref="B1:E1"/>
    <mergeCell ref="D6:H9"/>
    <mergeCell ref="C6:C9"/>
    <mergeCell ref="D5:H5"/>
    <mergeCell ref="C19:C20"/>
    <mergeCell ref="D19:H20"/>
    <mergeCell ref="C21:C25"/>
    <mergeCell ref="D21:H25"/>
    <mergeCell ref="D15:H15"/>
    <mergeCell ref="D16:H16"/>
    <mergeCell ref="D17:H17"/>
    <mergeCell ref="D27:H27"/>
    <mergeCell ref="D28:H28"/>
    <mergeCell ref="D33:H33"/>
    <mergeCell ref="D35:H35"/>
    <mergeCell ref="D34:H34"/>
    <mergeCell ref="C38:C39"/>
    <mergeCell ref="D36:H36"/>
    <mergeCell ref="G38:H39"/>
    <mergeCell ref="D30:H30"/>
    <mergeCell ref="D31:H31"/>
  </mergeCells>
  <hyperlinks>
    <hyperlink ref="L5" location="'Varebetegnelse og nettoindhold'!A1" display="Varebetegnelse og nettoindhold" xr:uid="{7F4FDEAD-A016-4156-9ED2-4CDCFCAD18E0}"/>
    <hyperlink ref="L6" location="Forarbejdning!A1" display="Forarbejdning" xr:uid="{FB5FAE1B-0115-4E14-BBAA-796641CF9342}"/>
    <hyperlink ref="L7" location="Recept!A1" display="Recept" xr:uid="{2B6A17C7-32C4-4CD9-B5C0-698097E66585}"/>
    <hyperlink ref="L8" location="Tilsætningsstoffer!A1" display="Tilsætningsstoffer" xr:uid="{B2777D90-EF3F-44D3-BD73-5308B9D5B147}"/>
    <hyperlink ref="L9" location="Ingrediensspecifikationer!A1" display="Ingrediensspecifikationer" xr:uid="{63DFDED8-794E-4F74-A351-60BCEBA3C6A9}"/>
    <hyperlink ref="L10" location="Næringsdeklaration!A1" display="Næringsdeklaration" xr:uid="{733E706D-3CED-4125-B49C-2E92458A271B}"/>
    <hyperlink ref="L11" location="'Holdbarhed og opbevaring'!A1" display="Holdbarhed og opbevaring" xr:uid="{3D80DAFF-42E2-4928-862A-328FF7E55D34}"/>
    <hyperlink ref="L12" location="'Pakkemetode og tilberedning'!A1" display="Pakkemetode og tilberedning" xr:uid="{AD113D6F-83BE-4261-951F-06032D6FDA05}"/>
    <hyperlink ref="L13" location="Anprisninger!A1" display="Anprisninger" xr:uid="{AECC3B83-3947-409A-83DA-1398F183F886}"/>
    <hyperlink ref="L16" location="'Bilag I  Supplerende næringsdek'!A1" display="Bilag I: Supplerende næringsdeklaration" xr:uid="{9574128A-A18F-48DB-8F98-72A788F4A8F6}"/>
    <hyperlink ref="L19" location="'Del B Kød'!A1" display="Kød: Okse, gris, fjerkræ, lam, ged" xr:uid="{DF56311D-E87A-4CFD-9B9C-CFBB4CF9E269}"/>
    <hyperlink ref="L20" location="'Del B Mælk og ost'!A1" display="Mælk og ost" xr:uid="{55D1A265-91C1-4FD5-81E7-7CBADA9DD0AB}"/>
    <hyperlink ref="L21" location="'Del B Æg og æggeprodukter'!A1" display="Æg og æggeprodukter" xr:uid="{CCBABF8A-38DD-44A5-A781-0C5D32134087}"/>
    <hyperlink ref="L22" location="'Del B Chokolade'!A1" display="Chokolade" xr:uid="{6F434C84-81A2-4CCC-8A9F-23D6455E52B4}"/>
    <hyperlink ref="L23" location="'Del B Fisk og fiskeprodukter'!A1" display="Fisk og fiskeprodukter" xr:uid="{E9B2B2E1-B2BE-4EF1-B554-1346042C5561}"/>
    <hyperlink ref="L24" location="'Del B Juice'!A1" display="Juice, saft, most og koncentrater" xr:uid="{2D929089-A1AF-4282-ACBF-7FC0373102CC}"/>
    <hyperlink ref="L25" location="'Del B Kaffe'!A1" display="Kaffe" xr:uid="{792ECB83-5E88-4C75-9707-94F0900359DB}"/>
    <hyperlink ref="L26" location="'Del B Te'!A1" display="Te" xr:uid="{CD0110A0-F4F7-4F58-A857-195B15E18257}"/>
    <hyperlink ref="L4" location="Start!A1" display="Start" xr:uid="{6DFC1568-E705-4025-A1CE-0CD0AC8921CA}"/>
    <hyperlink ref="L14" location="'Emballage (Primær)'!A1" display="Emballage (Primær)" xr:uid="{C60B5406-9588-4984-B01E-0D953BEA2A6A}"/>
    <hyperlink ref="L15" location="'Emballage (Sekundær)'!Print_Area" display="Emballage (Sekundær)" xr:uid="{E793E565-A796-4602-8217-2259C18AB132}"/>
    <hyperlink ref="G38:H39" location="Forarbejdning!A1" display="Næste" xr:uid="{089838CA-3D51-42CF-88A2-43EB703A06C1}"/>
    <hyperlink ref="C38:C39" location="Start!A1" display="Næste" xr:uid="{CDAE1A8F-9AED-49C4-B317-91FDBED3BF89}"/>
  </hyperlinks>
  <pageMargins left="0.7" right="0.7" top="0.75" bottom="0.75" header="0.3" footer="0.3"/>
  <pageSetup paperSize="9" scale="60" fitToHeight="0" orientation="portrait" verticalDpi="0" r:id="rId1"/>
  <drawing r:id="rId2"/>
  <extLst>
    <ext xmlns:x14="http://schemas.microsoft.com/office/spreadsheetml/2009/9/main" uri="{78C0D931-6437-407d-A8EE-F0AAD7539E65}">
      <x14:conditionalFormattings>
        <x14:conditionalFormatting xmlns:xm="http://schemas.microsoft.com/office/excel/2006/main">
          <x14:cfRule type="expression" priority="1037" id="{00000000-000E-0000-0500-000009000000}">
            <xm:f>OR(D6="",D6='Drop down'!$P$7)</xm:f>
            <x14:dxf>
              <font>
                <b/>
                <i val="0"/>
              </font>
              <fill>
                <patternFill>
                  <bgColor theme="2" tint="-0.14996795556505021"/>
                </patternFill>
              </fill>
            </x14:dxf>
          </x14:cfRule>
          <x14:cfRule type="expression" priority="1038" id="{00000000-000E-0000-0500-00000A000000}">
            <xm:f>D6&lt;&gt;'Drop down'!$P$7</xm:f>
            <x14:dxf>
              <font>
                <b val="0"/>
                <i val="0"/>
                <color rgb="FFFF0000"/>
              </font>
              <fill>
                <patternFill patternType="solid">
                  <bgColor theme="0"/>
                </patternFill>
              </fill>
            </x14:dxf>
          </x14:cfRule>
          <xm:sqref>D6 D12:H13 D15:H15 D28:H28 D31:H31 D34 D35:H36</xm:sqref>
        </x14:conditionalFormatting>
        <x14:conditionalFormatting xmlns:xm="http://schemas.microsoft.com/office/excel/2006/main">
          <x14:cfRule type="expression" priority="1033" id="{00000000-000E-0000-0500-000013000000}">
            <xm:f>$D$19='Drop down'!$P$6</xm:f>
            <x14:dxf>
              <font>
                <b/>
                <i val="0"/>
              </font>
              <fill>
                <patternFill>
                  <bgColor theme="2" tint="-0.14996795556505021"/>
                </patternFill>
              </fill>
            </x14:dxf>
          </x14:cfRule>
          <x14:cfRule type="expression" priority="1034" id="{00000000-000E-0000-0500-000014000000}">
            <xm:f>$D$19&lt;&gt;'Drop down'!$P$6</xm:f>
            <x14:dxf>
              <font>
                <b val="0"/>
                <i val="0"/>
                <color rgb="FFFF0000"/>
              </font>
              <fill>
                <patternFill>
                  <bgColor theme="0"/>
                </patternFill>
              </fill>
            </x14:dxf>
          </x14:cfRule>
          <xm:sqref>D19</xm:sqref>
        </x14:conditionalFormatting>
        <x14:conditionalFormatting xmlns:xm="http://schemas.microsoft.com/office/excel/2006/main">
          <x14:cfRule type="expression" priority="1035" id="{00000000-000E-0000-0500-000011000000}">
            <xm:f>$D$21='Drop down'!$P$6</xm:f>
            <x14:dxf>
              <font>
                <b/>
                <i val="0"/>
              </font>
              <fill>
                <patternFill>
                  <bgColor theme="2" tint="-0.14996795556505021"/>
                </patternFill>
              </fill>
            </x14:dxf>
          </x14:cfRule>
          <x14:cfRule type="expression" priority="1036" id="{00000000-000E-0000-0500-000012000000}">
            <xm:f>$D$21&lt;&gt;'Drop down'!$P$6</xm:f>
            <x14:dxf>
              <font>
                <b val="0"/>
                <i val="0"/>
                <color rgb="FFFF0000"/>
              </font>
              <fill>
                <patternFill>
                  <bgColor theme="0"/>
                </patternFill>
              </fill>
            </x14:dxf>
          </x14:cfRule>
          <xm:sqref>D21</xm:sqref>
        </x14:conditionalFormatting>
        <x14:conditionalFormatting xmlns:xm="http://schemas.microsoft.com/office/excel/2006/main">
          <x14:cfRule type="expression" priority="3" id="{2706F81A-0300-486A-906B-12B9C2DF32DC}">
            <xm:f>OR(D5="",D5='Drop down'!$P$7)</xm:f>
            <x14:dxf>
              <font>
                <b/>
                <i val="0"/>
              </font>
              <fill>
                <patternFill>
                  <bgColor theme="2" tint="-0.14996795556505021"/>
                </patternFill>
              </fill>
            </x14:dxf>
          </x14:cfRule>
          <x14:cfRule type="expression" priority="4" id="{36E4A3FA-60C4-4DD3-848B-445A2F4ACE62}">
            <xm:f>D5&lt;&gt;'Drop down'!$P$7</xm:f>
            <x14:dxf>
              <font>
                <b val="0"/>
                <i val="0"/>
                <color rgb="FFFF0000"/>
              </font>
              <fill>
                <patternFill patternType="solid">
                  <bgColor theme="0"/>
                </patternFill>
              </fill>
            </x14:dxf>
          </x14:cfRule>
          <xm:sqref>D5:H5</xm:sqref>
        </x14:conditionalFormatting>
        <x14:conditionalFormatting xmlns:xm="http://schemas.microsoft.com/office/excel/2006/main">
          <x14:cfRule type="expression" priority="5" id="{3814F33B-7552-40F4-A705-8823EDD739E9}">
            <xm:f>D10='Drop down'!$P$6</xm:f>
            <x14:dxf>
              <font>
                <b/>
                <i val="0"/>
              </font>
              <fill>
                <patternFill>
                  <bgColor theme="2" tint="-0.14996795556505021"/>
                </patternFill>
              </fill>
            </x14:dxf>
          </x14:cfRule>
          <x14:cfRule type="expression" priority="6" id="{B220BAA8-AE9D-4FC2-BC06-CC8927D92A6D}">
            <xm:f>D10&lt;&gt;'Drop down'!$P$6</xm:f>
            <x14:dxf>
              <font>
                <b val="0"/>
                <i val="0"/>
                <color rgb="FFFF0000"/>
              </font>
              <fill>
                <patternFill>
                  <bgColor theme="0"/>
                </patternFill>
              </fill>
            </x14:dxf>
          </x14:cfRule>
          <xm:sqref>D10:H10</xm:sqref>
        </x14:conditionalFormatting>
        <x14:conditionalFormatting xmlns:xm="http://schemas.microsoft.com/office/excel/2006/main">
          <x14:cfRule type="expression" priority="1051" id="{00000000-000E-0000-0500-000019000000}">
            <xm:f>D16='Drop down'!$P$6</xm:f>
            <x14:dxf>
              <font>
                <b/>
                <i val="0"/>
              </font>
              <fill>
                <patternFill>
                  <bgColor theme="2" tint="-0.14996795556505021"/>
                </patternFill>
              </fill>
            </x14:dxf>
          </x14:cfRule>
          <x14:cfRule type="expression" priority="1052" id="{00000000-000E-0000-0500-00001A000000}">
            <xm:f>D16&lt;&gt;'Drop down'!$P$6</xm:f>
            <x14:dxf>
              <font>
                <b val="0"/>
                <i val="0"/>
                <color rgb="FFFF0000"/>
              </font>
              <fill>
                <patternFill>
                  <bgColor theme="0"/>
                </patternFill>
              </fill>
            </x14:dxf>
          </x14:cfRule>
          <xm:sqref>D16:H16</xm:sqref>
        </x14:conditionalFormatting>
        <x14:conditionalFormatting xmlns:xm="http://schemas.microsoft.com/office/excel/2006/main">
          <x14:cfRule type="expression" priority="1" id="{49FE0D8E-5146-41EB-B7BA-1B11C7F70E50}">
            <xm:f>OR(D17="",D17='Drop down'!$P$7)</xm:f>
            <x14:dxf>
              <font>
                <b/>
                <i val="0"/>
              </font>
              <fill>
                <patternFill>
                  <bgColor theme="2" tint="-0.14996795556505021"/>
                </patternFill>
              </fill>
            </x14:dxf>
          </x14:cfRule>
          <x14:cfRule type="expression" priority="2" id="{C6CD682D-BD31-4608-A75D-644FAB27056F}">
            <xm:f>D17&lt;&gt;'Drop down'!$P$7</xm:f>
            <x14:dxf>
              <font>
                <b val="0"/>
                <i val="0"/>
                <color rgb="FFFF0000"/>
              </font>
              <fill>
                <patternFill patternType="solid">
                  <bgColor theme="0"/>
                </patternFill>
              </fill>
            </x14:dxf>
          </x14:cfRule>
          <xm:sqref>D17:H17</xm:sqref>
        </x14:conditionalFormatting>
        <x14:conditionalFormatting xmlns:xm="http://schemas.microsoft.com/office/excel/2006/main">
          <x14:cfRule type="expression" priority="1053" id="{00000000-000E-0000-0500-00000F000000}">
            <xm:f>$D$27='Drop down'!$P$6</xm:f>
            <x14:dxf>
              <font>
                <b/>
                <i val="0"/>
              </font>
              <fill>
                <patternFill>
                  <bgColor theme="2" tint="-0.14996795556505021"/>
                </patternFill>
              </fill>
            </x14:dxf>
          </x14:cfRule>
          <x14:cfRule type="expression" priority="1054" id="{00000000-000E-0000-0500-000010000000}">
            <xm:f>$D$27&lt;&gt;'Drop down'!$P$6</xm:f>
            <x14:dxf>
              <font>
                <b val="0"/>
                <i val="0"/>
                <color rgb="FFFF0000"/>
              </font>
              <fill>
                <patternFill>
                  <bgColor theme="0"/>
                </patternFill>
              </fill>
            </x14:dxf>
          </x14:cfRule>
          <xm:sqref>D27:H27</xm:sqref>
        </x14:conditionalFormatting>
        <x14:conditionalFormatting xmlns:xm="http://schemas.microsoft.com/office/excel/2006/main">
          <x14:cfRule type="expression" priority="1055" id="{00000000-000E-0000-0500-000003000000}">
            <xm:f>$D$30='Drop down'!$P$6</xm:f>
            <x14:dxf>
              <font>
                <b/>
                <i val="0"/>
              </font>
              <fill>
                <patternFill>
                  <bgColor theme="2" tint="-0.14996795556505021"/>
                </patternFill>
              </fill>
            </x14:dxf>
          </x14:cfRule>
          <x14:cfRule type="expression" priority="1056" id="{00000000-000E-0000-0500-000004000000}">
            <xm:f>$D$30&lt;&gt;'Drop down'!$P$6</xm:f>
            <x14:dxf>
              <font>
                <b val="0"/>
                <i val="0"/>
                <color rgb="FFFF0000"/>
              </font>
              <fill>
                <patternFill>
                  <bgColor theme="0"/>
                </patternFill>
              </fill>
            </x14:dxf>
          </x14:cfRule>
          <xm:sqref>D30:H30</xm:sqref>
        </x14:conditionalFormatting>
        <x14:conditionalFormatting xmlns:xm="http://schemas.microsoft.com/office/excel/2006/main">
          <x14:cfRule type="expression" priority="1057" id="{00000000-000E-0000-0500-00000B000000}">
            <xm:f>$D$33='Drop down'!$P$6</xm:f>
            <x14:dxf>
              <font>
                <b/>
                <i val="0"/>
              </font>
              <fill>
                <patternFill>
                  <bgColor theme="2" tint="-0.14996795556505021"/>
                </patternFill>
              </fill>
            </x14:dxf>
          </x14:cfRule>
          <x14:cfRule type="expression" priority="1058" id="{00000000-000E-0000-0500-00000C000000}">
            <xm:f>$D$33&lt;&gt;'Drop down'!$P$6</xm:f>
            <x14:dxf>
              <font>
                <b val="0"/>
                <i val="0"/>
                <color rgb="FFFF0000"/>
              </font>
              <fill>
                <patternFill>
                  <bgColor theme="0"/>
                </patternFill>
              </fill>
            </x14:dxf>
          </x14:cfRule>
          <xm:sqref>D33:H33</xm:sqref>
        </x14:conditionalFormatting>
      </x14:conditionalFormattings>
    </ext>
    <ext xmlns:x14="http://schemas.microsoft.com/office/spreadsheetml/2009/9/main" uri="{CCE6A557-97BC-4b89-ADB6-D9C93CAAB3DF}">
      <x14:dataValidations xmlns:xm="http://schemas.microsoft.com/office/excel/2006/main" count="3">
        <x14:dataValidation type="list" showInputMessage="1" showErrorMessage="1" xr:uid="{919F7CE5-4DF2-4B2C-8478-73AF953C9B91}">
          <x14:formula1>
            <xm:f>'Drop down'!$A$5:$A$7</xm:f>
          </x14:formula1>
          <xm:sqref>D33:H33 D19:H25 D27:H27 D30:H30</xm:sqref>
        </x14:dataValidation>
        <x14:dataValidation type="list" showInputMessage="1" showErrorMessage="1" xr:uid="{C7616A80-93B7-4AD6-9EB4-65E8CC4C80E6}">
          <x14:formula1>
            <xm:f>'Drop down'!$A$12:$A$15</xm:f>
          </x14:formula1>
          <xm:sqref>D16:H16</xm:sqref>
        </x14:dataValidation>
        <x14:dataValidation type="list" showInputMessage="1" showErrorMessage="1" xr:uid="{6F2EDEC8-C394-4233-BE3C-66A1AC86FE9F}">
          <x14:formula1>
            <xm:f>'Drop down'!$A$512:$A$551</xm:f>
          </x14:formula1>
          <xm:sqref>D10:H10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39B87-AD1F-4A10-8C67-3C64EDDD9A1A}">
  <sheetPr codeName="Sheet6">
    <pageSetUpPr fitToPage="1"/>
  </sheetPr>
  <dimension ref="A1:Z71"/>
  <sheetViews>
    <sheetView topLeftCell="A2" workbookViewId="0">
      <selection activeCell="G41" sqref="G41:H42"/>
    </sheetView>
  </sheetViews>
  <sheetFormatPr defaultRowHeight="15" x14ac:dyDescent="0.25"/>
  <cols>
    <col min="1" max="1" width="2.85546875" customWidth="1"/>
    <col min="2" max="2" width="3.42578125" customWidth="1"/>
    <col min="3" max="3" width="38.7109375" customWidth="1"/>
    <col min="4" max="4" width="17.7109375" customWidth="1"/>
    <col min="6" max="6" width="13.85546875" customWidth="1"/>
    <col min="9" max="9" width="2.5703125" customWidth="1"/>
    <col min="10" max="10" width="3.140625" customWidth="1"/>
    <col min="11" max="11" width="3.42578125" customWidth="1"/>
    <col min="12" max="12" width="41.140625" bestFit="1" customWidth="1"/>
  </cols>
  <sheetData>
    <row r="1" spans="1:26" ht="39" customHeight="1" x14ac:dyDescent="0.25">
      <c r="A1" s="3"/>
      <c r="B1" s="268" t="str">
        <f>'Drop down'!P14</f>
        <v>Alle rettigheder til dette dokument tilhører Varefakta, og dokumentet må ikke kopieres, gengives, videregives og/eller benyttes uden forudgående skriftlig tilladelse fra Varefakta (Version 26.1).</v>
      </c>
      <c r="C1" s="268"/>
      <c r="D1" s="268"/>
      <c r="E1" s="268"/>
      <c r="F1" s="11"/>
      <c r="G1" s="11"/>
      <c r="H1" s="2"/>
      <c r="I1" s="2"/>
      <c r="J1" s="4"/>
      <c r="K1" s="1"/>
      <c r="L1" s="1"/>
      <c r="M1" s="1"/>
      <c r="N1" s="1"/>
      <c r="O1" s="1"/>
      <c r="P1" s="1"/>
      <c r="Q1" s="1"/>
      <c r="R1" s="1"/>
      <c r="S1" s="1"/>
      <c r="T1" s="1"/>
      <c r="U1" s="1"/>
      <c r="V1" s="1"/>
      <c r="W1" s="1"/>
      <c r="X1" s="1"/>
      <c r="Y1" s="1"/>
      <c r="Z1" s="1"/>
    </row>
    <row r="2" spans="1:26" x14ac:dyDescent="0.25">
      <c r="A2" s="3"/>
      <c r="B2" s="5"/>
      <c r="C2" s="6"/>
      <c r="D2" s="6"/>
      <c r="E2" s="6"/>
      <c r="F2" s="6"/>
      <c r="G2" s="6"/>
      <c r="H2" s="6"/>
      <c r="I2" s="7"/>
      <c r="J2" s="4"/>
      <c r="K2" s="1"/>
      <c r="L2" s="1"/>
      <c r="M2" s="1"/>
      <c r="N2" s="1"/>
      <c r="O2" s="1"/>
      <c r="P2" s="1"/>
      <c r="Q2" s="1"/>
      <c r="R2" s="1"/>
      <c r="S2" s="1"/>
      <c r="T2" s="1"/>
      <c r="U2" s="1"/>
      <c r="V2" s="1"/>
      <c r="W2" s="1"/>
      <c r="X2" s="1"/>
      <c r="Y2" s="1"/>
      <c r="Z2" s="1"/>
    </row>
    <row r="3" spans="1:26" ht="24" thickBot="1" x14ac:dyDescent="0.4">
      <c r="A3" s="3"/>
      <c r="B3" s="5"/>
      <c r="C3" s="8" t="s">
        <v>2</v>
      </c>
      <c r="D3" s="6"/>
      <c r="E3" s="6"/>
      <c r="F3" s="6"/>
      <c r="G3" s="6"/>
      <c r="H3" s="6"/>
      <c r="I3" s="7"/>
      <c r="J3" s="4"/>
      <c r="K3" s="1"/>
      <c r="L3" s="1"/>
      <c r="M3" s="1"/>
      <c r="N3" s="1"/>
      <c r="O3" s="1"/>
      <c r="P3" s="1"/>
      <c r="Q3" s="1"/>
      <c r="R3" s="1"/>
      <c r="S3" s="1"/>
      <c r="T3" s="1"/>
      <c r="U3" s="1"/>
      <c r="V3" s="1"/>
      <c r="W3" s="1"/>
      <c r="X3" s="1"/>
      <c r="Y3" s="1"/>
      <c r="Z3" s="1"/>
    </row>
    <row r="4" spans="1:26" x14ac:dyDescent="0.25">
      <c r="A4" s="3"/>
      <c r="B4" s="5"/>
      <c r="C4" s="6"/>
      <c r="D4" s="6"/>
      <c r="E4" s="6"/>
      <c r="F4" s="6"/>
      <c r="G4" s="6"/>
      <c r="H4" s="6"/>
      <c r="I4" s="7"/>
      <c r="J4" s="4"/>
      <c r="K4" s="1"/>
      <c r="L4" s="12" t="s">
        <v>4617</v>
      </c>
      <c r="M4" s="1"/>
      <c r="N4" s="1"/>
      <c r="O4" s="1"/>
      <c r="P4" s="1"/>
      <c r="Q4" s="1"/>
      <c r="R4" s="1"/>
      <c r="S4" s="1"/>
      <c r="T4" s="1"/>
      <c r="U4" s="1"/>
      <c r="V4" s="1"/>
      <c r="W4" s="1"/>
      <c r="X4" s="1"/>
      <c r="Y4" s="1"/>
      <c r="Z4" s="1"/>
    </row>
    <row r="5" spans="1:26" x14ac:dyDescent="0.25">
      <c r="A5" s="3"/>
      <c r="B5" s="5"/>
      <c r="C5" s="6" t="s">
        <v>4656</v>
      </c>
      <c r="D5" s="6"/>
      <c r="E5" s="6"/>
      <c r="F5" s="6"/>
      <c r="G5" s="6"/>
      <c r="H5" s="6"/>
      <c r="I5" s="7"/>
      <c r="J5" s="4"/>
      <c r="K5" s="1"/>
      <c r="L5" s="155" t="s">
        <v>0</v>
      </c>
      <c r="M5" s="1"/>
      <c r="N5" s="1"/>
      <c r="O5" s="1"/>
      <c r="P5" s="1"/>
      <c r="Q5" s="1"/>
      <c r="R5" s="1"/>
      <c r="S5" s="1"/>
      <c r="T5" s="1"/>
      <c r="U5" s="1"/>
      <c r="V5" s="1"/>
      <c r="W5" s="1"/>
      <c r="X5" s="1"/>
      <c r="Y5" s="1"/>
      <c r="Z5" s="1"/>
    </row>
    <row r="6" spans="1:26" x14ac:dyDescent="0.25">
      <c r="A6" s="3"/>
      <c r="B6" s="5"/>
      <c r="C6" s="13" t="s">
        <v>4657</v>
      </c>
      <c r="D6" s="279" t="s">
        <v>15</v>
      </c>
      <c r="E6" s="280"/>
      <c r="F6" s="280"/>
      <c r="G6" s="280"/>
      <c r="H6" s="280"/>
      <c r="I6" s="7"/>
      <c r="J6" s="4"/>
      <c r="K6" s="1"/>
      <c r="L6" s="155" t="s">
        <v>1</v>
      </c>
      <c r="M6" s="1"/>
      <c r="N6" s="1"/>
      <c r="O6" s="1"/>
      <c r="P6" s="1"/>
      <c r="Q6" s="1"/>
      <c r="R6" s="1"/>
      <c r="S6" s="1"/>
      <c r="T6" s="1"/>
      <c r="U6" s="1"/>
      <c r="V6" s="1"/>
      <c r="W6" s="1"/>
      <c r="X6" s="1"/>
      <c r="Y6" s="1"/>
      <c r="Z6" s="1"/>
    </row>
    <row r="7" spans="1:26" x14ac:dyDescent="0.25">
      <c r="A7" s="3"/>
      <c r="B7" s="5"/>
      <c r="C7" s="13" t="s">
        <v>4658</v>
      </c>
      <c r="D7" s="279" t="s">
        <v>15</v>
      </c>
      <c r="E7" s="280"/>
      <c r="F7" s="280"/>
      <c r="G7" s="280"/>
      <c r="H7" s="280"/>
      <c r="I7" s="7"/>
      <c r="J7" s="4"/>
      <c r="K7" s="1"/>
      <c r="L7" s="158" t="s">
        <v>2</v>
      </c>
      <c r="M7" s="1"/>
      <c r="N7" s="1"/>
      <c r="O7" s="1"/>
      <c r="P7" s="1"/>
      <c r="Q7" s="1"/>
      <c r="R7" s="1"/>
      <c r="S7" s="1"/>
      <c r="T7" s="1"/>
      <c r="U7" s="1"/>
      <c r="V7" s="1"/>
      <c r="W7" s="1"/>
      <c r="X7" s="1"/>
      <c r="Y7" s="1"/>
      <c r="Z7" s="1"/>
    </row>
    <row r="8" spans="1:26" x14ac:dyDescent="0.25">
      <c r="A8" s="3"/>
      <c r="B8" s="5"/>
      <c r="C8" s="13" t="s">
        <v>4659</v>
      </c>
      <c r="D8" s="279" t="s">
        <v>15</v>
      </c>
      <c r="E8" s="280"/>
      <c r="F8" s="280"/>
      <c r="G8" s="280"/>
      <c r="H8" s="280"/>
      <c r="I8" s="7"/>
      <c r="J8" s="4"/>
      <c r="K8" s="1"/>
      <c r="L8" s="155" t="s">
        <v>3</v>
      </c>
      <c r="M8" s="1"/>
      <c r="N8" s="1"/>
      <c r="O8" s="1"/>
      <c r="P8" s="1"/>
      <c r="Q8" s="1"/>
      <c r="R8" s="1"/>
      <c r="S8" s="1"/>
      <c r="T8" s="1"/>
      <c r="U8" s="1"/>
      <c r="V8" s="1"/>
      <c r="W8" s="1"/>
      <c r="X8" s="1"/>
      <c r="Y8" s="1"/>
      <c r="Z8" s="1"/>
    </row>
    <row r="9" spans="1:26" x14ac:dyDescent="0.25">
      <c r="A9" s="3"/>
      <c r="B9" s="5"/>
      <c r="C9" s="13" t="s">
        <v>4660</v>
      </c>
      <c r="D9" s="279" t="s">
        <v>15</v>
      </c>
      <c r="E9" s="280"/>
      <c r="F9" s="280"/>
      <c r="G9" s="280"/>
      <c r="H9" s="280"/>
      <c r="I9" s="7"/>
      <c r="J9" s="4"/>
      <c r="K9" s="1"/>
      <c r="L9" s="155" t="s">
        <v>4618</v>
      </c>
      <c r="M9" s="1"/>
      <c r="N9" s="1"/>
      <c r="O9" s="1"/>
      <c r="P9" s="1"/>
      <c r="Q9" s="1"/>
      <c r="R9" s="1"/>
      <c r="S9" s="1"/>
      <c r="T9" s="1"/>
      <c r="U9" s="1"/>
      <c r="V9" s="1"/>
      <c r="W9" s="1"/>
      <c r="X9" s="1"/>
      <c r="Y9" s="1"/>
      <c r="Z9" s="1"/>
    </row>
    <row r="10" spans="1:26" x14ac:dyDescent="0.25">
      <c r="A10" s="3"/>
      <c r="B10" s="5"/>
      <c r="C10" s="13" t="s">
        <v>5371</v>
      </c>
      <c r="D10" s="279" t="s">
        <v>15</v>
      </c>
      <c r="E10" s="280"/>
      <c r="F10" s="280"/>
      <c r="G10" s="280"/>
      <c r="H10" s="280"/>
      <c r="I10" s="7"/>
      <c r="J10" s="4"/>
      <c r="K10" s="1"/>
      <c r="L10" s="155" t="s">
        <v>4619</v>
      </c>
      <c r="M10" s="1"/>
      <c r="N10" s="1"/>
      <c r="O10" s="1"/>
      <c r="P10" s="1"/>
      <c r="Q10" s="1"/>
      <c r="R10" s="1"/>
      <c r="S10" s="1"/>
      <c r="T10" s="1"/>
      <c r="U10" s="1"/>
      <c r="V10" s="1"/>
      <c r="W10" s="1"/>
      <c r="X10" s="1"/>
      <c r="Y10" s="1"/>
      <c r="Z10" s="1"/>
    </row>
    <row r="11" spans="1:26" x14ac:dyDescent="0.25">
      <c r="A11" s="3"/>
      <c r="B11" s="5"/>
      <c r="C11" s="13" t="s">
        <v>4661</v>
      </c>
      <c r="D11" s="279" t="s">
        <v>15</v>
      </c>
      <c r="E11" s="280"/>
      <c r="F11" s="280"/>
      <c r="G11" s="280"/>
      <c r="H11" s="280"/>
      <c r="I11" s="7"/>
      <c r="J11" s="4"/>
      <c r="K11" s="1"/>
      <c r="L11" s="155" t="s">
        <v>4</v>
      </c>
      <c r="M11" s="1"/>
      <c r="N11" s="1"/>
      <c r="O11" s="1"/>
      <c r="P11" s="1"/>
      <c r="Q11" s="1"/>
      <c r="R11" s="1"/>
      <c r="S11" s="1"/>
      <c r="T11" s="1"/>
      <c r="U11" s="1"/>
      <c r="V11" s="1"/>
      <c r="W11" s="1"/>
      <c r="X11" s="1"/>
      <c r="Y11" s="1"/>
      <c r="Z11" s="1"/>
    </row>
    <row r="12" spans="1:26" x14ac:dyDescent="0.25">
      <c r="A12" s="3"/>
      <c r="B12" s="5"/>
      <c r="C12" s="13" t="s">
        <v>4662</v>
      </c>
      <c r="D12" s="279" t="s">
        <v>15</v>
      </c>
      <c r="E12" s="280"/>
      <c r="F12" s="280"/>
      <c r="G12" s="280"/>
      <c r="H12" s="280"/>
      <c r="I12" s="7"/>
      <c r="J12" s="4"/>
      <c r="K12" s="1"/>
      <c r="L12" s="155" t="s">
        <v>5</v>
      </c>
      <c r="M12" s="1"/>
      <c r="N12" s="1"/>
      <c r="O12" s="1"/>
      <c r="P12" s="1"/>
      <c r="Q12" s="1"/>
      <c r="R12" s="1"/>
      <c r="S12" s="1"/>
      <c r="T12" s="1"/>
      <c r="U12" s="1"/>
      <c r="V12" s="1"/>
      <c r="W12" s="1"/>
      <c r="X12" s="1"/>
      <c r="Y12" s="1"/>
      <c r="Z12" s="1"/>
    </row>
    <row r="13" spans="1:26" x14ac:dyDescent="0.25">
      <c r="A13" s="3"/>
      <c r="B13" s="5"/>
      <c r="C13" s="13" t="s">
        <v>4663</v>
      </c>
      <c r="D13" s="279" t="s">
        <v>15</v>
      </c>
      <c r="E13" s="280"/>
      <c r="F13" s="280"/>
      <c r="G13" s="280"/>
      <c r="H13" s="280"/>
      <c r="I13" s="7"/>
      <c r="J13" s="4"/>
      <c r="K13" s="1"/>
      <c r="L13" s="155" t="s">
        <v>6</v>
      </c>
      <c r="M13" s="1"/>
      <c r="N13" s="1"/>
      <c r="O13" s="1"/>
      <c r="P13" s="1"/>
      <c r="Q13" s="1"/>
      <c r="R13" s="1"/>
      <c r="S13" s="1"/>
      <c r="T13" s="1"/>
      <c r="U13" s="1"/>
      <c r="V13" s="1"/>
      <c r="W13" s="1"/>
      <c r="X13" s="1"/>
      <c r="Y13" s="1"/>
      <c r="Z13" s="1"/>
    </row>
    <row r="14" spans="1:26" x14ac:dyDescent="0.25">
      <c r="A14" s="3"/>
      <c r="B14" s="5"/>
      <c r="C14" s="13" t="s">
        <v>4664</v>
      </c>
      <c r="D14" s="279" t="s">
        <v>15</v>
      </c>
      <c r="E14" s="280"/>
      <c r="F14" s="280"/>
      <c r="G14" s="280"/>
      <c r="H14" s="280"/>
      <c r="I14" s="7"/>
      <c r="J14" s="4"/>
      <c r="K14" s="1"/>
      <c r="L14" s="155" t="s">
        <v>7</v>
      </c>
      <c r="M14" s="1"/>
      <c r="N14" s="1"/>
      <c r="O14" s="1"/>
      <c r="P14" s="1"/>
      <c r="Q14" s="1"/>
      <c r="R14" s="1"/>
      <c r="S14" s="1"/>
      <c r="T14" s="1"/>
      <c r="U14" s="1"/>
      <c r="V14" s="1"/>
      <c r="W14" s="1"/>
      <c r="X14" s="1"/>
      <c r="Y14" s="1"/>
      <c r="Z14" s="1"/>
    </row>
    <row r="15" spans="1:26" x14ac:dyDescent="0.25">
      <c r="A15" s="3"/>
      <c r="B15" s="5"/>
      <c r="C15" s="13" t="s">
        <v>4665</v>
      </c>
      <c r="D15" s="279" t="s">
        <v>15</v>
      </c>
      <c r="E15" s="280"/>
      <c r="F15" s="280"/>
      <c r="G15" s="280"/>
      <c r="H15" s="280"/>
      <c r="I15" s="7"/>
      <c r="J15" s="4"/>
      <c r="K15" s="1"/>
      <c r="L15" s="155" t="s">
        <v>4620</v>
      </c>
      <c r="M15" s="1"/>
      <c r="N15" s="1"/>
      <c r="O15" s="1"/>
      <c r="P15" s="1"/>
      <c r="Q15" s="1"/>
      <c r="R15" s="1"/>
      <c r="S15" s="1"/>
      <c r="T15" s="1"/>
      <c r="U15" s="1"/>
      <c r="V15" s="1"/>
      <c r="W15" s="1"/>
      <c r="X15" s="1"/>
      <c r="Y15" s="1"/>
      <c r="Z15" s="1"/>
    </row>
    <row r="16" spans="1:26" x14ac:dyDescent="0.25">
      <c r="A16" s="3"/>
      <c r="B16" s="5"/>
      <c r="C16" s="13" t="s">
        <v>4666</v>
      </c>
      <c r="D16" s="279" t="s">
        <v>4614</v>
      </c>
      <c r="E16" s="279"/>
      <c r="F16" s="279"/>
      <c r="G16" s="279"/>
      <c r="H16" s="279"/>
      <c r="I16" s="7"/>
      <c r="J16" s="4"/>
      <c r="K16" s="1"/>
      <c r="L16" s="155" t="s">
        <v>4621</v>
      </c>
      <c r="M16" s="1"/>
      <c r="N16" s="1"/>
      <c r="O16" s="1"/>
      <c r="P16" s="1"/>
      <c r="Q16" s="1"/>
      <c r="R16" s="1"/>
      <c r="S16" s="1"/>
      <c r="T16" s="1"/>
      <c r="U16" s="1"/>
      <c r="V16" s="1"/>
      <c r="W16" s="1"/>
      <c r="X16" s="1"/>
      <c r="Y16" s="1"/>
      <c r="Z16" s="1"/>
    </row>
    <row r="17" spans="1:26" ht="15.75" thickBot="1" x14ac:dyDescent="0.3">
      <c r="A17" s="3"/>
      <c r="B17" s="5"/>
      <c r="C17" s="6"/>
      <c r="D17" s="6"/>
      <c r="E17" s="6"/>
      <c r="F17" s="6"/>
      <c r="G17" s="6"/>
      <c r="H17" s="6"/>
      <c r="I17" s="7"/>
      <c r="J17" s="4"/>
      <c r="K17" s="1"/>
      <c r="L17" s="156" t="s">
        <v>4622</v>
      </c>
      <c r="M17" s="1"/>
      <c r="N17" s="1"/>
      <c r="O17" s="1"/>
      <c r="P17" s="1"/>
      <c r="Q17" s="1"/>
      <c r="R17" s="1"/>
      <c r="S17" s="1"/>
      <c r="T17" s="1"/>
      <c r="U17" s="1"/>
      <c r="V17" s="1"/>
      <c r="W17" s="1"/>
      <c r="X17" s="1"/>
      <c r="Y17" s="1"/>
      <c r="Z17" s="1"/>
    </row>
    <row r="18" spans="1:26" ht="15.75" thickBot="1" x14ac:dyDescent="0.3">
      <c r="A18" s="3"/>
      <c r="B18" s="5"/>
      <c r="C18" s="17" t="s">
        <v>250</v>
      </c>
      <c r="D18" s="279" t="s">
        <v>15</v>
      </c>
      <c r="E18" s="280"/>
      <c r="F18" s="280"/>
      <c r="G18" s="280"/>
      <c r="H18" s="280"/>
      <c r="I18" s="7"/>
      <c r="J18" s="4"/>
      <c r="K18" s="1"/>
      <c r="L18" s="1"/>
      <c r="M18" s="1"/>
      <c r="N18" s="1"/>
      <c r="O18" s="1"/>
      <c r="P18" s="1"/>
      <c r="Q18" s="1"/>
      <c r="R18" s="1"/>
      <c r="S18" s="1"/>
      <c r="T18" s="1"/>
      <c r="U18" s="1"/>
      <c r="V18" s="1"/>
      <c r="W18" s="1"/>
      <c r="X18" s="1"/>
      <c r="Y18" s="1"/>
      <c r="Z18" s="1"/>
    </row>
    <row r="19" spans="1:26" x14ac:dyDescent="0.25">
      <c r="A19" s="3"/>
      <c r="B19" s="5"/>
      <c r="C19" s="6"/>
      <c r="D19" s="6"/>
      <c r="E19" s="6"/>
      <c r="F19" s="6"/>
      <c r="G19" s="6"/>
      <c r="H19" s="6"/>
      <c r="I19" s="7"/>
      <c r="J19" s="4"/>
      <c r="K19" s="1"/>
      <c r="L19" s="12" t="s">
        <v>4623</v>
      </c>
      <c r="M19" s="1"/>
      <c r="N19" s="1"/>
      <c r="O19" s="1"/>
      <c r="P19" s="1"/>
      <c r="Q19" s="1"/>
      <c r="R19" s="1"/>
      <c r="S19" s="1"/>
      <c r="T19" s="1"/>
      <c r="U19" s="1"/>
      <c r="V19" s="1"/>
      <c r="W19" s="1"/>
      <c r="X19" s="1"/>
      <c r="Y19" s="1"/>
      <c r="Z19" s="1"/>
    </row>
    <row r="20" spans="1:26" x14ac:dyDescent="0.25">
      <c r="A20" s="3"/>
      <c r="B20" s="5"/>
      <c r="C20" s="17" t="s">
        <v>251</v>
      </c>
      <c r="D20" s="279" t="s">
        <v>15</v>
      </c>
      <c r="E20" s="280"/>
      <c r="F20" s="280"/>
      <c r="G20" s="280"/>
      <c r="H20" s="280"/>
      <c r="I20" s="7"/>
      <c r="J20" s="4"/>
      <c r="K20" s="1"/>
      <c r="L20" s="155" t="s">
        <v>4624</v>
      </c>
      <c r="M20" s="1"/>
      <c r="N20" s="1"/>
      <c r="O20" s="1"/>
      <c r="P20" s="1"/>
      <c r="Q20" s="1"/>
      <c r="R20" s="1"/>
      <c r="S20" s="1"/>
      <c r="T20" s="1"/>
      <c r="U20" s="1"/>
      <c r="V20" s="1"/>
      <c r="W20" s="1"/>
      <c r="X20" s="1"/>
      <c r="Y20" s="1"/>
      <c r="Z20" s="1"/>
    </row>
    <row r="21" spans="1:26" ht="14.45" customHeight="1" x14ac:dyDescent="0.25">
      <c r="A21" s="3"/>
      <c r="B21" s="5"/>
      <c r="C21" s="276" t="s">
        <v>4667</v>
      </c>
      <c r="D21" s="274" t="s">
        <v>15</v>
      </c>
      <c r="E21" s="274"/>
      <c r="F21" s="274"/>
      <c r="G21" s="274"/>
      <c r="H21" s="274"/>
      <c r="I21" s="7"/>
      <c r="J21" s="4"/>
      <c r="K21" s="1"/>
      <c r="L21" s="155" t="s">
        <v>4625</v>
      </c>
      <c r="M21" s="1"/>
      <c r="N21" s="1"/>
      <c r="O21" s="1"/>
      <c r="P21" s="1"/>
      <c r="Q21" s="1"/>
      <c r="R21" s="1"/>
      <c r="S21" s="1"/>
      <c r="T21" s="1"/>
      <c r="U21" s="1"/>
      <c r="V21" s="1"/>
      <c r="W21" s="1"/>
      <c r="X21" s="1"/>
      <c r="Y21" s="1"/>
      <c r="Z21" s="1"/>
    </row>
    <row r="22" spans="1:26" x14ac:dyDescent="0.25">
      <c r="A22" s="3"/>
      <c r="B22" s="5"/>
      <c r="C22" s="276"/>
      <c r="D22" s="274"/>
      <c r="E22" s="274"/>
      <c r="F22" s="274"/>
      <c r="G22" s="274"/>
      <c r="H22" s="274"/>
      <c r="I22" s="7"/>
      <c r="J22" s="4"/>
      <c r="K22" s="1"/>
      <c r="L22" s="155" t="s">
        <v>4626</v>
      </c>
      <c r="M22" s="1"/>
      <c r="N22" s="1"/>
      <c r="O22" s="1"/>
      <c r="P22" s="1"/>
      <c r="Q22" s="1"/>
      <c r="R22" s="1"/>
      <c r="S22" s="1"/>
      <c r="T22" s="1"/>
      <c r="U22" s="1"/>
      <c r="V22" s="1"/>
      <c r="W22" s="1"/>
      <c r="X22" s="1"/>
      <c r="Y22" s="1"/>
      <c r="Z22" s="1"/>
    </row>
    <row r="23" spans="1:26" ht="14.45" customHeight="1" x14ac:dyDescent="0.25">
      <c r="A23" s="3"/>
      <c r="B23" s="5"/>
      <c r="C23" s="296" t="s">
        <v>4668</v>
      </c>
      <c r="D23" s="274" t="s">
        <v>15</v>
      </c>
      <c r="E23" s="274"/>
      <c r="F23" s="274"/>
      <c r="G23" s="274"/>
      <c r="H23" s="274"/>
      <c r="I23" s="7"/>
      <c r="J23" s="4"/>
      <c r="K23" s="1"/>
      <c r="L23" s="155" t="s">
        <v>8</v>
      </c>
      <c r="M23" s="1"/>
      <c r="N23" s="1"/>
      <c r="O23" s="1"/>
      <c r="P23" s="1"/>
      <c r="Q23" s="1"/>
      <c r="R23" s="1"/>
      <c r="S23" s="1"/>
      <c r="T23" s="1"/>
      <c r="U23" s="1"/>
      <c r="V23" s="1"/>
      <c r="W23" s="1"/>
      <c r="X23" s="1"/>
      <c r="Y23" s="1"/>
      <c r="Z23" s="1"/>
    </row>
    <row r="24" spans="1:26" x14ac:dyDescent="0.25">
      <c r="A24" s="3"/>
      <c r="B24" s="5"/>
      <c r="C24" s="296"/>
      <c r="D24" s="274"/>
      <c r="E24" s="274"/>
      <c r="F24" s="274"/>
      <c r="G24" s="274"/>
      <c r="H24" s="274"/>
      <c r="I24" s="7"/>
      <c r="J24" s="4"/>
      <c r="K24" s="1"/>
      <c r="L24" s="155" t="s">
        <v>9</v>
      </c>
      <c r="M24" s="1"/>
      <c r="N24" s="1"/>
      <c r="O24" s="1"/>
      <c r="P24" s="1"/>
      <c r="Q24" s="1"/>
      <c r="R24" s="1"/>
      <c r="S24" s="1"/>
      <c r="T24" s="1"/>
      <c r="U24" s="1"/>
      <c r="V24" s="1"/>
      <c r="W24" s="1"/>
      <c r="X24" s="1"/>
      <c r="Y24" s="1"/>
      <c r="Z24" s="1"/>
    </row>
    <row r="25" spans="1:26" x14ac:dyDescent="0.25">
      <c r="A25" s="3"/>
      <c r="B25" s="5"/>
      <c r="C25" s="296"/>
      <c r="D25" s="274"/>
      <c r="E25" s="274"/>
      <c r="F25" s="274"/>
      <c r="G25" s="274"/>
      <c r="H25" s="274"/>
      <c r="I25" s="7"/>
      <c r="J25" s="4"/>
      <c r="K25" s="1"/>
      <c r="L25" s="155" t="s">
        <v>4627</v>
      </c>
      <c r="M25" s="1"/>
      <c r="N25" s="1"/>
      <c r="O25" s="1"/>
      <c r="P25" s="1"/>
      <c r="Q25" s="1"/>
      <c r="R25" s="1"/>
      <c r="S25" s="1"/>
      <c r="T25" s="1"/>
      <c r="U25" s="1"/>
      <c r="V25" s="1"/>
      <c r="W25" s="1"/>
      <c r="X25" s="1"/>
      <c r="Y25" s="1"/>
      <c r="Z25" s="1"/>
    </row>
    <row r="26" spans="1:26" x14ac:dyDescent="0.25">
      <c r="A26" s="3"/>
      <c r="B26" s="5"/>
      <c r="C26" s="296"/>
      <c r="D26" s="274"/>
      <c r="E26" s="274"/>
      <c r="F26" s="274"/>
      <c r="G26" s="274"/>
      <c r="H26" s="274"/>
      <c r="I26" s="7"/>
      <c r="J26" s="4"/>
      <c r="K26" s="1"/>
      <c r="L26" s="155" t="s">
        <v>10</v>
      </c>
      <c r="M26" s="1"/>
      <c r="N26" s="1"/>
      <c r="O26" s="1"/>
      <c r="P26" s="1"/>
      <c r="Q26" s="1"/>
      <c r="R26" s="1"/>
      <c r="S26" s="1"/>
      <c r="T26" s="1"/>
      <c r="U26" s="1"/>
      <c r="V26" s="1"/>
      <c r="W26" s="1"/>
      <c r="X26" s="1"/>
      <c r="Y26" s="1"/>
      <c r="Z26" s="1"/>
    </row>
    <row r="27" spans="1:26" ht="15.75" thickBot="1" x14ac:dyDescent="0.3">
      <c r="A27" s="3"/>
      <c r="B27" s="5"/>
      <c r="C27" s="276" t="s">
        <v>4669</v>
      </c>
      <c r="D27" s="248" t="s">
        <v>4614</v>
      </c>
      <c r="E27" s="249"/>
      <c r="F27" s="249"/>
      <c r="G27" s="249"/>
      <c r="H27" s="250"/>
      <c r="I27" s="7"/>
      <c r="J27" s="4"/>
      <c r="K27" s="1"/>
      <c r="L27" s="156" t="s">
        <v>11</v>
      </c>
      <c r="M27" s="1"/>
      <c r="N27" s="1"/>
      <c r="O27" s="1"/>
      <c r="P27" s="1"/>
      <c r="Q27" s="1"/>
      <c r="R27" s="1"/>
      <c r="S27" s="1"/>
      <c r="T27" s="1"/>
      <c r="U27" s="1"/>
      <c r="V27" s="1"/>
      <c r="W27" s="1"/>
      <c r="X27" s="1"/>
      <c r="Y27" s="1"/>
      <c r="Z27" s="1"/>
    </row>
    <row r="28" spans="1:26" x14ac:dyDescent="0.25">
      <c r="A28" s="3"/>
      <c r="B28" s="5"/>
      <c r="C28" s="276"/>
      <c r="D28" s="251"/>
      <c r="E28" s="252"/>
      <c r="F28" s="252"/>
      <c r="G28" s="252"/>
      <c r="H28" s="253"/>
      <c r="I28" s="7"/>
      <c r="J28" s="4"/>
      <c r="K28" s="1"/>
      <c r="L28" s="1"/>
      <c r="M28" s="1"/>
      <c r="N28" s="1"/>
      <c r="O28" s="1"/>
      <c r="P28" s="1"/>
      <c r="Q28" s="1"/>
      <c r="R28" s="1"/>
      <c r="S28" s="1"/>
      <c r="T28" s="1"/>
      <c r="U28" s="1"/>
      <c r="V28" s="1"/>
      <c r="W28" s="1"/>
      <c r="X28" s="1"/>
      <c r="Y28" s="1"/>
      <c r="Z28" s="1"/>
    </row>
    <row r="29" spans="1:26" x14ac:dyDescent="0.25">
      <c r="A29" s="3"/>
      <c r="B29" s="5"/>
      <c r="C29" s="6"/>
      <c r="D29" s="6"/>
      <c r="E29" s="6"/>
      <c r="F29" s="6"/>
      <c r="G29" s="6"/>
      <c r="H29" s="6"/>
      <c r="I29" s="7"/>
      <c r="J29" s="4"/>
      <c r="K29" s="1"/>
      <c r="L29" s="1"/>
      <c r="M29" s="1"/>
      <c r="N29" s="1"/>
      <c r="O29" s="1"/>
      <c r="P29" s="1"/>
      <c r="Q29" s="1"/>
      <c r="R29" s="1"/>
      <c r="S29" s="1"/>
      <c r="T29" s="1"/>
      <c r="U29" s="1"/>
      <c r="V29" s="1"/>
      <c r="W29" s="1"/>
      <c r="X29" s="1"/>
      <c r="Y29" s="1"/>
      <c r="Z29" s="1"/>
    </row>
    <row r="30" spans="1:26" x14ac:dyDescent="0.25">
      <c r="A30" s="3"/>
      <c r="B30" s="5"/>
      <c r="C30" s="296" t="s">
        <v>252</v>
      </c>
      <c r="D30" s="248" t="s">
        <v>15</v>
      </c>
      <c r="E30" s="249"/>
      <c r="F30" s="249"/>
      <c r="G30" s="249"/>
      <c r="H30" s="250"/>
      <c r="I30" s="7"/>
      <c r="J30" s="4"/>
      <c r="K30" s="1"/>
      <c r="L30" s="1"/>
      <c r="M30" s="1"/>
      <c r="N30" s="1"/>
      <c r="O30" s="1"/>
      <c r="P30" s="1"/>
      <c r="Q30" s="1"/>
      <c r="R30" s="1"/>
      <c r="S30" s="1"/>
      <c r="T30" s="1"/>
      <c r="U30" s="1"/>
      <c r="V30" s="1"/>
      <c r="W30" s="1"/>
      <c r="X30" s="1"/>
      <c r="Y30" s="1"/>
      <c r="Z30" s="1"/>
    </row>
    <row r="31" spans="1:26" x14ac:dyDescent="0.25">
      <c r="A31" s="3"/>
      <c r="B31" s="5"/>
      <c r="C31" s="296"/>
      <c r="D31" s="251"/>
      <c r="E31" s="252"/>
      <c r="F31" s="252"/>
      <c r="G31" s="252"/>
      <c r="H31" s="253"/>
      <c r="I31" s="7"/>
      <c r="J31" s="4"/>
      <c r="K31" s="1"/>
      <c r="L31" s="1"/>
      <c r="M31" s="1"/>
      <c r="N31" s="1"/>
      <c r="O31" s="1"/>
      <c r="P31" s="1"/>
      <c r="Q31" s="1"/>
      <c r="R31" s="1"/>
      <c r="S31" s="1"/>
      <c r="T31" s="1"/>
      <c r="U31" s="1"/>
      <c r="V31" s="1"/>
      <c r="W31" s="1"/>
      <c r="X31" s="1"/>
      <c r="Y31" s="1"/>
      <c r="Z31" s="1"/>
    </row>
    <row r="32" spans="1:26" x14ac:dyDescent="0.25">
      <c r="A32" s="3"/>
      <c r="B32" s="5"/>
      <c r="C32" s="6"/>
      <c r="D32" s="6"/>
      <c r="E32" s="6"/>
      <c r="F32" s="6"/>
      <c r="G32" s="6"/>
      <c r="H32" s="6"/>
      <c r="I32" s="7"/>
      <c r="J32" s="4"/>
      <c r="K32" s="1"/>
      <c r="L32" s="1"/>
      <c r="M32" s="1"/>
      <c r="N32" s="1"/>
      <c r="O32" s="1"/>
      <c r="P32" s="1"/>
      <c r="Q32" s="1"/>
      <c r="R32" s="1"/>
      <c r="S32" s="1"/>
      <c r="T32" s="1"/>
      <c r="U32" s="1"/>
      <c r="V32" s="1"/>
      <c r="W32" s="1"/>
      <c r="X32" s="1"/>
      <c r="Y32" s="1"/>
      <c r="Z32" s="1"/>
    </row>
    <row r="33" spans="1:26" ht="14.45" customHeight="1" x14ac:dyDescent="0.25">
      <c r="A33" s="3"/>
      <c r="B33" s="5"/>
      <c r="C33" s="296" t="s">
        <v>4670</v>
      </c>
      <c r="D33" s="274" t="s">
        <v>15</v>
      </c>
      <c r="E33" s="274"/>
      <c r="F33" s="274"/>
      <c r="G33" s="274"/>
      <c r="H33" s="274"/>
      <c r="I33" s="7"/>
      <c r="J33" s="4"/>
      <c r="K33" s="1"/>
      <c r="L33" s="1"/>
      <c r="M33" s="1"/>
      <c r="N33" s="1"/>
      <c r="O33" s="1"/>
      <c r="P33" s="1"/>
      <c r="Q33" s="1"/>
      <c r="R33" s="1"/>
      <c r="S33" s="1"/>
      <c r="T33" s="1"/>
      <c r="U33" s="1"/>
      <c r="V33" s="1"/>
      <c r="W33" s="1"/>
      <c r="X33" s="1"/>
      <c r="Y33" s="1"/>
      <c r="Z33" s="1"/>
    </row>
    <row r="34" spans="1:26" x14ac:dyDescent="0.25">
      <c r="A34" s="3"/>
      <c r="B34" s="5"/>
      <c r="C34" s="296"/>
      <c r="D34" s="274"/>
      <c r="E34" s="274"/>
      <c r="F34" s="274"/>
      <c r="G34" s="274"/>
      <c r="H34" s="274"/>
      <c r="I34" s="7"/>
      <c r="J34" s="4"/>
      <c r="K34" s="1"/>
      <c r="L34" s="1"/>
      <c r="M34" s="1"/>
      <c r="N34" s="1"/>
      <c r="O34" s="1"/>
      <c r="P34" s="1"/>
      <c r="Q34" s="1"/>
      <c r="R34" s="1"/>
      <c r="S34" s="1"/>
      <c r="T34" s="1"/>
      <c r="U34" s="1"/>
      <c r="V34" s="1"/>
      <c r="W34" s="1"/>
      <c r="X34" s="1"/>
      <c r="Y34" s="1"/>
      <c r="Z34" s="1"/>
    </row>
    <row r="35" spans="1:26" ht="14.45" customHeight="1" x14ac:dyDescent="0.25">
      <c r="A35" s="3"/>
      <c r="B35" s="5"/>
      <c r="C35" s="276" t="s">
        <v>4671</v>
      </c>
      <c r="D35" s="274" t="s">
        <v>4614</v>
      </c>
      <c r="E35" s="274"/>
      <c r="F35" s="274"/>
      <c r="G35" s="274"/>
      <c r="H35" s="274"/>
      <c r="I35" s="7"/>
      <c r="J35" s="4"/>
      <c r="K35" s="1"/>
      <c r="L35" s="1"/>
      <c r="M35" s="1"/>
      <c r="N35" s="1"/>
      <c r="O35" s="1"/>
      <c r="P35" s="1"/>
      <c r="Q35" s="1"/>
      <c r="R35" s="1"/>
      <c r="S35" s="1"/>
      <c r="T35" s="1"/>
      <c r="U35" s="1"/>
      <c r="V35" s="1"/>
      <c r="W35" s="1"/>
      <c r="X35" s="1"/>
      <c r="Y35" s="1"/>
      <c r="Z35" s="1"/>
    </row>
    <row r="36" spans="1:26" x14ac:dyDescent="0.25">
      <c r="A36" s="3"/>
      <c r="B36" s="5"/>
      <c r="C36" s="276"/>
      <c r="D36" s="274"/>
      <c r="E36" s="274"/>
      <c r="F36" s="274"/>
      <c r="G36" s="274"/>
      <c r="H36" s="274"/>
      <c r="I36" s="7"/>
      <c r="J36" s="4"/>
      <c r="K36" s="1"/>
      <c r="L36" s="1"/>
      <c r="M36" s="1"/>
      <c r="N36" s="1"/>
      <c r="O36" s="1"/>
      <c r="P36" s="1"/>
      <c r="Q36" s="1"/>
      <c r="R36" s="1"/>
      <c r="S36" s="1"/>
      <c r="T36" s="1"/>
      <c r="U36" s="1"/>
      <c r="V36" s="1"/>
      <c r="W36" s="1"/>
      <c r="X36" s="1"/>
      <c r="Y36" s="1"/>
      <c r="Z36" s="1"/>
    </row>
    <row r="37" spans="1:26" ht="14.45" customHeight="1" x14ac:dyDescent="0.25">
      <c r="A37" s="3"/>
      <c r="B37" s="5"/>
      <c r="C37" s="276" t="s">
        <v>4672</v>
      </c>
      <c r="D37" s="274" t="s">
        <v>4614</v>
      </c>
      <c r="E37" s="274"/>
      <c r="F37" s="274"/>
      <c r="G37" s="274"/>
      <c r="H37" s="274"/>
      <c r="I37" s="7"/>
      <c r="J37" s="4"/>
      <c r="K37" s="1"/>
      <c r="L37" s="1"/>
      <c r="M37" s="1"/>
      <c r="N37" s="1"/>
      <c r="O37" s="1"/>
      <c r="P37" s="1"/>
      <c r="Q37" s="1"/>
      <c r="R37" s="1"/>
      <c r="S37" s="1"/>
      <c r="T37" s="1"/>
      <c r="U37" s="1"/>
      <c r="V37" s="1"/>
      <c r="W37" s="1"/>
      <c r="X37" s="1"/>
      <c r="Y37" s="1"/>
      <c r="Z37" s="1"/>
    </row>
    <row r="38" spans="1:26" x14ac:dyDescent="0.25">
      <c r="A38" s="3"/>
      <c r="B38" s="5"/>
      <c r="C38" s="276"/>
      <c r="D38" s="274"/>
      <c r="E38" s="274"/>
      <c r="F38" s="274"/>
      <c r="G38" s="274"/>
      <c r="H38" s="274"/>
      <c r="I38" s="7"/>
      <c r="J38" s="4"/>
      <c r="K38" s="1"/>
      <c r="L38" s="1"/>
      <c r="M38" s="1"/>
      <c r="N38" s="1"/>
      <c r="O38" s="1"/>
      <c r="P38" s="1"/>
      <c r="Q38" s="1"/>
      <c r="R38" s="1"/>
      <c r="S38" s="1"/>
      <c r="T38" s="1"/>
      <c r="U38" s="1"/>
      <c r="V38" s="1"/>
      <c r="W38" s="1"/>
      <c r="X38" s="1"/>
      <c r="Y38" s="1"/>
      <c r="Z38" s="1"/>
    </row>
    <row r="39" spans="1:26" ht="30" x14ac:dyDescent="0.25">
      <c r="A39" s="3"/>
      <c r="B39" s="5"/>
      <c r="C39" s="148" t="s">
        <v>4673</v>
      </c>
      <c r="D39" s="274" t="s">
        <v>4614</v>
      </c>
      <c r="E39" s="274"/>
      <c r="F39" s="274"/>
      <c r="G39" s="274"/>
      <c r="H39" s="274"/>
      <c r="I39" s="7"/>
      <c r="J39" s="4"/>
      <c r="K39" s="1"/>
      <c r="L39" s="1"/>
      <c r="M39" s="1"/>
      <c r="N39" s="1"/>
      <c r="O39" s="1"/>
      <c r="P39" s="1"/>
      <c r="Q39" s="1"/>
      <c r="R39" s="1"/>
      <c r="S39" s="1"/>
      <c r="T39" s="1"/>
      <c r="U39" s="1"/>
      <c r="V39" s="1"/>
      <c r="W39" s="1"/>
      <c r="X39" s="1"/>
      <c r="Y39" s="1"/>
      <c r="Z39" s="1"/>
    </row>
    <row r="40" spans="1:26" x14ac:dyDescent="0.25">
      <c r="A40" s="3"/>
      <c r="B40" s="5"/>
      <c r="C40" s="6"/>
      <c r="D40" s="6"/>
      <c r="E40" s="6"/>
      <c r="F40" s="6"/>
      <c r="G40" s="6"/>
      <c r="H40" s="6"/>
      <c r="I40" s="7"/>
      <c r="J40" s="4"/>
      <c r="K40" s="1"/>
      <c r="L40" s="1"/>
      <c r="M40" s="1"/>
      <c r="N40" s="1"/>
      <c r="O40" s="1"/>
      <c r="P40" s="1"/>
      <c r="Q40" s="1"/>
      <c r="R40" s="1"/>
      <c r="S40" s="1"/>
      <c r="T40" s="1"/>
      <c r="U40" s="1"/>
      <c r="V40" s="1"/>
      <c r="W40" s="1"/>
      <c r="X40" s="1"/>
      <c r="Y40" s="1"/>
      <c r="Z40" s="1"/>
    </row>
    <row r="41" spans="1:26" ht="14.45" customHeight="1" x14ac:dyDescent="0.25">
      <c r="A41" s="3"/>
      <c r="B41" s="5"/>
      <c r="C41" s="289" t="s">
        <v>4628</v>
      </c>
      <c r="D41" s="6"/>
      <c r="E41" s="6"/>
      <c r="F41" s="6"/>
      <c r="G41" s="290" t="s">
        <v>4629</v>
      </c>
      <c r="H41" s="290"/>
      <c r="I41" s="7"/>
      <c r="J41" s="4"/>
      <c r="K41" s="1"/>
      <c r="L41" s="1"/>
      <c r="M41" s="1"/>
      <c r="N41" s="1"/>
      <c r="O41" s="1"/>
      <c r="P41" s="1"/>
      <c r="Q41" s="1"/>
      <c r="R41" s="1"/>
      <c r="S41" s="1"/>
      <c r="T41" s="1"/>
      <c r="U41" s="1"/>
      <c r="V41" s="1"/>
      <c r="W41" s="1"/>
      <c r="X41" s="1"/>
      <c r="Y41" s="1"/>
      <c r="Z41" s="1"/>
    </row>
    <row r="42" spans="1:26" ht="21.75" customHeight="1" x14ac:dyDescent="0.25">
      <c r="A42" s="3"/>
      <c r="B42" s="5"/>
      <c r="C42" s="289"/>
      <c r="D42" s="6"/>
      <c r="E42" s="6"/>
      <c r="F42" s="6"/>
      <c r="G42" s="290"/>
      <c r="H42" s="290"/>
      <c r="I42" s="7"/>
      <c r="J42" s="4"/>
      <c r="K42" s="1"/>
      <c r="L42" s="1"/>
      <c r="M42" s="1"/>
      <c r="N42" s="1"/>
      <c r="O42" s="1"/>
      <c r="P42" s="1"/>
      <c r="Q42" s="1"/>
      <c r="R42" s="1"/>
      <c r="S42" s="1"/>
      <c r="T42" s="1"/>
      <c r="U42" s="1"/>
      <c r="V42" s="1"/>
      <c r="W42" s="1"/>
      <c r="X42" s="1"/>
      <c r="Y42" s="1"/>
      <c r="Z42" s="1"/>
    </row>
    <row r="43" spans="1:26" ht="21.75" customHeight="1" x14ac:dyDescent="0.25">
      <c r="A43" s="3"/>
      <c r="B43" s="20"/>
      <c r="C43" s="21"/>
      <c r="D43" s="21"/>
      <c r="E43" s="21"/>
      <c r="F43" s="21"/>
      <c r="G43" s="21"/>
      <c r="H43" s="21"/>
      <c r="I43" s="22"/>
      <c r="J43" s="4"/>
      <c r="K43" s="1"/>
      <c r="L43" s="1"/>
      <c r="M43" s="1"/>
      <c r="N43" s="1"/>
      <c r="O43" s="1"/>
      <c r="P43" s="1"/>
      <c r="Q43" s="1"/>
      <c r="R43" s="1"/>
      <c r="S43" s="1"/>
      <c r="T43" s="1"/>
      <c r="U43" s="1"/>
      <c r="V43" s="1"/>
      <c r="W43" s="1"/>
      <c r="X43" s="1"/>
      <c r="Y43" s="1"/>
      <c r="Z43" s="1"/>
    </row>
    <row r="44" spans="1:26" x14ac:dyDescent="0.25">
      <c r="A44" s="2"/>
      <c r="B44" s="2"/>
      <c r="C44" s="2"/>
      <c r="D44" s="2"/>
      <c r="E44" s="2"/>
      <c r="F44" s="2"/>
      <c r="G44" s="2"/>
      <c r="H44" s="2"/>
      <c r="I44" s="2"/>
      <c r="J44" s="19"/>
      <c r="K44" s="1"/>
      <c r="L44" s="1"/>
      <c r="M44" s="1"/>
      <c r="N44" s="1"/>
      <c r="O44" s="1"/>
      <c r="P44" s="1"/>
      <c r="Q44" s="1"/>
      <c r="R44" s="1"/>
      <c r="S44" s="1"/>
      <c r="T44" s="1"/>
      <c r="U44" s="1"/>
      <c r="V44" s="1"/>
      <c r="W44" s="1"/>
      <c r="X44" s="1"/>
      <c r="Y44" s="1"/>
      <c r="Z44" s="1"/>
    </row>
    <row r="45" spans="1:26" x14ac:dyDescent="0.2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x14ac:dyDescent="0.2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x14ac:dyDescent="0.2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x14ac:dyDescent="0.2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x14ac:dyDescent="0.2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x14ac:dyDescent="0.2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x14ac:dyDescent="0.2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x14ac:dyDescent="0.2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x14ac:dyDescent="0.2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x14ac:dyDescent="0.2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x14ac:dyDescent="0.2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x14ac:dyDescent="0.2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x14ac:dyDescent="0.2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x14ac:dyDescent="0.2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x14ac:dyDescent="0.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x14ac:dyDescent="0.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x14ac:dyDescent="0.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x14ac:dyDescent="0.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x14ac:dyDescent="0.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x14ac:dyDescent="0.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x14ac:dyDescent="0.25">
      <c r="A71" s="1"/>
      <c r="B71" s="1"/>
      <c r="C71" s="1"/>
      <c r="D71" s="1"/>
      <c r="E71" s="1"/>
      <c r="F71" s="1"/>
      <c r="G71" s="1"/>
      <c r="H71" s="1"/>
      <c r="I71" s="1"/>
      <c r="J71" s="1"/>
      <c r="K71" s="1"/>
      <c r="M71" s="1"/>
      <c r="N71" s="1"/>
      <c r="O71" s="1"/>
      <c r="P71" s="1"/>
      <c r="Q71" s="1"/>
      <c r="R71" s="1"/>
      <c r="S71" s="1"/>
      <c r="T71" s="1"/>
      <c r="U71" s="1"/>
      <c r="V71" s="1"/>
      <c r="W71" s="1"/>
      <c r="X71" s="1"/>
      <c r="Y71" s="1"/>
      <c r="Z71" s="1"/>
    </row>
  </sheetData>
  <sheetProtection algorithmName="SHA-512" hashValue="TyRQ7p5kUjzrCg3w+mixM85Yczrmq1JY/qiSaqWNzIXl3ahhoR/YToD8n4qtuoCzV9xvc2Pi534z9sDzh+abbQ==" saltValue="hYhIFO/lfgpJmcg9NY1Dww==" spinCount="100000" scenarios="1" formatRows="0" pivotTables="0"/>
  <mergeCells count="31">
    <mergeCell ref="B1:E1"/>
    <mergeCell ref="D11:H11"/>
    <mergeCell ref="D12:H12"/>
    <mergeCell ref="D13:H13"/>
    <mergeCell ref="D14:H14"/>
    <mergeCell ref="D10:H10"/>
    <mergeCell ref="D6:H6"/>
    <mergeCell ref="D7:H7"/>
    <mergeCell ref="D8:H8"/>
    <mergeCell ref="D9:H9"/>
    <mergeCell ref="D15:H15"/>
    <mergeCell ref="C33:C34"/>
    <mergeCell ref="D33:H34"/>
    <mergeCell ref="D16:H16"/>
    <mergeCell ref="D18:H18"/>
    <mergeCell ref="C21:C22"/>
    <mergeCell ref="C23:C26"/>
    <mergeCell ref="D20:H20"/>
    <mergeCell ref="D21:H22"/>
    <mergeCell ref="D23:H26"/>
    <mergeCell ref="C27:C28"/>
    <mergeCell ref="D27:H28"/>
    <mergeCell ref="C30:C31"/>
    <mergeCell ref="D30:H31"/>
    <mergeCell ref="G41:H42"/>
    <mergeCell ref="C35:C36"/>
    <mergeCell ref="D35:H36"/>
    <mergeCell ref="C37:C38"/>
    <mergeCell ref="D37:H38"/>
    <mergeCell ref="C41:C42"/>
    <mergeCell ref="D39:H39"/>
  </mergeCells>
  <hyperlinks>
    <hyperlink ref="L6" location="'Varebetegnelse og nettoindhold'!A1" display="Varebetegnelse og nettoindhold" xr:uid="{19F2B38E-37E9-4A5D-955B-6CB3A298832C}"/>
    <hyperlink ref="L7" location="Forarbejdning!A1" display="Forarbejdning" xr:uid="{9B702306-9FDB-4F5E-B577-F09C162A29AC}"/>
    <hyperlink ref="L8" location="Recept!A1" display="Recept" xr:uid="{D74778D8-4069-404E-BCAA-37019F457A3D}"/>
    <hyperlink ref="L9" location="Tilsætningsstoffer!A1" display="Tilsætningsstoffer" xr:uid="{61C432FC-42E5-4A47-9938-6A5694580303}"/>
    <hyperlink ref="L10" location="Ingrediensspecifikationer!A1" display="Ingrediensspecifikationer" xr:uid="{18A841A0-0632-4B5A-AF05-17EDFB31A0F1}"/>
    <hyperlink ref="L11" location="Næringsdeklaration!A1" display="Næringsdeklaration" xr:uid="{E4A271F2-D726-473E-9D0C-3BA413B5B457}"/>
    <hyperlink ref="L12" location="'Holdbarhed og opbevaring'!A1" display="Holdbarhed og opbevaring" xr:uid="{A32E6D63-8A35-4E7C-85E0-C805C2136FB0}"/>
    <hyperlink ref="L13" location="'Pakkemetode og tilberedning'!A1" display="Pakkemetode og tilberedning" xr:uid="{C48DE4B9-3D58-4E5D-9AE3-247D9073AD29}"/>
    <hyperlink ref="L14" location="Anprisninger!A1" display="Anprisninger" xr:uid="{CC588362-EAAD-4800-8BDB-B4805D95C5CA}"/>
    <hyperlink ref="L17" location="'Bilag I  Supplerende næringsdek'!A1" display="Bilag I: Supplerende næringsdeklaration" xr:uid="{F590988C-ADD6-41C7-AE50-DF73D8D17978}"/>
    <hyperlink ref="L20" location="'Del B Kød'!A1" display="Kød: Okse, gris, fjerkræ, lam, ged" xr:uid="{D788D8BB-9E3C-4962-9CB2-CAB66E91AC79}"/>
    <hyperlink ref="L21" location="'Del B Mælk og ost'!A1" display="Mælk og ost" xr:uid="{E5DEEDE5-7959-4221-B902-A6D244B38D15}"/>
    <hyperlink ref="L22" location="'Del B Æg og æggeprodukter'!A1" display="Æg og æggeprodukter" xr:uid="{0B58D8D1-CD03-476D-BF95-FA0BABE28992}"/>
    <hyperlink ref="L23" location="'Del B Chokolade'!A1" display="Chokolade" xr:uid="{5190E991-C126-4D68-94A3-4B05E7A8A5C5}"/>
    <hyperlink ref="L24" location="'Del B Fisk og fiskeprodukter'!A1" display="Fisk og fiskeprodukter" xr:uid="{79B22471-2D85-4AB0-A569-29E854C01811}"/>
    <hyperlink ref="L25" location="'Del B Juice'!A1" display="Juice, saft, most og koncentrater" xr:uid="{A4E8A814-0935-4636-B14C-59DD93A42134}"/>
    <hyperlink ref="L26" location="'Del B Kaffe'!A1" display="Kaffe" xr:uid="{8B49974E-2680-4625-AB98-FC16D0AA077A}"/>
    <hyperlink ref="L27" location="'Del B Te'!A1" display="Te" xr:uid="{30BBDEA1-9363-414F-9381-D13BDC1D3F68}"/>
    <hyperlink ref="L5" location="Start!A1" display="Start" xr:uid="{C2782445-E0B2-4CEB-A8BA-FAB69316AC03}"/>
    <hyperlink ref="L15" location="'Emballage (Primær)'!A1" display="Emballage (Primær)" xr:uid="{B6F20A69-147F-4706-8A02-FECE816A987B}"/>
    <hyperlink ref="L16" location="'Emballage (Sekundær)'!Print_Area" display="Emballage (Sekundær)" xr:uid="{07EC61D6-3D87-4BA5-A9C7-10E4E78F9E43}"/>
    <hyperlink ref="G41:H42" location="Recept!A1" display="Næste" xr:uid="{B1553411-625F-4496-BB43-7FCDE6840E57}"/>
    <hyperlink ref="C41:C42" location="'Varebetegnelse og nettoindhold'!A1" display="Forrige" xr:uid="{24A5EEFE-B569-492A-9B0F-A537E3C9214D}"/>
  </hyperlinks>
  <pageMargins left="0.7" right="0.7" top="0.75" bottom="0.75" header="0.3" footer="0.3"/>
  <pageSetup paperSize="9" scale="59" orientation="portrait" verticalDpi="0" r:id="rId1"/>
  <drawing r:id="rId2"/>
  <extLst>
    <ext xmlns:x14="http://schemas.microsoft.com/office/spreadsheetml/2009/9/main" uri="{78C0D931-6437-407d-A8EE-F0AAD7539E65}">
      <x14:conditionalFormattings>
        <x14:conditionalFormatting xmlns:xm="http://schemas.microsoft.com/office/excel/2006/main">
          <x14:cfRule type="expression" priority="1053" id="{00000000-000E-0000-0600-00000F000000}">
            <xm:f>$D$21='Drop down'!$P$6</xm:f>
            <x14:dxf>
              <font>
                <b/>
                <i val="0"/>
              </font>
              <fill>
                <patternFill>
                  <bgColor theme="2" tint="-0.14996795556505021"/>
                </patternFill>
              </fill>
            </x14:dxf>
          </x14:cfRule>
          <x14:cfRule type="expression" priority="1054" id="{00000000-000E-0000-0600-000010000000}">
            <xm:f>$D$21&lt;&gt;'Drop down'!$P$6</xm:f>
            <x14:dxf>
              <font>
                <b val="0"/>
                <i val="0"/>
                <color rgb="FFFF0000"/>
              </font>
              <fill>
                <patternFill>
                  <bgColor theme="0"/>
                </patternFill>
              </fill>
            </x14:dxf>
          </x14:cfRule>
          <xm:sqref>D21</xm:sqref>
        </x14:conditionalFormatting>
        <x14:conditionalFormatting xmlns:xm="http://schemas.microsoft.com/office/excel/2006/main">
          <x14:cfRule type="expression" priority="1055" id="{00000000-000E-0000-0600-00000D000000}">
            <xm:f>$D$23='Drop down'!$P$6</xm:f>
            <x14:dxf>
              <font>
                <b/>
                <i val="0"/>
              </font>
              <fill>
                <patternFill>
                  <bgColor theme="2" tint="-0.14996795556505021"/>
                </patternFill>
              </fill>
            </x14:dxf>
          </x14:cfRule>
          <x14:cfRule type="expression" priority="1056" id="{00000000-000E-0000-0600-00000E000000}">
            <xm:f>$D$23&lt;&gt;'Drop down'!$P$6</xm:f>
            <x14:dxf>
              <font>
                <b val="0"/>
                <i val="0"/>
                <color rgb="FFFF0000"/>
              </font>
              <fill>
                <patternFill>
                  <bgColor theme="0"/>
                </patternFill>
              </fill>
            </x14:dxf>
          </x14:cfRule>
          <xm:sqref>D23</xm:sqref>
        </x14:conditionalFormatting>
        <x14:conditionalFormatting xmlns:xm="http://schemas.microsoft.com/office/excel/2006/main">
          <x14:cfRule type="expression" priority="1067" id="{00000000-000E-0000-0600-000009000000}">
            <xm:f>$D$30='Drop down'!$P$6</xm:f>
            <x14:dxf>
              <font>
                <b/>
                <i val="0"/>
              </font>
              <fill>
                <patternFill>
                  <bgColor theme="2" tint="-0.14996795556505021"/>
                </patternFill>
              </fill>
            </x14:dxf>
          </x14:cfRule>
          <x14:cfRule type="expression" priority="1068" id="{00000000-000E-0000-0600-00000A000000}">
            <xm:f>$D$30&lt;&gt;'Drop down'!$P$6</xm:f>
            <x14:dxf>
              <font>
                <b val="0"/>
                <i val="0"/>
                <color rgb="FFFF0000"/>
              </font>
              <fill>
                <patternFill>
                  <bgColor theme="0"/>
                </patternFill>
              </fill>
            </x14:dxf>
          </x14:cfRule>
          <xm:sqref>D30</xm:sqref>
        </x14:conditionalFormatting>
        <x14:conditionalFormatting xmlns:xm="http://schemas.microsoft.com/office/excel/2006/main">
          <x14:cfRule type="expression" priority="1069" id="{00000000-000E-0000-0600-000007000000}">
            <xm:f>$D$33='Drop down'!$P$6</xm:f>
            <x14:dxf>
              <font>
                <b/>
                <i val="0"/>
              </font>
              <fill>
                <patternFill>
                  <bgColor theme="2" tint="-0.14996795556505021"/>
                </patternFill>
              </fill>
            </x14:dxf>
          </x14:cfRule>
          <x14:cfRule type="expression" priority="1070" id="{00000000-000E-0000-0600-000008000000}">
            <xm:f>$D$33&lt;&gt;'Drop down'!$P$6</xm:f>
            <x14:dxf>
              <font>
                <b val="0"/>
                <i val="0"/>
                <color rgb="FFFF0000"/>
              </font>
              <fill>
                <patternFill>
                  <bgColor theme="0"/>
                </patternFill>
              </fill>
            </x14:dxf>
          </x14:cfRule>
          <xm:sqref>D33</xm:sqref>
        </x14:conditionalFormatting>
        <x14:conditionalFormatting xmlns:xm="http://schemas.microsoft.com/office/excel/2006/main">
          <x14:cfRule type="expression" priority="1071" id="{00000000-000E-0000-0600-000027000000}">
            <xm:f>$D$6='Drop down'!$P$6</xm:f>
            <x14:dxf>
              <font>
                <b/>
                <i val="0"/>
              </font>
              <fill>
                <patternFill>
                  <bgColor theme="2" tint="-0.14996795556505021"/>
                </patternFill>
              </fill>
            </x14:dxf>
          </x14:cfRule>
          <x14:cfRule type="expression" priority="1072" id="{00000000-000E-0000-0600-000028000000}">
            <xm:f>$D$6&lt;&gt;'Drop down'!$P$6</xm:f>
            <x14:dxf>
              <font>
                <b val="0"/>
                <i val="0"/>
                <color rgb="FFFF0000"/>
              </font>
              <fill>
                <patternFill>
                  <bgColor theme="0"/>
                </patternFill>
              </fill>
            </x14:dxf>
          </x14:cfRule>
          <xm:sqref>D6:H6</xm:sqref>
        </x14:conditionalFormatting>
        <x14:conditionalFormatting xmlns:xm="http://schemas.microsoft.com/office/excel/2006/main">
          <x14:cfRule type="expression" priority="1073" id="{00000000-000E-0000-0600-000025000000}">
            <xm:f>$D$7='Drop down'!$P$6</xm:f>
            <x14:dxf>
              <font>
                <b/>
                <i val="0"/>
              </font>
              <fill>
                <patternFill>
                  <bgColor theme="2" tint="-0.14996795556505021"/>
                </patternFill>
              </fill>
            </x14:dxf>
          </x14:cfRule>
          <x14:cfRule type="expression" priority="1074" id="{00000000-000E-0000-0600-000026000000}">
            <xm:f>$D$7&lt;&gt;'Drop down'!$P$6</xm:f>
            <x14:dxf>
              <font>
                <b val="0"/>
                <i val="0"/>
                <color rgb="FFFF0000"/>
              </font>
              <fill>
                <patternFill>
                  <bgColor theme="0"/>
                </patternFill>
              </fill>
            </x14:dxf>
          </x14:cfRule>
          <xm:sqref>D7:H7</xm:sqref>
        </x14:conditionalFormatting>
        <x14:conditionalFormatting xmlns:xm="http://schemas.microsoft.com/office/excel/2006/main">
          <x14:cfRule type="expression" priority="1075" id="{00000000-000E-0000-0600-000023000000}">
            <xm:f>$D$8='Drop down'!$P$6</xm:f>
            <x14:dxf>
              <font>
                <b/>
                <i val="0"/>
              </font>
              <fill>
                <patternFill>
                  <bgColor theme="2" tint="-0.14996795556505021"/>
                </patternFill>
              </fill>
            </x14:dxf>
          </x14:cfRule>
          <x14:cfRule type="expression" priority="1076" id="{00000000-000E-0000-0600-000024000000}">
            <xm:f>$D$8&lt;&gt;'Drop down'!$P$6</xm:f>
            <x14:dxf>
              <font>
                <b val="0"/>
                <i val="0"/>
                <color rgb="FFFF0000"/>
              </font>
              <fill>
                <patternFill>
                  <bgColor theme="0"/>
                </patternFill>
              </fill>
            </x14:dxf>
          </x14:cfRule>
          <xm:sqref>D8:H8</xm:sqref>
        </x14:conditionalFormatting>
        <x14:conditionalFormatting xmlns:xm="http://schemas.microsoft.com/office/excel/2006/main">
          <x14:cfRule type="expression" priority="1077" id="{00000000-000E-0000-0600-000021000000}">
            <xm:f>$D$10='Drop down'!$P$6</xm:f>
            <x14:dxf>
              <font>
                <b/>
                <i val="0"/>
              </font>
              <fill>
                <patternFill>
                  <bgColor theme="2" tint="-0.14996795556505021"/>
                </patternFill>
              </fill>
            </x14:dxf>
          </x14:cfRule>
          <x14:cfRule type="expression" priority="1078" id="{00000000-000E-0000-0600-000022000000}">
            <xm:f>$D$10&lt;&gt;'Drop down'!$P$6</xm:f>
            <x14:dxf>
              <font>
                <b val="0"/>
                <i val="0"/>
                <color rgb="FFFF0000"/>
              </font>
              <fill>
                <patternFill>
                  <bgColor theme="0"/>
                </patternFill>
              </fill>
            </x14:dxf>
          </x14:cfRule>
          <xm:sqref>D10:H10</xm:sqref>
        </x14:conditionalFormatting>
        <x14:conditionalFormatting xmlns:xm="http://schemas.microsoft.com/office/excel/2006/main">
          <x14:cfRule type="expression" priority="1079" id="{00000000-000E-0000-0600-00001F000000}">
            <xm:f>$D$11='Drop down'!$P$6</xm:f>
            <x14:dxf>
              <font>
                <b/>
                <i val="0"/>
              </font>
              <fill>
                <patternFill>
                  <bgColor theme="2" tint="-0.14996795556505021"/>
                </patternFill>
              </fill>
            </x14:dxf>
          </x14:cfRule>
          <x14:cfRule type="expression" priority="1080" id="{00000000-000E-0000-0600-000020000000}">
            <xm:f>$D$11&lt;&gt;'Drop down'!$P$6</xm:f>
            <x14:dxf>
              <font>
                <b val="0"/>
                <i val="0"/>
                <color rgb="FFFF0000"/>
              </font>
              <fill>
                <patternFill>
                  <bgColor theme="0"/>
                </patternFill>
              </fill>
            </x14:dxf>
          </x14:cfRule>
          <xm:sqref>D11:H11</xm:sqref>
        </x14:conditionalFormatting>
        <x14:conditionalFormatting xmlns:xm="http://schemas.microsoft.com/office/excel/2006/main">
          <x14:cfRule type="expression" priority="1081" id="{00000000-000E-0000-0600-00001D000000}">
            <xm:f>$D$12='Drop down'!$P$6</xm:f>
            <x14:dxf>
              <font>
                <b/>
                <i val="0"/>
              </font>
              <fill>
                <patternFill>
                  <bgColor theme="2" tint="-0.14996795556505021"/>
                </patternFill>
              </fill>
            </x14:dxf>
          </x14:cfRule>
          <x14:cfRule type="expression" priority="1082" id="{00000000-000E-0000-0600-00001E000000}">
            <xm:f>$D$12&lt;&gt;'Drop down'!$P$6</xm:f>
            <x14:dxf>
              <font>
                <b val="0"/>
                <i val="0"/>
                <color rgb="FFFF0000"/>
              </font>
              <fill>
                <patternFill>
                  <bgColor theme="0"/>
                </patternFill>
              </fill>
            </x14:dxf>
          </x14:cfRule>
          <xm:sqref>D12:H12</xm:sqref>
        </x14:conditionalFormatting>
        <x14:conditionalFormatting xmlns:xm="http://schemas.microsoft.com/office/excel/2006/main">
          <x14:cfRule type="expression" priority="1083" id="{00000000-000E-0000-0600-00001B000000}">
            <xm:f>$D$13='Drop down'!$P$6</xm:f>
            <x14:dxf>
              <font>
                <b/>
                <i val="0"/>
              </font>
              <fill>
                <patternFill>
                  <bgColor theme="2" tint="-0.14996795556505021"/>
                </patternFill>
              </fill>
            </x14:dxf>
          </x14:cfRule>
          <x14:cfRule type="expression" priority="1084" id="{00000000-000E-0000-0600-00001C000000}">
            <xm:f>$D$13&lt;&gt;'Drop down'!$P$6</xm:f>
            <x14:dxf>
              <font>
                <b val="0"/>
                <i val="0"/>
                <color rgb="FFFF0000"/>
              </font>
              <fill>
                <patternFill>
                  <bgColor theme="0"/>
                </patternFill>
              </fill>
            </x14:dxf>
          </x14:cfRule>
          <xm:sqref>D13:H13</xm:sqref>
        </x14:conditionalFormatting>
        <x14:conditionalFormatting xmlns:xm="http://schemas.microsoft.com/office/excel/2006/main">
          <x14:cfRule type="expression" priority="1085" id="{00000000-000E-0000-0600-000019000000}">
            <xm:f>$D$14='Drop down'!$P$6</xm:f>
            <x14:dxf>
              <font>
                <b/>
                <i val="0"/>
              </font>
              <fill>
                <patternFill>
                  <bgColor theme="2" tint="-0.14996795556505021"/>
                </patternFill>
              </fill>
            </x14:dxf>
          </x14:cfRule>
          <x14:cfRule type="expression" priority="1086" id="{00000000-000E-0000-0600-00001A000000}">
            <xm:f>$D$14&lt;&gt;'Drop down'!$P$6</xm:f>
            <x14:dxf>
              <font>
                <b val="0"/>
                <i val="0"/>
                <color rgb="FFFF0000"/>
              </font>
              <fill>
                <patternFill>
                  <bgColor theme="0"/>
                </patternFill>
              </fill>
            </x14:dxf>
          </x14:cfRule>
          <xm:sqref>D14:H14</xm:sqref>
        </x14:conditionalFormatting>
        <x14:conditionalFormatting xmlns:xm="http://schemas.microsoft.com/office/excel/2006/main">
          <x14:cfRule type="expression" priority="1087" id="{00000000-000E-0000-0600-000017000000}">
            <xm:f>$D$15='Drop down'!$P$6</xm:f>
            <x14:dxf>
              <font>
                <b/>
                <i val="0"/>
              </font>
              <fill>
                <patternFill>
                  <bgColor theme="2" tint="-0.14996795556505021"/>
                </patternFill>
              </fill>
            </x14:dxf>
          </x14:cfRule>
          <x14:cfRule type="expression" priority="1088" id="{00000000-000E-0000-0600-000018000000}">
            <xm:f>$D$15&lt;&gt;'Drop down'!$P$6</xm:f>
            <x14:dxf>
              <font>
                <b val="0"/>
                <i val="0"/>
                <color rgb="FFFF0000"/>
              </font>
              <fill>
                <patternFill>
                  <bgColor theme="0"/>
                </patternFill>
              </fill>
            </x14:dxf>
          </x14:cfRule>
          <xm:sqref>D15:H15</xm:sqref>
        </x14:conditionalFormatting>
        <x14:conditionalFormatting xmlns:xm="http://schemas.microsoft.com/office/excel/2006/main">
          <x14:cfRule type="expression" priority="1057" id="{00000000-000E-0000-0600-00000B000000}">
            <xm:f>OR(D16="",D16='Drop down'!$P$7)</xm:f>
            <x14:dxf>
              <font>
                <b/>
                <i val="0"/>
              </font>
              <fill>
                <patternFill>
                  <bgColor theme="2" tint="-0.14996795556505021"/>
                </patternFill>
              </fill>
            </x14:dxf>
          </x14:cfRule>
          <x14:cfRule type="expression" priority="1058" id="{00000000-000E-0000-0600-00000C000000}">
            <xm:f>D16&lt;&gt;'Drop down'!$P$7</xm:f>
            <x14:dxf>
              <font>
                <b val="0"/>
                <i val="0"/>
                <color rgb="FFFF0000"/>
              </font>
              <fill>
                <patternFill patternType="solid">
                  <bgColor theme="0"/>
                </patternFill>
              </fill>
            </x14:dxf>
          </x14:cfRule>
          <xm:sqref>D16:H16 D27 D35 D37 D39</xm:sqref>
        </x14:conditionalFormatting>
        <x14:conditionalFormatting xmlns:xm="http://schemas.microsoft.com/office/excel/2006/main">
          <x14:cfRule type="expression" priority="1089" id="{00000000-000E-0000-0600-000013000000}">
            <xm:f>$D$18='Drop down'!$P$6</xm:f>
            <x14:dxf>
              <font>
                <b/>
                <i val="0"/>
              </font>
              <fill>
                <patternFill>
                  <bgColor theme="2" tint="-0.14996795556505021"/>
                </patternFill>
              </fill>
            </x14:dxf>
          </x14:cfRule>
          <x14:cfRule type="expression" priority="1090" id="{00000000-000E-0000-0600-000014000000}">
            <xm:f>$D$18&lt;&gt;'Drop down'!$P$6</xm:f>
            <x14:dxf>
              <font>
                <b val="0"/>
                <i val="0"/>
                <color rgb="FFFF0000"/>
              </font>
              <fill>
                <patternFill>
                  <bgColor theme="0"/>
                </patternFill>
              </fill>
            </x14:dxf>
          </x14:cfRule>
          <xm:sqref>D18:H18</xm:sqref>
        </x14:conditionalFormatting>
        <x14:conditionalFormatting xmlns:xm="http://schemas.microsoft.com/office/excel/2006/main">
          <x14:cfRule type="expression" priority="1091" id="{00000000-000E-0000-0600-000011000000}">
            <xm:f>$D$20='Drop down'!$P$6</xm:f>
            <x14:dxf>
              <font>
                <b/>
                <i val="0"/>
              </font>
              <fill>
                <patternFill>
                  <bgColor theme="2" tint="-0.14996795556505021"/>
                </patternFill>
              </fill>
            </x14:dxf>
          </x14:cfRule>
          <x14:cfRule type="expression" priority="1092" id="{00000000-000E-0000-0600-000012000000}">
            <xm:f>$D$20&lt;&gt;'Drop down'!$P$6</xm:f>
            <x14:dxf>
              <font>
                <b val="0"/>
                <i val="0"/>
                <color rgb="FFFF0000"/>
              </font>
              <fill>
                <patternFill>
                  <bgColor theme="0"/>
                </patternFill>
              </fill>
            </x14:dxf>
          </x14:cfRule>
          <xm:sqref>D20:H20</xm:sqref>
        </x14:conditionalFormatting>
      </x14:conditionalFormattings>
    </ext>
    <ext xmlns:x14="http://schemas.microsoft.com/office/spreadsheetml/2009/9/main" uri="{CCE6A557-97BC-4b89-ADB6-D9C93CAAB3DF}">
      <x14:dataValidations xmlns:xm="http://schemas.microsoft.com/office/excel/2006/main" count="2">
        <x14:dataValidation type="list" showInputMessage="1" showErrorMessage="1" xr:uid="{6DB9D3A3-6EF0-4A1A-95ED-BF4D70B1E22C}">
          <x14:formula1>
            <xm:f>'Drop down'!$A$5:$A$7</xm:f>
          </x14:formula1>
          <xm:sqref>D33:H34 D18:H18 D20:H26 D30:H31</xm:sqref>
        </x14:dataValidation>
        <x14:dataValidation type="list" showInputMessage="1" showErrorMessage="1" xr:uid="{66B5E25A-349E-4709-B9AE-99BBAFF94731}">
          <x14:formula1>
            <xm:f>'Drop down'!$A$5:$A$6</xm:f>
          </x14:formula1>
          <xm:sqref>D6:H15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80E2D4-882A-44BB-9FEF-6F91A26206A8}">
  <sheetPr codeName="Sheet7">
    <pageSetUpPr fitToPage="1"/>
  </sheetPr>
  <dimension ref="A1:AJ238"/>
  <sheetViews>
    <sheetView workbookViewId="0">
      <selection activeCell="W15" sqref="W15"/>
    </sheetView>
  </sheetViews>
  <sheetFormatPr defaultRowHeight="15" x14ac:dyDescent="0.25"/>
  <cols>
    <col min="1" max="1" width="2.85546875" customWidth="1"/>
    <col min="2" max="2" width="3.42578125" customWidth="1"/>
    <col min="3" max="3" width="30.7109375" customWidth="1"/>
    <col min="4" max="4" width="30.7109375" hidden="1" customWidth="1"/>
    <col min="5" max="5" width="14.7109375" customWidth="1"/>
    <col min="6" max="6" width="14.7109375" hidden="1" customWidth="1"/>
    <col min="7" max="7" width="16.5703125" customWidth="1"/>
    <col min="8" max="8" width="16.5703125" hidden="1" customWidth="1"/>
    <col min="9" max="9" width="13.42578125" customWidth="1"/>
    <col min="10" max="10" width="13.42578125" hidden="1" customWidth="1"/>
    <col min="11" max="11" width="13.5703125" customWidth="1"/>
    <col min="12" max="12" width="13.5703125" hidden="1" customWidth="1"/>
    <col min="13" max="13" width="13.5703125" customWidth="1"/>
    <col min="14" max="14" width="13.5703125" hidden="1" customWidth="1"/>
    <col min="15" max="15" width="13.5703125" customWidth="1"/>
    <col min="16" max="16" width="13.5703125" hidden="1" customWidth="1"/>
    <col min="17" max="17" width="13.5703125" customWidth="1"/>
    <col min="18" max="18" width="13.5703125" hidden="1" customWidth="1"/>
    <col min="19" max="19" width="13.5703125" customWidth="1"/>
    <col min="20" max="20" width="2.5703125" customWidth="1"/>
    <col min="21" max="21" width="3.140625" customWidth="1"/>
    <col min="22" max="22" width="3.42578125" customWidth="1"/>
    <col min="23" max="23" width="41.140625" bestFit="1" customWidth="1"/>
  </cols>
  <sheetData>
    <row r="1" spans="1:36" ht="39" customHeight="1" x14ac:dyDescent="0.25">
      <c r="A1" s="3"/>
      <c r="B1" s="268" t="str">
        <f>'Drop down'!P14</f>
        <v>Alle rettigheder til dette dokument tilhører Varefakta, og dokumentet må ikke kopieres, gengives, videregives og/eller benyttes uden forudgående skriftlig tilladelse fra Varefakta (Version 26.1).</v>
      </c>
      <c r="C1" s="268"/>
      <c r="D1" s="268"/>
      <c r="E1" s="268"/>
      <c r="F1" s="268"/>
      <c r="G1" s="268"/>
      <c r="H1" s="268"/>
      <c r="I1" s="268"/>
      <c r="J1" s="268"/>
      <c r="K1" s="268"/>
      <c r="L1" s="268"/>
      <c r="M1" s="268"/>
      <c r="N1" s="268"/>
      <c r="O1" s="268"/>
      <c r="P1" s="268"/>
      <c r="Q1" s="268"/>
      <c r="R1" s="58"/>
      <c r="S1" s="2"/>
      <c r="T1" s="2"/>
      <c r="U1" s="4"/>
      <c r="V1" s="1"/>
      <c r="W1" s="1"/>
      <c r="X1" s="1"/>
      <c r="Y1" s="1"/>
      <c r="Z1" s="1"/>
      <c r="AA1" s="1"/>
      <c r="AB1" s="1"/>
      <c r="AC1" s="1"/>
      <c r="AD1" s="1"/>
      <c r="AE1" s="1"/>
      <c r="AF1" s="1"/>
      <c r="AG1" s="1"/>
      <c r="AH1" s="1"/>
      <c r="AI1" s="1"/>
      <c r="AJ1" s="1"/>
    </row>
    <row r="2" spans="1:36" x14ac:dyDescent="0.25">
      <c r="A2" s="3"/>
      <c r="B2" s="5"/>
      <c r="C2" s="6"/>
      <c r="D2" s="6"/>
      <c r="E2" s="6"/>
      <c r="F2" s="6"/>
      <c r="G2" s="6"/>
      <c r="H2" s="6"/>
      <c r="I2" s="6"/>
      <c r="J2" s="6"/>
      <c r="K2" s="6"/>
      <c r="L2" s="6"/>
      <c r="M2" s="6"/>
      <c r="N2" s="6"/>
      <c r="O2" s="6"/>
      <c r="P2" s="6"/>
      <c r="Q2" s="6"/>
      <c r="R2" s="6"/>
      <c r="S2" s="6"/>
      <c r="T2" s="7"/>
      <c r="U2" s="4"/>
      <c r="V2" s="1"/>
      <c r="W2" s="1"/>
      <c r="X2" s="1"/>
      <c r="Y2" s="1"/>
      <c r="Z2" s="1"/>
      <c r="AA2" s="1"/>
      <c r="AB2" s="1"/>
      <c r="AC2" s="1"/>
      <c r="AD2" s="1"/>
      <c r="AE2" s="1"/>
      <c r="AF2" s="1"/>
      <c r="AG2" s="1"/>
      <c r="AH2" s="1"/>
      <c r="AI2" s="1"/>
      <c r="AJ2" s="1"/>
    </row>
    <row r="3" spans="1:36" ht="24" thickBot="1" x14ac:dyDescent="0.4">
      <c r="A3" s="3"/>
      <c r="B3" s="5"/>
      <c r="C3" s="8" t="s">
        <v>3</v>
      </c>
      <c r="D3" s="8"/>
      <c r="E3" s="6"/>
      <c r="F3" s="6"/>
      <c r="G3" s="6"/>
      <c r="H3" s="6"/>
      <c r="I3" s="6"/>
      <c r="J3" s="6"/>
      <c r="K3" s="6"/>
      <c r="L3" s="6"/>
      <c r="M3" s="6"/>
      <c r="N3" s="6"/>
      <c r="O3" s="6"/>
      <c r="P3" s="6"/>
      <c r="Q3" s="6"/>
      <c r="R3" s="6"/>
      <c r="S3" s="6"/>
      <c r="T3" s="7"/>
      <c r="U3" s="4"/>
      <c r="V3" s="1"/>
      <c r="W3" s="1"/>
      <c r="X3" s="1"/>
      <c r="Y3" s="1"/>
      <c r="Z3" s="1"/>
      <c r="AA3" s="1"/>
      <c r="AB3" s="1"/>
      <c r="AC3" s="1"/>
      <c r="AD3" s="1"/>
      <c r="AE3" s="1"/>
      <c r="AF3" s="1"/>
      <c r="AG3" s="1"/>
      <c r="AH3" s="1"/>
      <c r="AI3" s="1"/>
      <c r="AJ3" s="1"/>
    </row>
    <row r="4" spans="1:36" ht="14.45" customHeight="1" x14ac:dyDescent="0.25">
      <c r="A4" s="3"/>
      <c r="B4" s="5"/>
      <c r="C4" s="301" t="s">
        <v>4674</v>
      </c>
      <c r="D4" s="301"/>
      <c r="E4" s="301"/>
      <c r="F4" s="301"/>
      <c r="G4" s="301"/>
      <c r="H4" s="301"/>
      <c r="I4" s="301"/>
      <c r="J4" s="301"/>
      <c r="K4" s="301"/>
      <c r="L4" s="301"/>
      <c r="M4" s="301"/>
      <c r="N4" s="301"/>
      <c r="O4" s="301"/>
      <c r="P4" s="301"/>
      <c r="Q4" s="301"/>
      <c r="R4" s="301"/>
      <c r="S4" s="301"/>
      <c r="T4" s="7"/>
      <c r="U4" s="4"/>
      <c r="V4" s="1"/>
      <c r="W4" s="12" t="s">
        <v>4617</v>
      </c>
      <c r="X4" s="1"/>
      <c r="Y4" s="1"/>
      <c r="Z4" s="1"/>
      <c r="AA4" s="1"/>
      <c r="AB4" s="1"/>
      <c r="AC4" s="1"/>
      <c r="AD4" s="1"/>
      <c r="AE4" s="1"/>
      <c r="AF4" s="1"/>
      <c r="AG4" s="1"/>
      <c r="AH4" s="1"/>
      <c r="AI4" s="1"/>
      <c r="AJ4" s="1"/>
    </row>
    <row r="5" spans="1:36" x14ac:dyDescent="0.25">
      <c r="A5" s="3"/>
      <c r="B5" s="5"/>
      <c r="C5" s="301"/>
      <c r="D5" s="301"/>
      <c r="E5" s="301"/>
      <c r="F5" s="301"/>
      <c r="G5" s="301"/>
      <c r="H5" s="301"/>
      <c r="I5" s="301"/>
      <c r="J5" s="301"/>
      <c r="K5" s="301"/>
      <c r="L5" s="301"/>
      <c r="M5" s="301"/>
      <c r="N5" s="301"/>
      <c r="O5" s="301"/>
      <c r="P5" s="301"/>
      <c r="Q5" s="301"/>
      <c r="R5" s="301"/>
      <c r="S5" s="301"/>
      <c r="T5" s="7"/>
      <c r="U5" s="4"/>
      <c r="V5" s="1"/>
      <c r="W5" s="155" t="s">
        <v>0</v>
      </c>
      <c r="X5" s="1"/>
      <c r="Y5" s="1"/>
      <c r="Z5" s="1"/>
      <c r="AA5" s="1"/>
      <c r="AB5" s="1"/>
      <c r="AC5" s="1"/>
      <c r="AD5" s="1"/>
      <c r="AE5" s="1"/>
      <c r="AF5" s="1"/>
      <c r="AG5" s="1"/>
      <c r="AH5" s="1"/>
      <c r="AI5" s="1"/>
      <c r="AJ5" s="1"/>
    </row>
    <row r="6" spans="1:36" x14ac:dyDescent="0.25">
      <c r="A6" s="3"/>
      <c r="B6" s="5"/>
      <c r="C6" s="301"/>
      <c r="D6" s="301"/>
      <c r="E6" s="301"/>
      <c r="F6" s="301"/>
      <c r="G6" s="301"/>
      <c r="H6" s="301"/>
      <c r="I6" s="301"/>
      <c r="J6" s="301"/>
      <c r="K6" s="301"/>
      <c r="L6" s="301"/>
      <c r="M6" s="301"/>
      <c r="N6" s="301"/>
      <c r="O6" s="301"/>
      <c r="P6" s="301"/>
      <c r="Q6" s="301"/>
      <c r="R6" s="301"/>
      <c r="S6" s="301"/>
      <c r="T6" s="7"/>
      <c r="U6" s="4"/>
      <c r="V6" s="1"/>
      <c r="W6" s="155" t="s">
        <v>1</v>
      </c>
      <c r="X6" s="1"/>
      <c r="Y6" s="1"/>
      <c r="Z6" s="1"/>
      <c r="AA6" s="1"/>
      <c r="AB6" s="1"/>
      <c r="AC6" s="1"/>
      <c r="AD6" s="1"/>
      <c r="AE6" s="1"/>
      <c r="AF6" s="1"/>
      <c r="AG6" s="1"/>
      <c r="AH6" s="1"/>
      <c r="AI6" s="1"/>
      <c r="AJ6" s="1"/>
    </row>
    <row r="7" spans="1:36" x14ac:dyDescent="0.25">
      <c r="A7" s="3"/>
      <c r="B7" s="5"/>
      <c r="C7" s="301"/>
      <c r="D7" s="301"/>
      <c r="E7" s="301"/>
      <c r="F7" s="301"/>
      <c r="G7" s="301"/>
      <c r="H7" s="301"/>
      <c r="I7" s="301"/>
      <c r="J7" s="301"/>
      <c r="K7" s="301"/>
      <c r="L7" s="301"/>
      <c r="M7" s="301"/>
      <c r="N7" s="301"/>
      <c r="O7" s="301"/>
      <c r="P7" s="301"/>
      <c r="Q7" s="301"/>
      <c r="R7" s="301"/>
      <c r="S7" s="301"/>
      <c r="T7" s="7"/>
      <c r="U7" s="4"/>
      <c r="V7" s="1"/>
      <c r="W7" s="155" t="s">
        <v>2</v>
      </c>
      <c r="X7" s="1"/>
      <c r="Y7" s="1"/>
      <c r="Z7" s="1"/>
      <c r="AA7" s="1"/>
      <c r="AB7" s="1"/>
      <c r="AC7" s="1"/>
      <c r="AD7" s="1"/>
      <c r="AE7" s="1"/>
      <c r="AF7" s="1"/>
      <c r="AG7" s="1"/>
      <c r="AH7" s="1"/>
      <c r="AI7" s="1"/>
      <c r="AJ7" s="1"/>
    </row>
    <row r="8" spans="1:36" x14ac:dyDescent="0.25">
      <c r="A8" s="3"/>
      <c r="B8" s="5"/>
      <c r="C8" s="301"/>
      <c r="D8" s="301"/>
      <c r="E8" s="301"/>
      <c r="F8" s="301"/>
      <c r="G8" s="301"/>
      <c r="H8" s="301"/>
      <c r="I8" s="301"/>
      <c r="J8" s="301"/>
      <c r="K8" s="301"/>
      <c r="L8" s="301"/>
      <c r="M8" s="301"/>
      <c r="N8" s="301"/>
      <c r="O8" s="301"/>
      <c r="P8" s="301"/>
      <c r="Q8" s="301"/>
      <c r="R8" s="301"/>
      <c r="S8" s="301"/>
      <c r="T8" s="7"/>
      <c r="U8" s="4"/>
      <c r="V8" s="1"/>
      <c r="W8" s="158" t="s">
        <v>3</v>
      </c>
      <c r="X8" s="1"/>
      <c r="Y8" s="1"/>
      <c r="Z8" s="1"/>
      <c r="AA8" s="1"/>
      <c r="AB8" s="1"/>
      <c r="AC8" s="1"/>
      <c r="AD8" s="1"/>
      <c r="AE8" s="1"/>
      <c r="AF8" s="1"/>
      <c r="AG8" s="1"/>
      <c r="AH8" s="1"/>
      <c r="AI8" s="1"/>
      <c r="AJ8" s="1"/>
    </row>
    <row r="9" spans="1:36" x14ac:dyDescent="0.25">
      <c r="A9" s="3"/>
      <c r="B9" s="5"/>
      <c r="C9" s="301"/>
      <c r="D9" s="301"/>
      <c r="E9" s="301"/>
      <c r="F9" s="301"/>
      <c r="G9" s="301"/>
      <c r="H9" s="301"/>
      <c r="I9" s="301"/>
      <c r="J9" s="301"/>
      <c r="K9" s="301"/>
      <c r="L9" s="301"/>
      <c r="M9" s="301"/>
      <c r="N9" s="301"/>
      <c r="O9" s="301"/>
      <c r="P9" s="301"/>
      <c r="Q9" s="301"/>
      <c r="R9" s="301"/>
      <c r="S9" s="301"/>
      <c r="T9" s="7"/>
      <c r="U9" s="4"/>
      <c r="V9" s="1"/>
      <c r="W9" s="155" t="s">
        <v>4618</v>
      </c>
      <c r="X9" s="1"/>
      <c r="Y9" s="1"/>
      <c r="Z9" s="1"/>
      <c r="AA9" s="1"/>
      <c r="AB9" s="1"/>
      <c r="AC9" s="1"/>
      <c r="AD9" s="1"/>
      <c r="AE9" s="1"/>
      <c r="AF9" s="1"/>
      <c r="AG9" s="1"/>
      <c r="AH9" s="1"/>
      <c r="AI9" s="1"/>
      <c r="AJ9" s="1"/>
    </row>
    <row r="10" spans="1:36" x14ac:dyDescent="0.25">
      <c r="A10" s="3"/>
      <c r="B10" s="5"/>
      <c r="C10" s="28"/>
      <c r="D10" s="28"/>
      <c r="E10" s="28"/>
      <c r="F10" s="28"/>
      <c r="G10" s="28"/>
      <c r="H10" s="28"/>
      <c r="I10" s="28"/>
      <c r="J10" s="28"/>
      <c r="K10" s="28"/>
      <c r="L10" s="28"/>
      <c r="M10" s="28"/>
      <c r="N10" s="28"/>
      <c r="O10" s="28"/>
      <c r="P10" s="28"/>
      <c r="Q10" s="28"/>
      <c r="R10" s="28"/>
      <c r="S10" s="28"/>
      <c r="T10" s="7"/>
      <c r="U10" s="4"/>
      <c r="V10" s="1"/>
      <c r="W10" s="155" t="s">
        <v>4619</v>
      </c>
      <c r="X10" s="1"/>
      <c r="Y10" s="1"/>
      <c r="Z10" s="1"/>
      <c r="AA10" s="1"/>
      <c r="AB10" s="1"/>
      <c r="AC10" s="1"/>
      <c r="AD10" s="1"/>
      <c r="AE10" s="1"/>
      <c r="AF10" s="1"/>
      <c r="AG10" s="1"/>
      <c r="AH10" s="1"/>
      <c r="AI10" s="1"/>
      <c r="AJ10" s="1"/>
    </row>
    <row r="11" spans="1:36" x14ac:dyDescent="0.25">
      <c r="A11" s="3"/>
      <c r="B11" s="5"/>
      <c r="C11" s="298" t="s">
        <v>4675</v>
      </c>
      <c r="D11" s="299"/>
      <c r="E11" s="299"/>
      <c r="F11" s="299"/>
      <c r="G11" s="299"/>
      <c r="H11" s="299"/>
      <c r="I11" s="299"/>
      <c r="J11" s="299"/>
      <c r="K11" s="299"/>
      <c r="L11" s="299"/>
      <c r="M11" s="299"/>
      <c r="N11" s="299"/>
      <c r="O11" s="299"/>
      <c r="P11" s="299"/>
      <c r="Q11" s="299"/>
      <c r="R11" s="299"/>
      <c r="S11" s="300"/>
      <c r="T11" s="7"/>
      <c r="U11" s="4"/>
      <c r="V11" s="1"/>
      <c r="W11" s="155" t="s">
        <v>4</v>
      </c>
      <c r="X11" s="1"/>
      <c r="Y11" s="1"/>
      <c r="Z11" s="1"/>
      <c r="AA11" s="1"/>
      <c r="AB11" s="1"/>
      <c r="AC11" s="1"/>
      <c r="AD11" s="1"/>
      <c r="AE11" s="1"/>
      <c r="AF11" s="1"/>
      <c r="AG11" s="1"/>
      <c r="AH11" s="1"/>
      <c r="AI11" s="1"/>
      <c r="AJ11" s="1"/>
    </row>
    <row r="12" spans="1:36" x14ac:dyDescent="0.25">
      <c r="A12" s="3"/>
      <c r="B12" s="5"/>
      <c r="C12" s="29" t="s">
        <v>4676</v>
      </c>
      <c r="D12" s="29"/>
      <c r="E12" s="297" t="s">
        <v>4677</v>
      </c>
      <c r="F12" s="297"/>
      <c r="G12" s="297"/>
      <c r="H12" s="297"/>
      <c r="I12" s="297"/>
      <c r="J12" s="297"/>
      <c r="K12" s="297"/>
      <c r="L12" s="297"/>
      <c r="M12" s="297"/>
      <c r="N12" s="297"/>
      <c r="O12" s="297"/>
      <c r="P12" s="297"/>
      <c r="Q12" s="297"/>
      <c r="R12" s="297"/>
      <c r="S12" s="297"/>
      <c r="T12" s="7"/>
      <c r="U12" s="4"/>
      <c r="V12" s="1"/>
      <c r="W12" s="155" t="s">
        <v>5</v>
      </c>
      <c r="X12" s="1"/>
      <c r="Y12" s="1"/>
      <c r="Z12" s="1"/>
      <c r="AA12" s="1"/>
      <c r="AB12" s="1"/>
      <c r="AC12" s="1"/>
      <c r="AD12" s="1"/>
      <c r="AE12" s="1"/>
      <c r="AF12" s="1"/>
      <c r="AG12" s="1"/>
      <c r="AH12" s="1"/>
      <c r="AI12" s="1"/>
      <c r="AJ12" s="1"/>
    </row>
    <row r="13" spans="1:36" x14ac:dyDescent="0.25">
      <c r="A13" s="3"/>
      <c r="B13" s="5"/>
      <c r="C13" s="29" t="s">
        <v>4678</v>
      </c>
      <c r="D13" s="29"/>
      <c r="E13" s="297" t="s">
        <v>4679</v>
      </c>
      <c r="F13" s="297"/>
      <c r="G13" s="297"/>
      <c r="H13" s="297"/>
      <c r="I13" s="297"/>
      <c r="J13" s="297"/>
      <c r="K13" s="297"/>
      <c r="L13" s="297"/>
      <c r="M13" s="297"/>
      <c r="N13" s="297"/>
      <c r="O13" s="297"/>
      <c r="P13" s="297"/>
      <c r="Q13" s="297"/>
      <c r="R13" s="297"/>
      <c r="S13" s="297"/>
      <c r="T13" s="7"/>
      <c r="U13" s="4"/>
      <c r="V13" s="1"/>
      <c r="W13" s="155" t="s">
        <v>6</v>
      </c>
      <c r="X13" s="1"/>
      <c r="Y13" s="1"/>
      <c r="Z13" s="1"/>
      <c r="AA13" s="1"/>
      <c r="AB13" s="1"/>
      <c r="AC13" s="1"/>
      <c r="AD13" s="1"/>
      <c r="AE13" s="1"/>
      <c r="AF13" s="1"/>
      <c r="AG13" s="1"/>
      <c r="AH13" s="1"/>
      <c r="AI13" s="1"/>
      <c r="AJ13" s="1"/>
    </row>
    <row r="14" spans="1:36" x14ac:dyDescent="0.25">
      <c r="A14" s="3"/>
      <c r="B14" s="5"/>
      <c r="C14" s="29" t="s">
        <v>4680</v>
      </c>
      <c r="D14" s="29"/>
      <c r="E14" s="297" t="s">
        <v>4681</v>
      </c>
      <c r="F14" s="297"/>
      <c r="G14" s="297"/>
      <c r="H14" s="297"/>
      <c r="I14" s="297"/>
      <c r="J14" s="297"/>
      <c r="K14" s="297"/>
      <c r="L14" s="297"/>
      <c r="M14" s="297"/>
      <c r="N14" s="297"/>
      <c r="O14" s="297"/>
      <c r="P14" s="297"/>
      <c r="Q14" s="297"/>
      <c r="R14" s="297"/>
      <c r="S14" s="297"/>
      <c r="T14" s="7"/>
      <c r="U14" s="4"/>
      <c r="V14" s="1"/>
      <c r="W14" s="155" t="s">
        <v>7</v>
      </c>
      <c r="X14" s="1"/>
      <c r="Y14" s="1"/>
      <c r="Z14" s="1"/>
      <c r="AA14" s="1"/>
      <c r="AB14" s="1"/>
      <c r="AC14" s="1"/>
      <c r="AD14" s="1"/>
      <c r="AE14" s="1"/>
      <c r="AF14" s="1"/>
      <c r="AG14" s="1"/>
      <c r="AH14" s="1"/>
      <c r="AI14" s="1"/>
      <c r="AJ14" s="1"/>
    </row>
    <row r="15" spans="1:36" x14ac:dyDescent="0.25">
      <c r="A15" s="3"/>
      <c r="B15" s="5"/>
      <c r="C15" s="29" t="s">
        <v>260</v>
      </c>
      <c r="D15" s="29"/>
      <c r="E15" s="297" t="s">
        <v>4682</v>
      </c>
      <c r="F15" s="297"/>
      <c r="G15" s="297"/>
      <c r="H15" s="297"/>
      <c r="I15" s="297"/>
      <c r="J15" s="297"/>
      <c r="K15" s="297"/>
      <c r="L15" s="297"/>
      <c r="M15" s="297"/>
      <c r="N15" s="297"/>
      <c r="O15" s="297"/>
      <c r="P15" s="297"/>
      <c r="Q15" s="297"/>
      <c r="R15" s="297"/>
      <c r="S15" s="297"/>
      <c r="T15" s="7"/>
      <c r="U15" s="4"/>
      <c r="V15" s="1"/>
      <c r="W15" s="155" t="s">
        <v>4620</v>
      </c>
      <c r="X15" s="1"/>
      <c r="Y15" s="1"/>
      <c r="Z15" s="1"/>
      <c r="AA15" s="1"/>
      <c r="AB15" s="1"/>
      <c r="AC15" s="1"/>
      <c r="AD15" s="1"/>
      <c r="AE15" s="1"/>
      <c r="AF15" s="1"/>
      <c r="AG15" s="1"/>
      <c r="AH15" s="1"/>
      <c r="AI15" s="1"/>
      <c r="AJ15" s="1"/>
    </row>
    <row r="16" spans="1:36" x14ac:dyDescent="0.25">
      <c r="A16" s="3"/>
      <c r="B16" s="5"/>
      <c r="C16" s="29" t="s">
        <v>4683</v>
      </c>
      <c r="D16" s="29"/>
      <c r="E16" s="297" t="s">
        <v>4684</v>
      </c>
      <c r="F16" s="297"/>
      <c r="G16" s="297"/>
      <c r="H16" s="297"/>
      <c r="I16" s="297"/>
      <c r="J16" s="297"/>
      <c r="K16" s="297"/>
      <c r="L16" s="297"/>
      <c r="M16" s="297"/>
      <c r="N16" s="297"/>
      <c r="O16" s="297"/>
      <c r="P16" s="297"/>
      <c r="Q16" s="297"/>
      <c r="R16" s="297"/>
      <c r="S16" s="297"/>
      <c r="T16" s="7"/>
      <c r="U16" s="4"/>
      <c r="V16" s="1"/>
      <c r="W16" s="155" t="s">
        <v>4621</v>
      </c>
      <c r="X16" s="1"/>
      <c r="Y16" s="1"/>
      <c r="Z16" s="1"/>
      <c r="AA16" s="1"/>
      <c r="AB16" s="1"/>
      <c r="AC16" s="1"/>
      <c r="AD16" s="1"/>
      <c r="AE16" s="1"/>
      <c r="AF16" s="1"/>
      <c r="AG16" s="1"/>
      <c r="AH16" s="1"/>
      <c r="AI16" s="1"/>
      <c r="AJ16" s="1"/>
    </row>
    <row r="17" spans="1:36" ht="15.75" thickBot="1" x14ac:dyDescent="0.3">
      <c r="A17" s="3"/>
      <c r="B17" s="5"/>
      <c r="C17" s="29" t="s">
        <v>4685</v>
      </c>
      <c r="D17" s="29"/>
      <c r="E17" s="297" t="s">
        <v>4686</v>
      </c>
      <c r="F17" s="297"/>
      <c r="G17" s="297"/>
      <c r="H17" s="297"/>
      <c r="I17" s="297"/>
      <c r="J17" s="297"/>
      <c r="K17" s="297"/>
      <c r="L17" s="297"/>
      <c r="M17" s="297"/>
      <c r="N17" s="297"/>
      <c r="O17" s="297"/>
      <c r="P17" s="297"/>
      <c r="Q17" s="297"/>
      <c r="R17" s="297"/>
      <c r="S17" s="297"/>
      <c r="T17" s="7"/>
      <c r="U17" s="4"/>
      <c r="V17" s="1"/>
      <c r="W17" s="156" t="s">
        <v>4622</v>
      </c>
      <c r="X17" s="1"/>
      <c r="Y17" s="1"/>
      <c r="Z17" s="1"/>
      <c r="AA17" s="1"/>
      <c r="AB17" s="1"/>
      <c r="AC17" s="1"/>
      <c r="AD17" s="1"/>
      <c r="AE17" s="1"/>
      <c r="AF17" s="1"/>
      <c r="AG17" s="1"/>
      <c r="AH17" s="1"/>
      <c r="AI17" s="1"/>
      <c r="AJ17" s="1"/>
    </row>
    <row r="18" spans="1:36" ht="15.75" thickBot="1" x14ac:dyDescent="0.3">
      <c r="A18" s="3"/>
      <c r="B18" s="5"/>
      <c r="C18" s="29" t="s">
        <v>4687</v>
      </c>
      <c r="D18" s="29"/>
      <c r="E18" s="297" t="s">
        <v>4688</v>
      </c>
      <c r="F18" s="297"/>
      <c r="G18" s="297"/>
      <c r="H18" s="297"/>
      <c r="I18" s="297"/>
      <c r="J18" s="297"/>
      <c r="K18" s="297"/>
      <c r="L18" s="297"/>
      <c r="M18" s="297"/>
      <c r="N18" s="297"/>
      <c r="O18" s="297"/>
      <c r="P18" s="297"/>
      <c r="Q18" s="297"/>
      <c r="R18" s="297"/>
      <c r="S18" s="297"/>
      <c r="T18" s="7"/>
      <c r="U18" s="4"/>
      <c r="V18" s="1"/>
      <c r="W18" s="1"/>
      <c r="X18" s="1"/>
      <c r="Y18" s="1"/>
      <c r="Z18" s="1"/>
      <c r="AA18" s="1"/>
      <c r="AB18" s="1"/>
      <c r="AC18" s="1"/>
      <c r="AD18" s="1"/>
      <c r="AE18" s="1"/>
      <c r="AF18" s="1"/>
      <c r="AG18" s="1"/>
      <c r="AH18" s="1"/>
      <c r="AI18" s="1"/>
      <c r="AJ18" s="1"/>
    </row>
    <row r="19" spans="1:36" x14ac:dyDescent="0.25">
      <c r="A19" s="3"/>
      <c r="B19" s="5"/>
      <c r="C19" s="29" t="s">
        <v>4689</v>
      </c>
      <c r="D19" s="29"/>
      <c r="E19" s="297" t="s">
        <v>4690</v>
      </c>
      <c r="F19" s="297"/>
      <c r="G19" s="297"/>
      <c r="H19" s="297"/>
      <c r="I19" s="297"/>
      <c r="J19" s="297"/>
      <c r="K19" s="297"/>
      <c r="L19" s="297"/>
      <c r="M19" s="297"/>
      <c r="N19" s="297"/>
      <c r="O19" s="297"/>
      <c r="P19" s="297"/>
      <c r="Q19" s="297"/>
      <c r="R19" s="297"/>
      <c r="S19" s="297"/>
      <c r="T19" s="7"/>
      <c r="U19" s="4"/>
      <c r="V19" s="1"/>
      <c r="W19" s="12" t="s">
        <v>4623</v>
      </c>
      <c r="X19" s="1"/>
      <c r="Y19" s="1"/>
      <c r="Z19" s="1"/>
      <c r="AA19" s="1"/>
      <c r="AB19" s="1"/>
      <c r="AC19" s="1"/>
      <c r="AD19" s="1"/>
      <c r="AE19" s="1"/>
      <c r="AF19" s="1"/>
      <c r="AG19" s="1"/>
      <c r="AH19" s="1"/>
      <c r="AI19" s="1"/>
      <c r="AJ19" s="1"/>
    </row>
    <row r="20" spans="1:36" x14ac:dyDescent="0.25">
      <c r="A20" s="3"/>
      <c r="B20" s="5"/>
      <c r="C20" s="29" t="s">
        <v>4691</v>
      </c>
      <c r="D20" s="29"/>
      <c r="E20" s="297" t="s">
        <v>4692</v>
      </c>
      <c r="F20" s="297"/>
      <c r="G20" s="297"/>
      <c r="H20" s="297"/>
      <c r="I20" s="297"/>
      <c r="J20" s="297"/>
      <c r="K20" s="297"/>
      <c r="L20" s="297"/>
      <c r="M20" s="297"/>
      <c r="N20" s="297"/>
      <c r="O20" s="297"/>
      <c r="P20" s="297"/>
      <c r="Q20" s="297"/>
      <c r="R20" s="297"/>
      <c r="S20" s="297"/>
      <c r="T20" s="7"/>
      <c r="U20" s="4"/>
      <c r="V20" s="1"/>
      <c r="W20" s="155" t="s">
        <v>4624</v>
      </c>
      <c r="X20" s="1"/>
      <c r="Y20" s="1"/>
      <c r="Z20" s="1"/>
      <c r="AA20" s="1"/>
      <c r="AB20" s="1"/>
      <c r="AC20" s="1"/>
      <c r="AD20" s="1"/>
      <c r="AE20" s="1"/>
      <c r="AF20" s="1"/>
      <c r="AG20" s="1"/>
      <c r="AH20" s="1"/>
      <c r="AI20" s="1"/>
      <c r="AJ20" s="1"/>
    </row>
    <row r="21" spans="1:36" x14ac:dyDescent="0.25">
      <c r="A21" s="3"/>
      <c r="B21" s="5"/>
      <c r="C21" s="29" t="s">
        <v>4693</v>
      </c>
      <c r="D21" s="29"/>
      <c r="E21" s="297" t="s">
        <v>4694</v>
      </c>
      <c r="F21" s="297"/>
      <c r="G21" s="297"/>
      <c r="H21" s="297"/>
      <c r="I21" s="297"/>
      <c r="J21" s="297"/>
      <c r="K21" s="297"/>
      <c r="L21" s="297"/>
      <c r="M21" s="297"/>
      <c r="N21" s="297"/>
      <c r="O21" s="297"/>
      <c r="P21" s="297"/>
      <c r="Q21" s="297"/>
      <c r="R21" s="297"/>
      <c r="S21" s="297"/>
      <c r="T21" s="7"/>
      <c r="U21" s="4"/>
      <c r="V21" s="1"/>
      <c r="W21" s="155" t="s">
        <v>4625</v>
      </c>
      <c r="X21" s="1"/>
      <c r="Y21" s="1"/>
      <c r="Z21" s="1"/>
      <c r="AA21" s="1"/>
      <c r="AB21" s="1"/>
      <c r="AC21" s="1"/>
      <c r="AD21" s="1"/>
      <c r="AE21" s="1"/>
      <c r="AF21" s="1"/>
      <c r="AG21" s="1"/>
      <c r="AH21" s="1"/>
      <c r="AI21" s="1"/>
      <c r="AJ21" s="1"/>
    </row>
    <row r="22" spans="1:36" x14ac:dyDescent="0.25">
      <c r="A22" s="3"/>
      <c r="B22" s="5"/>
      <c r="C22" s="29" t="s">
        <v>8</v>
      </c>
      <c r="D22" s="29"/>
      <c r="E22" s="297" t="s">
        <v>4695</v>
      </c>
      <c r="F22" s="297"/>
      <c r="G22" s="297"/>
      <c r="H22" s="297"/>
      <c r="I22" s="297"/>
      <c r="J22" s="297"/>
      <c r="K22" s="297"/>
      <c r="L22" s="297"/>
      <c r="M22" s="297"/>
      <c r="N22" s="297"/>
      <c r="O22" s="297"/>
      <c r="P22" s="297"/>
      <c r="Q22" s="297"/>
      <c r="R22" s="297"/>
      <c r="S22" s="297"/>
      <c r="T22" s="7"/>
      <c r="U22" s="4"/>
      <c r="V22" s="1"/>
      <c r="W22" s="155" t="s">
        <v>4626</v>
      </c>
      <c r="X22" s="1"/>
      <c r="Y22" s="1"/>
      <c r="Z22" s="1"/>
      <c r="AA22" s="1"/>
      <c r="AB22" s="1"/>
      <c r="AC22" s="1"/>
      <c r="AD22" s="1"/>
      <c r="AE22" s="1"/>
      <c r="AF22" s="1"/>
      <c r="AG22" s="1"/>
      <c r="AH22" s="1"/>
      <c r="AI22" s="1"/>
      <c r="AJ22" s="1"/>
    </row>
    <row r="23" spans="1:36" x14ac:dyDescent="0.25">
      <c r="A23" s="3"/>
      <c r="B23" s="5"/>
      <c r="C23" s="29" t="s">
        <v>261</v>
      </c>
      <c r="D23" s="29"/>
      <c r="E23" s="297" t="s">
        <v>4696</v>
      </c>
      <c r="F23" s="297"/>
      <c r="G23" s="297"/>
      <c r="H23" s="297"/>
      <c r="I23" s="297"/>
      <c r="J23" s="297"/>
      <c r="K23" s="297"/>
      <c r="L23" s="297"/>
      <c r="M23" s="297"/>
      <c r="N23" s="297"/>
      <c r="O23" s="297"/>
      <c r="P23" s="297"/>
      <c r="Q23" s="297"/>
      <c r="R23" s="297"/>
      <c r="S23" s="297"/>
      <c r="T23" s="7"/>
      <c r="U23" s="4"/>
      <c r="V23" s="1"/>
      <c r="W23" s="155" t="s">
        <v>8</v>
      </c>
      <c r="X23" s="1"/>
      <c r="Y23" s="1"/>
      <c r="Z23" s="1"/>
      <c r="AA23" s="1"/>
      <c r="AB23" s="1"/>
      <c r="AC23" s="1"/>
      <c r="AD23" s="1"/>
      <c r="AE23" s="1"/>
      <c r="AF23" s="1"/>
      <c r="AG23" s="1"/>
      <c r="AH23" s="1"/>
      <c r="AI23" s="1"/>
      <c r="AJ23" s="1"/>
    </row>
    <row r="24" spans="1:36" x14ac:dyDescent="0.25">
      <c r="A24" s="3"/>
      <c r="B24" s="5"/>
      <c r="C24" s="29" t="s">
        <v>4697</v>
      </c>
      <c r="D24" s="29"/>
      <c r="E24" s="297" t="s">
        <v>4698</v>
      </c>
      <c r="F24" s="297"/>
      <c r="G24" s="297"/>
      <c r="H24" s="297"/>
      <c r="I24" s="297"/>
      <c r="J24" s="297"/>
      <c r="K24" s="297"/>
      <c r="L24" s="297"/>
      <c r="M24" s="297"/>
      <c r="N24" s="297"/>
      <c r="O24" s="297"/>
      <c r="P24" s="297"/>
      <c r="Q24" s="297"/>
      <c r="R24" s="297"/>
      <c r="S24" s="297"/>
      <c r="T24" s="7"/>
      <c r="U24" s="4"/>
      <c r="V24" s="1"/>
      <c r="W24" s="155" t="s">
        <v>9</v>
      </c>
      <c r="X24" s="1"/>
      <c r="Y24" s="1"/>
      <c r="Z24" s="1"/>
      <c r="AA24" s="1"/>
      <c r="AB24" s="1"/>
      <c r="AC24" s="1"/>
      <c r="AD24" s="1"/>
      <c r="AE24" s="1"/>
      <c r="AF24" s="1"/>
      <c r="AG24" s="1"/>
      <c r="AH24" s="1"/>
      <c r="AI24" s="1"/>
      <c r="AJ24" s="1"/>
    </row>
    <row r="25" spans="1:36" x14ac:dyDescent="0.25">
      <c r="A25" s="3"/>
      <c r="B25" s="5"/>
      <c r="C25" s="27"/>
      <c r="D25" s="27"/>
      <c r="E25" s="27"/>
      <c r="F25" s="27"/>
      <c r="G25" s="27"/>
      <c r="H25" s="27"/>
      <c r="I25" s="27"/>
      <c r="J25" s="27"/>
      <c r="K25" s="27"/>
      <c r="L25" s="27"/>
      <c r="M25" s="27"/>
      <c r="N25" s="27"/>
      <c r="O25" s="27"/>
      <c r="P25" s="27"/>
      <c r="Q25" s="27"/>
      <c r="R25" s="27"/>
      <c r="S25" s="27"/>
      <c r="T25" s="7"/>
      <c r="U25" s="4"/>
      <c r="V25" s="1"/>
      <c r="W25" s="155" t="s">
        <v>4627</v>
      </c>
      <c r="X25" s="1"/>
      <c r="Y25" s="1"/>
      <c r="Z25" s="1"/>
      <c r="AA25" s="1"/>
      <c r="AB25" s="1"/>
      <c r="AC25" s="1"/>
      <c r="AD25" s="1"/>
      <c r="AE25" s="1"/>
      <c r="AF25" s="1"/>
      <c r="AG25" s="1"/>
      <c r="AH25" s="1"/>
      <c r="AI25" s="1"/>
      <c r="AJ25" s="1"/>
    </row>
    <row r="26" spans="1:36" ht="16.5" customHeight="1" x14ac:dyDescent="0.25">
      <c r="A26" s="3"/>
      <c r="B26" s="5"/>
      <c r="C26" s="302" t="s">
        <v>4628</v>
      </c>
      <c r="D26" s="154"/>
      <c r="E26" s="27"/>
      <c r="F26" s="27"/>
      <c r="G26" s="27"/>
      <c r="H26" s="27"/>
      <c r="I26" s="27"/>
      <c r="J26" s="27"/>
      <c r="K26" s="27"/>
      <c r="L26" s="27"/>
      <c r="M26" s="27"/>
      <c r="N26" s="27"/>
      <c r="O26" s="27"/>
      <c r="P26" s="27"/>
      <c r="Q26" s="290" t="s">
        <v>4629</v>
      </c>
      <c r="R26" s="290"/>
      <c r="S26" s="290"/>
      <c r="T26" s="7"/>
      <c r="U26" s="4"/>
      <c r="V26" s="1"/>
      <c r="W26" s="155" t="s">
        <v>10</v>
      </c>
      <c r="X26" s="1"/>
      <c r="Y26" s="1"/>
      <c r="Z26" s="1"/>
      <c r="AA26" s="1"/>
      <c r="AB26" s="1"/>
      <c r="AC26" s="1"/>
      <c r="AD26" s="1"/>
      <c r="AE26" s="1"/>
      <c r="AF26" s="1"/>
      <c r="AG26" s="1"/>
      <c r="AH26" s="1"/>
      <c r="AI26" s="1"/>
      <c r="AJ26" s="1"/>
    </row>
    <row r="27" spans="1:36" ht="12.95" customHeight="1" thickBot="1" x14ac:dyDescent="0.3">
      <c r="A27" s="3"/>
      <c r="B27" s="5"/>
      <c r="C27" s="302"/>
      <c r="D27" s="154"/>
      <c r="E27" s="27"/>
      <c r="F27" s="27"/>
      <c r="G27" s="27"/>
      <c r="H27" s="27"/>
      <c r="I27" s="27"/>
      <c r="J27" s="27"/>
      <c r="K27" s="27"/>
      <c r="L27" s="27"/>
      <c r="M27" s="27"/>
      <c r="N27" s="27"/>
      <c r="O27" s="27"/>
      <c r="P27" s="27"/>
      <c r="Q27" s="290"/>
      <c r="R27" s="290"/>
      <c r="S27" s="290"/>
      <c r="T27" s="7"/>
      <c r="U27" s="4"/>
      <c r="V27" s="1"/>
      <c r="W27" s="156" t="s">
        <v>11</v>
      </c>
      <c r="X27" s="1"/>
      <c r="Y27" s="1"/>
      <c r="Z27" s="1"/>
      <c r="AA27" s="1"/>
      <c r="AB27" s="1"/>
      <c r="AC27" s="1"/>
      <c r="AD27" s="1"/>
      <c r="AE27" s="1"/>
      <c r="AF27" s="1"/>
      <c r="AG27" s="1"/>
      <c r="AH27" s="1"/>
      <c r="AI27" s="1"/>
      <c r="AJ27" s="1"/>
    </row>
    <row r="28" spans="1:36" x14ac:dyDescent="0.25">
      <c r="A28" s="3"/>
      <c r="B28" s="5"/>
      <c r="C28" s="27"/>
      <c r="D28" s="27"/>
      <c r="E28" s="27"/>
      <c r="F28" s="27"/>
      <c r="G28" s="27"/>
      <c r="H28" s="27"/>
      <c r="I28" s="27"/>
      <c r="J28" s="27"/>
      <c r="K28" s="27"/>
      <c r="L28" s="27"/>
      <c r="M28" s="27"/>
      <c r="N28" s="27"/>
      <c r="O28" s="27"/>
      <c r="P28" s="27"/>
      <c r="Q28" s="27"/>
      <c r="R28" s="27"/>
      <c r="S28" s="27"/>
      <c r="T28" s="7"/>
      <c r="U28" s="4"/>
      <c r="V28" s="1"/>
      <c r="W28" s="1"/>
      <c r="X28" s="1"/>
      <c r="Y28" s="1"/>
      <c r="Z28" s="1"/>
      <c r="AA28" s="1"/>
      <c r="AB28" s="1"/>
      <c r="AC28" s="1"/>
      <c r="AD28" s="1"/>
      <c r="AE28" s="1"/>
      <c r="AF28" s="1"/>
      <c r="AG28" s="1"/>
      <c r="AH28" s="1"/>
      <c r="AI28" s="1"/>
      <c r="AJ28" s="1"/>
    </row>
    <row r="29" spans="1:36" ht="14.45" customHeight="1" x14ac:dyDescent="0.25">
      <c r="A29" s="3"/>
      <c r="B29" s="5"/>
      <c r="C29" s="27"/>
      <c r="D29" s="10"/>
      <c r="E29" s="6"/>
      <c r="F29" s="6"/>
      <c r="G29" s="6"/>
      <c r="H29" s="6"/>
      <c r="I29" s="6"/>
      <c r="J29" s="6"/>
      <c r="K29" s="303" t="s">
        <v>5369</v>
      </c>
      <c r="L29" s="304"/>
      <c r="M29" s="304"/>
      <c r="N29" s="304"/>
      <c r="O29" s="304"/>
      <c r="P29" s="304"/>
      <c r="Q29" s="304"/>
      <c r="R29" s="304"/>
      <c r="S29" s="305"/>
      <c r="T29" s="7"/>
      <c r="U29" s="4"/>
      <c r="V29" s="1"/>
      <c r="W29" s="1"/>
      <c r="X29" s="1"/>
      <c r="Y29" s="1"/>
      <c r="Z29" s="1"/>
      <c r="AA29" s="1"/>
      <c r="AB29" s="1"/>
      <c r="AC29" s="1"/>
      <c r="AD29" s="1"/>
      <c r="AE29" s="1"/>
      <c r="AF29" s="1"/>
      <c r="AG29" s="1"/>
      <c r="AH29" s="1"/>
      <c r="AI29" s="1"/>
      <c r="AJ29" s="1"/>
    </row>
    <row r="30" spans="1:36" ht="14.45" customHeight="1" x14ac:dyDescent="0.25">
      <c r="A30" s="3"/>
      <c r="B30" s="5"/>
      <c r="C30" s="27"/>
      <c r="D30" s="10"/>
      <c r="E30" s="6"/>
      <c r="F30" s="6"/>
      <c r="G30" s="6"/>
      <c r="H30" s="6"/>
      <c r="I30" s="6"/>
      <c r="J30" s="6"/>
      <c r="K30" s="306"/>
      <c r="L30" s="307"/>
      <c r="M30" s="307"/>
      <c r="N30" s="307"/>
      <c r="O30" s="307"/>
      <c r="P30" s="307"/>
      <c r="Q30" s="307"/>
      <c r="R30" s="307"/>
      <c r="S30" s="308"/>
      <c r="T30" s="7"/>
      <c r="U30" s="4"/>
      <c r="V30" s="1"/>
      <c r="W30" s="1"/>
      <c r="X30" s="1"/>
      <c r="Y30" s="1"/>
      <c r="Z30" s="1"/>
      <c r="AA30" s="1"/>
      <c r="AB30" s="1"/>
      <c r="AC30" s="1"/>
      <c r="AD30" s="1"/>
      <c r="AE30" s="1"/>
      <c r="AF30" s="1"/>
      <c r="AG30" s="1"/>
      <c r="AH30" s="1"/>
      <c r="AI30" s="1"/>
      <c r="AJ30" s="1"/>
    </row>
    <row r="31" spans="1:36" ht="14.45" customHeight="1" x14ac:dyDescent="0.25">
      <c r="A31" s="3"/>
      <c r="B31" s="5"/>
      <c r="C31" s="27"/>
      <c r="D31" s="10"/>
      <c r="E31" s="6"/>
      <c r="F31" s="6"/>
      <c r="G31" s="6"/>
      <c r="H31" s="6"/>
      <c r="I31" s="6"/>
      <c r="J31" s="6"/>
      <c r="K31" s="306"/>
      <c r="L31" s="307"/>
      <c r="M31" s="307"/>
      <c r="N31" s="307"/>
      <c r="O31" s="307"/>
      <c r="P31" s="307"/>
      <c r="Q31" s="307"/>
      <c r="R31" s="307"/>
      <c r="S31" s="308"/>
      <c r="T31" s="7"/>
      <c r="U31" s="4"/>
      <c r="V31" s="1"/>
      <c r="W31" s="1"/>
      <c r="X31" s="1"/>
      <c r="Y31" s="1"/>
      <c r="Z31" s="1"/>
      <c r="AA31" s="1"/>
      <c r="AB31" s="1"/>
      <c r="AC31" s="1"/>
      <c r="AD31" s="1"/>
      <c r="AE31" s="1"/>
      <c r="AF31" s="1"/>
      <c r="AG31" s="1"/>
      <c r="AH31" s="1"/>
      <c r="AI31" s="1"/>
      <c r="AJ31" s="1"/>
    </row>
    <row r="32" spans="1:36" ht="14.45" customHeight="1" x14ac:dyDescent="0.25">
      <c r="A32" s="3"/>
      <c r="B32" s="5"/>
      <c r="C32" s="27"/>
      <c r="D32" s="10"/>
      <c r="E32" s="6"/>
      <c r="F32" s="6"/>
      <c r="G32" s="6"/>
      <c r="H32" s="6"/>
      <c r="I32" s="6"/>
      <c r="J32" s="6"/>
      <c r="K32" s="306"/>
      <c r="L32" s="307"/>
      <c r="M32" s="307"/>
      <c r="N32" s="307"/>
      <c r="O32" s="307"/>
      <c r="P32" s="307"/>
      <c r="Q32" s="307"/>
      <c r="R32" s="307"/>
      <c r="S32" s="308"/>
      <c r="T32" s="7"/>
      <c r="U32" s="4"/>
      <c r="V32" s="1"/>
      <c r="W32" s="1"/>
      <c r="X32" s="1"/>
      <c r="Y32" s="1"/>
      <c r="Z32" s="1"/>
      <c r="AA32" s="1"/>
      <c r="AB32" s="1"/>
      <c r="AC32" s="1"/>
      <c r="AD32" s="1"/>
      <c r="AE32" s="1"/>
      <c r="AF32" s="1"/>
      <c r="AG32" s="1"/>
      <c r="AH32" s="1"/>
      <c r="AI32" s="1"/>
      <c r="AJ32" s="1"/>
    </row>
    <row r="33" spans="1:36" ht="14.45" customHeight="1" x14ac:dyDescent="0.25">
      <c r="A33" s="3"/>
      <c r="B33" s="5"/>
      <c r="C33" s="27"/>
      <c r="D33" s="10"/>
      <c r="E33" s="6"/>
      <c r="F33" s="6"/>
      <c r="G33" s="6"/>
      <c r="H33" s="6"/>
      <c r="I33" s="6"/>
      <c r="J33" s="6"/>
      <c r="K33" s="306"/>
      <c r="L33" s="307"/>
      <c r="M33" s="307"/>
      <c r="N33" s="307"/>
      <c r="O33" s="307"/>
      <c r="P33" s="307"/>
      <c r="Q33" s="307"/>
      <c r="R33" s="307"/>
      <c r="S33" s="308"/>
      <c r="T33" s="7"/>
      <c r="U33" s="4"/>
      <c r="V33" s="1"/>
      <c r="W33" s="1"/>
      <c r="X33" s="1"/>
      <c r="Y33" s="1"/>
      <c r="Z33" s="1"/>
      <c r="AA33" s="1"/>
      <c r="AB33" s="1"/>
      <c r="AC33" s="1"/>
      <c r="AD33" s="1"/>
      <c r="AE33" s="1"/>
      <c r="AF33" s="1"/>
      <c r="AG33" s="1"/>
      <c r="AH33" s="1"/>
      <c r="AI33" s="1"/>
      <c r="AJ33" s="1"/>
    </row>
    <row r="34" spans="1:36" ht="14.45" customHeight="1" x14ac:dyDescent="0.25">
      <c r="A34" s="3"/>
      <c r="B34" s="5"/>
      <c r="C34" s="27"/>
      <c r="D34" s="10"/>
      <c r="E34" s="6"/>
      <c r="F34" s="6"/>
      <c r="G34" s="6"/>
      <c r="H34" s="6"/>
      <c r="I34" s="6"/>
      <c r="J34" s="6"/>
      <c r="K34" s="306"/>
      <c r="L34" s="307"/>
      <c r="M34" s="307"/>
      <c r="N34" s="307"/>
      <c r="O34" s="307"/>
      <c r="P34" s="307"/>
      <c r="Q34" s="307"/>
      <c r="R34" s="307"/>
      <c r="S34" s="308"/>
      <c r="T34" s="7"/>
      <c r="U34" s="4"/>
      <c r="V34" s="1"/>
      <c r="W34" s="1"/>
      <c r="X34" s="1"/>
      <c r="Y34" s="1"/>
      <c r="Z34" s="1"/>
      <c r="AA34" s="1"/>
      <c r="AB34" s="1"/>
      <c r="AC34" s="1"/>
      <c r="AD34" s="1"/>
      <c r="AE34" s="1"/>
      <c r="AF34" s="1"/>
      <c r="AG34" s="1"/>
      <c r="AH34" s="1"/>
      <c r="AI34" s="1"/>
      <c r="AJ34" s="1"/>
    </row>
    <row r="35" spans="1:36" x14ac:dyDescent="0.25">
      <c r="A35" s="3"/>
      <c r="B35" s="5"/>
      <c r="C35" s="34" t="s">
        <v>3</v>
      </c>
      <c r="D35" s="10"/>
      <c r="E35" s="6"/>
      <c r="F35" s="6"/>
      <c r="G35" s="6"/>
      <c r="H35" s="6"/>
      <c r="I35" s="6"/>
      <c r="J35" s="6"/>
      <c r="K35" s="309"/>
      <c r="L35" s="310"/>
      <c r="M35" s="310"/>
      <c r="N35" s="310"/>
      <c r="O35" s="310"/>
      <c r="P35" s="310"/>
      <c r="Q35" s="310"/>
      <c r="R35" s="310"/>
      <c r="S35" s="311"/>
      <c r="T35" s="7"/>
      <c r="U35" s="4"/>
      <c r="V35" s="1"/>
      <c r="W35" s="1"/>
      <c r="X35" s="1"/>
      <c r="Y35" s="1"/>
      <c r="Z35" s="1"/>
      <c r="AA35" s="1"/>
      <c r="AB35" s="1"/>
      <c r="AC35" s="1"/>
      <c r="AD35" s="1"/>
      <c r="AE35" s="1"/>
      <c r="AF35" s="1"/>
      <c r="AG35" s="1"/>
      <c r="AH35" s="1"/>
      <c r="AI35" s="1"/>
      <c r="AJ35" s="1"/>
    </row>
    <row r="36" spans="1:36" ht="30" x14ac:dyDescent="0.25">
      <c r="A36" s="3"/>
      <c r="B36" s="5"/>
      <c r="C36" s="17" t="s">
        <v>4699</v>
      </c>
      <c r="D36" s="17"/>
      <c r="E36" s="53" t="s">
        <v>5367</v>
      </c>
      <c r="F36" s="53"/>
      <c r="G36" s="53" t="s">
        <v>4700</v>
      </c>
      <c r="H36" s="53"/>
      <c r="I36" s="53" t="s">
        <v>4701</v>
      </c>
      <c r="J36" s="53"/>
      <c r="K36" s="13" t="s">
        <v>210</v>
      </c>
      <c r="L36" s="13"/>
      <c r="M36" s="13" t="s">
        <v>4604</v>
      </c>
      <c r="N36" s="13"/>
      <c r="O36" s="13" t="s">
        <v>213</v>
      </c>
      <c r="P36" s="13"/>
      <c r="Q36" s="13" t="s">
        <v>211</v>
      </c>
      <c r="R36" s="13"/>
      <c r="S36" s="13" t="s">
        <v>212</v>
      </c>
      <c r="T36" s="7"/>
      <c r="U36" s="4"/>
      <c r="V36" s="1"/>
      <c r="W36" s="1"/>
      <c r="X36" s="1"/>
      <c r="Y36" s="1"/>
      <c r="Z36" s="1"/>
      <c r="AA36" s="1"/>
      <c r="AB36" s="1"/>
      <c r="AC36" s="1"/>
      <c r="AD36" s="1"/>
      <c r="AE36" s="1"/>
      <c r="AF36" s="1"/>
      <c r="AG36" s="1"/>
      <c r="AH36" s="1"/>
      <c r="AI36" s="1"/>
      <c r="AJ36" s="1"/>
    </row>
    <row r="37" spans="1:36" x14ac:dyDescent="0.25">
      <c r="A37" s="3"/>
      <c r="B37" s="5"/>
      <c r="C37" s="163" t="s">
        <v>4614</v>
      </c>
      <c r="D37" s="164" t="s">
        <v>4614</v>
      </c>
      <c r="E37" s="163" t="s">
        <v>4614</v>
      </c>
      <c r="F37" s="164" t="s">
        <v>4614</v>
      </c>
      <c r="G37" s="163" t="s">
        <v>4614</v>
      </c>
      <c r="H37" s="126"/>
      <c r="I37" s="23" t="s">
        <v>15</v>
      </c>
      <c r="J37" s="127"/>
      <c r="K37" s="55"/>
      <c r="L37" s="64"/>
      <c r="M37" s="55"/>
      <c r="N37" s="64"/>
      <c r="O37" s="55"/>
      <c r="P37" s="64"/>
      <c r="Q37" s="55"/>
      <c r="R37" s="64"/>
      <c r="S37" s="55"/>
      <c r="T37" s="7"/>
      <c r="U37" s="4"/>
      <c r="V37" s="1"/>
      <c r="W37" s="1"/>
      <c r="X37" s="1"/>
      <c r="Y37" s="1"/>
      <c r="Z37" s="1"/>
      <c r="AA37" s="1"/>
      <c r="AB37" s="1"/>
      <c r="AC37" s="1"/>
      <c r="AD37" s="1"/>
      <c r="AE37" s="1"/>
      <c r="AF37" s="1"/>
      <c r="AG37" s="1"/>
      <c r="AH37" s="1"/>
      <c r="AI37" s="1"/>
      <c r="AJ37" s="1"/>
    </row>
    <row r="38" spans="1:36" x14ac:dyDescent="0.25">
      <c r="A38" s="3"/>
      <c r="B38" s="5"/>
      <c r="C38" s="163" t="s">
        <v>4614</v>
      </c>
      <c r="D38" s="164" t="s">
        <v>4614</v>
      </c>
      <c r="E38" s="163" t="s">
        <v>4614</v>
      </c>
      <c r="F38" s="164" t="s">
        <v>4614</v>
      </c>
      <c r="G38" s="163" t="s">
        <v>4614</v>
      </c>
      <c r="H38" s="126"/>
      <c r="I38" s="23" t="s">
        <v>15</v>
      </c>
      <c r="J38" s="127"/>
      <c r="K38" s="55"/>
      <c r="L38" s="64"/>
      <c r="M38" s="55"/>
      <c r="N38" s="64"/>
      <c r="O38" s="55"/>
      <c r="P38" s="64"/>
      <c r="Q38" s="55"/>
      <c r="R38" s="64"/>
      <c r="S38" s="55"/>
      <c r="T38" s="7"/>
      <c r="U38" s="4"/>
      <c r="V38" s="1"/>
      <c r="W38" s="1"/>
      <c r="X38" s="1"/>
      <c r="Y38" s="1"/>
      <c r="Z38" s="1"/>
      <c r="AA38" s="1"/>
      <c r="AB38" s="1"/>
      <c r="AC38" s="1"/>
      <c r="AD38" s="1"/>
      <c r="AE38" s="1"/>
      <c r="AF38" s="1"/>
      <c r="AG38" s="1"/>
      <c r="AH38" s="1"/>
      <c r="AI38" s="1"/>
      <c r="AJ38" s="1"/>
    </row>
    <row r="39" spans="1:36" x14ac:dyDescent="0.25">
      <c r="A39" s="3"/>
      <c r="B39" s="5"/>
      <c r="C39" s="163" t="s">
        <v>4614</v>
      </c>
      <c r="D39" s="164" t="s">
        <v>4614</v>
      </c>
      <c r="E39" s="163" t="s">
        <v>4614</v>
      </c>
      <c r="F39" s="164" t="s">
        <v>4614</v>
      </c>
      <c r="G39" s="163" t="s">
        <v>4614</v>
      </c>
      <c r="H39" s="126"/>
      <c r="I39" s="23" t="s">
        <v>15</v>
      </c>
      <c r="J39" s="127"/>
      <c r="K39" s="55"/>
      <c r="L39" s="64"/>
      <c r="M39" s="55"/>
      <c r="N39" s="64"/>
      <c r="O39" s="55"/>
      <c r="P39" s="64"/>
      <c r="Q39" s="55"/>
      <c r="R39" s="64"/>
      <c r="S39" s="55"/>
      <c r="T39" s="7"/>
      <c r="U39" s="4"/>
      <c r="V39" s="1"/>
      <c r="W39" s="1"/>
      <c r="X39" s="1"/>
      <c r="Y39" s="1"/>
      <c r="Z39" s="1"/>
      <c r="AA39" s="1"/>
      <c r="AB39" s="1"/>
      <c r="AC39" s="1"/>
      <c r="AD39" s="1"/>
      <c r="AE39" s="1"/>
      <c r="AF39" s="1"/>
      <c r="AG39" s="1"/>
      <c r="AH39" s="1"/>
      <c r="AI39" s="1"/>
      <c r="AJ39" s="1"/>
    </row>
    <row r="40" spans="1:36" x14ac:dyDescent="0.25">
      <c r="A40" s="3"/>
      <c r="B40" s="5"/>
      <c r="C40" s="163" t="s">
        <v>4614</v>
      </c>
      <c r="D40" s="164" t="s">
        <v>4614</v>
      </c>
      <c r="E40" s="163" t="s">
        <v>4614</v>
      </c>
      <c r="F40" s="164" t="s">
        <v>4614</v>
      </c>
      <c r="G40" s="163" t="s">
        <v>4614</v>
      </c>
      <c r="H40" s="126"/>
      <c r="I40" s="23" t="s">
        <v>15</v>
      </c>
      <c r="J40" s="127"/>
      <c r="K40" s="55"/>
      <c r="L40" s="64"/>
      <c r="M40" s="55"/>
      <c r="N40" s="64"/>
      <c r="O40" s="55"/>
      <c r="P40" s="64"/>
      <c r="Q40" s="55"/>
      <c r="R40" s="64"/>
      <c r="S40" s="55"/>
      <c r="T40" s="7"/>
      <c r="U40" s="4"/>
      <c r="V40" s="1"/>
      <c r="W40" s="1"/>
      <c r="X40" s="1"/>
      <c r="Y40" s="1"/>
      <c r="Z40" s="1"/>
      <c r="AA40" s="1"/>
      <c r="AB40" s="1"/>
      <c r="AC40" s="1"/>
      <c r="AD40" s="1"/>
      <c r="AE40" s="1"/>
      <c r="AF40" s="1"/>
      <c r="AG40" s="1"/>
      <c r="AH40" s="1"/>
      <c r="AI40" s="1"/>
      <c r="AJ40" s="1"/>
    </row>
    <row r="41" spans="1:36" x14ac:dyDescent="0.25">
      <c r="A41" s="3"/>
      <c r="B41" s="5"/>
      <c r="C41" s="163" t="s">
        <v>4614</v>
      </c>
      <c r="D41" s="164" t="s">
        <v>4614</v>
      </c>
      <c r="E41" s="163" t="s">
        <v>4614</v>
      </c>
      <c r="F41" s="164" t="s">
        <v>4614</v>
      </c>
      <c r="G41" s="163" t="s">
        <v>4614</v>
      </c>
      <c r="H41" s="126"/>
      <c r="I41" s="23" t="s">
        <v>15</v>
      </c>
      <c r="J41" s="127"/>
      <c r="K41" s="55"/>
      <c r="L41" s="64"/>
      <c r="M41" s="55"/>
      <c r="N41" s="64"/>
      <c r="O41" s="55"/>
      <c r="P41" s="64"/>
      <c r="Q41" s="55"/>
      <c r="R41" s="64"/>
      <c r="S41" s="55"/>
      <c r="T41" s="7"/>
      <c r="U41" s="4"/>
      <c r="V41" s="1"/>
      <c r="W41" s="1"/>
      <c r="X41" s="1"/>
      <c r="Y41" s="1"/>
      <c r="Z41" s="1"/>
      <c r="AA41" s="1"/>
      <c r="AB41" s="1"/>
      <c r="AC41" s="1"/>
      <c r="AD41" s="1"/>
      <c r="AE41" s="1"/>
      <c r="AF41" s="1"/>
      <c r="AG41" s="1"/>
      <c r="AH41" s="1"/>
      <c r="AI41" s="1"/>
      <c r="AJ41" s="1"/>
    </row>
    <row r="42" spans="1:36" x14ac:dyDescent="0.25">
      <c r="A42" s="3"/>
      <c r="B42" s="5"/>
      <c r="C42" s="163" t="s">
        <v>4614</v>
      </c>
      <c r="D42" s="164" t="s">
        <v>4614</v>
      </c>
      <c r="E42" s="163" t="s">
        <v>4614</v>
      </c>
      <c r="F42" s="164" t="s">
        <v>4614</v>
      </c>
      <c r="G42" s="163" t="s">
        <v>4614</v>
      </c>
      <c r="H42" s="126"/>
      <c r="I42" s="23" t="s">
        <v>15</v>
      </c>
      <c r="J42" s="127"/>
      <c r="K42" s="55"/>
      <c r="L42" s="64"/>
      <c r="M42" s="55"/>
      <c r="N42" s="64"/>
      <c r="O42" s="55"/>
      <c r="P42" s="64"/>
      <c r="Q42" s="55"/>
      <c r="R42" s="64"/>
      <c r="S42" s="55"/>
      <c r="T42" s="7"/>
      <c r="U42" s="4"/>
      <c r="V42" s="1"/>
      <c r="W42" s="1"/>
      <c r="X42" s="1"/>
      <c r="Y42" s="1"/>
      <c r="Z42" s="1"/>
      <c r="AA42" s="1"/>
      <c r="AB42" s="1"/>
      <c r="AC42" s="1"/>
      <c r="AD42" s="1"/>
      <c r="AE42" s="1"/>
      <c r="AF42" s="1"/>
      <c r="AG42" s="1"/>
      <c r="AH42" s="1"/>
      <c r="AI42" s="1"/>
      <c r="AJ42" s="1"/>
    </row>
    <row r="43" spans="1:36" x14ac:dyDescent="0.25">
      <c r="A43" s="3"/>
      <c r="B43" s="5"/>
      <c r="C43" s="163" t="s">
        <v>4614</v>
      </c>
      <c r="D43" s="164" t="s">
        <v>4614</v>
      </c>
      <c r="E43" s="163" t="s">
        <v>4614</v>
      </c>
      <c r="F43" s="164" t="s">
        <v>4614</v>
      </c>
      <c r="G43" s="163" t="s">
        <v>4614</v>
      </c>
      <c r="H43" s="126"/>
      <c r="I43" s="23" t="s">
        <v>15</v>
      </c>
      <c r="J43" s="127"/>
      <c r="K43" s="55"/>
      <c r="L43" s="64"/>
      <c r="M43" s="55"/>
      <c r="N43" s="64"/>
      <c r="O43" s="55"/>
      <c r="P43" s="64"/>
      <c r="Q43" s="55"/>
      <c r="R43" s="64"/>
      <c r="S43" s="55"/>
      <c r="T43" s="7"/>
      <c r="U43" s="4"/>
      <c r="V43" s="1"/>
      <c r="W43" s="1"/>
      <c r="X43" s="1"/>
      <c r="Y43" s="1"/>
      <c r="Z43" s="1"/>
      <c r="AA43" s="1"/>
      <c r="AB43" s="1"/>
      <c r="AC43" s="1"/>
      <c r="AD43" s="1"/>
      <c r="AE43" s="1"/>
      <c r="AF43" s="1"/>
      <c r="AG43" s="1"/>
      <c r="AH43" s="1"/>
      <c r="AI43" s="1"/>
      <c r="AJ43" s="1"/>
    </row>
    <row r="44" spans="1:36" x14ac:dyDescent="0.25">
      <c r="A44" s="3"/>
      <c r="B44" s="5"/>
      <c r="C44" s="163" t="s">
        <v>4614</v>
      </c>
      <c r="D44" s="164" t="s">
        <v>4614</v>
      </c>
      <c r="E44" s="163" t="s">
        <v>4614</v>
      </c>
      <c r="F44" s="164" t="s">
        <v>4614</v>
      </c>
      <c r="G44" s="163" t="s">
        <v>4614</v>
      </c>
      <c r="H44" s="126"/>
      <c r="I44" s="23" t="s">
        <v>15</v>
      </c>
      <c r="J44" s="127"/>
      <c r="K44" s="55"/>
      <c r="L44" s="64"/>
      <c r="M44" s="55"/>
      <c r="N44" s="64"/>
      <c r="O44" s="55"/>
      <c r="P44" s="64"/>
      <c r="Q44" s="55"/>
      <c r="R44" s="64"/>
      <c r="S44" s="55"/>
      <c r="T44" s="7"/>
      <c r="U44" s="4"/>
      <c r="V44" s="1"/>
      <c r="W44" s="1"/>
      <c r="X44" s="1"/>
      <c r="Y44" s="1"/>
      <c r="Z44" s="1"/>
      <c r="AA44" s="1"/>
      <c r="AB44" s="1"/>
      <c r="AC44" s="1"/>
      <c r="AD44" s="1"/>
      <c r="AE44" s="1"/>
      <c r="AF44" s="1"/>
      <c r="AG44" s="1"/>
      <c r="AH44" s="1"/>
      <c r="AI44" s="1"/>
      <c r="AJ44" s="1"/>
    </row>
    <row r="45" spans="1:36" x14ac:dyDescent="0.25">
      <c r="A45" s="3"/>
      <c r="B45" s="5"/>
      <c r="C45" s="163" t="s">
        <v>4614</v>
      </c>
      <c r="D45" s="164" t="s">
        <v>4614</v>
      </c>
      <c r="E45" s="163" t="s">
        <v>4614</v>
      </c>
      <c r="F45" s="164" t="s">
        <v>4614</v>
      </c>
      <c r="G45" s="163" t="s">
        <v>4614</v>
      </c>
      <c r="H45" s="126"/>
      <c r="I45" s="23" t="s">
        <v>15</v>
      </c>
      <c r="J45" s="127"/>
      <c r="K45" s="55"/>
      <c r="L45" s="64"/>
      <c r="M45" s="55"/>
      <c r="N45" s="64"/>
      <c r="O45" s="55"/>
      <c r="P45" s="64"/>
      <c r="Q45" s="55"/>
      <c r="R45" s="64"/>
      <c r="S45" s="55"/>
      <c r="T45" s="7"/>
      <c r="U45" s="4"/>
      <c r="V45" s="1"/>
      <c r="W45" s="1"/>
      <c r="X45" s="1"/>
      <c r="Y45" s="1"/>
      <c r="Z45" s="1"/>
      <c r="AA45" s="1"/>
      <c r="AB45" s="1"/>
      <c r="AC45" s="1"/>
      <c r="AD45" s="1"/>
      <c r="AE45" s="1"/>
      <c r="AF45" s="1"/>
      <c r="AG45" s="1"/>
      <c r="AH45" s="1"/>
      <c r="AI45" s="1"/>
      <c r="AJ45" s="1"/>
    </row>
    <row r="46" spans="1:36" x14ac:dyDescent="0.25">
      <c r="A46" s="3"/>
      <c r="B46" s="5"/>
      <c r="C46" s="163" t="s">
        <v>4614</v>
      </c>
      <c r="D46" s="164" t="s">
        <v>4614</v>
      </c>
      <c r="E46" s="163" t="s">
        <v>4614</v>
      </c>
      <c r="F46" s="164" t="s">
        <v>4614</v>
      </c>
      <c r="G46" s="163" t="s">
        <v>4614</v>
      </c>
      <c r="H46" s="126"/>
      <c r="I46" s="23" t="s">
        <v>15</v>
      </c>
      <c r="J46" s="127"/>
      <c r="K46" s="55"/>
      <c r="L46" s="64"/>
      <c r="M46" s="55"/>
      <c r="N46" s="64"/>
      <c r="O46" s="55"/>
      <c r="P46" s="64"/>
      <c r="Q46" s="55"/>
      <c r="R46" s="64"/>
      <c r="S46" s="55"/>
      <c r="T46" s="7"/>
      <c r="U46" s="4"/>
      <c r="V46" s="1"/>
      <c r="W46" s="1"/>
      <c r="X46" s="1"/>
      <c r="Y46" s="1"/>
      <c r="Z46" s="1"/>
      <c r="AA46" s="1"/>
      <c r="AB46" s="1"/>
      <c r="AC46" s="1"/>
      <c r="AD46" s="1"/>
      <c r="AE46" s="1"/>
      <c r="AF46" s="1"/>
      <c r="AG46" s="1"/>
      <c r="AH46" s="1"/>
      <c r="AI46" s="1"/>
      <c r="AJ46" s="1"/>
    </row>
    <row r="47" spans="1:36" x14ac:dyDescent="0.25">
      <c r="A47" s="3"/>
      <c r="B47" s="5"/>
      <c r="C47" s="163" t="s">
        <v>4614</v>
      </c>
      <c r="D47" s="164" t="s">
        <v>4614</v>
      </c>
      <c r="E47" s="163" t="s">
        <v>4614</v>
      </c>
      <c r="F47" s="164" t="s">
        <v>4614</v>
      </c>
      <c r="G47" s="163" t="s">
        <v>4614</v>
      </c>
      <c r="H47" s="126"/>
      <c r="I47" s="23" t="s">
        <v>15</v>
      </c>
      <c r="J47" s="127"/>
      <c r="K47" s="55"/>
      <c r="L47" s="64"/>
      <c r="M47" s="55"/>
      <c r="N47" s="64"/>
      <c r="O47" s="55"/>
      <c r="P47" s="64"/>
      <c r="Q47" s="55"/>
      <c r="R47" s="64"/>
      <c r="S47" s="55"/>
      <c r="T47" s="7"/>
      <c r="U47" s="4"/>
      <c r="V47" s="1"/>
      <c r="W47" s="1"/>
      <c r="X47" s="1"/>
      <c r="Y47" s="1"/>
      <c r="Z47" s="1"/>
      <c r="AA47" s="1"/>
      <c r="AB47" s="1"/>
      <c r="AC47" s="1"/>
      <c r="AD47" s="1"/>
      <c r="AE47" s="1"/>
      <c r="AF47" s="1"/>
      <c r="AG47" s="1"/>
      <c r="AH47" s="1"/>
      <c r="AI47" s="1"/>
      <c r="AJ47" s="1"/>
    </row>
    <row r="48" spans="1:36" x14ac:dyDescent="0.25">
      <c r="A48" s="3"/>
      <c r="B48" s="5"/>
      <c r="C48" s="163" t="s">
        <v>4614</v>
      </c>
      <c r="D48" s="164" t="s">
        <v>4614</v>
      </c>
      <c r="E48" s="163" t="s">
        <v>4614</v>
      </c>
      <c r="F48" s="164" t="s">
        <v>4614</v>
      </c>
      <c r="G48" s="163" t="s">
        <v>4614</v>
      </c>
      <c r="H48" s="126"/>
      <c r="I48" s="23" t="s">
        <v>15</v>
      </c>
      <c r="J48" s="127"/>
      <c r="K48" s="55"/>
      <c r="L48" s="64"/>
      <c r="M48" s="55"/>
      <c r="N48" s="64"/>
      <c r="O48" s="55"/>
      <c r="P48" s="64"/>
      <c r="Q48" s="55"/>
      <c r="R48" s="64"/>
      <c r="S48" s="55"/>
      <c r="T48" s="7"/>
      <c r="U48" s="4"/>
      <c r="V48" s="1"/>
      <c r="W48" s="1"/>
      <c r="X48" s="1"/>
      <c r="Y48" s="1"/>
      <c r="Z48" s="1"/>
      <c r="AA48" s="1"/>
      <c r="AB48" s="1"/>
      <c r="AC48" s="1"/>
      <c r="AD48" s="1"/>
      <c r="AE48" s="1"/>
      <c r="AF48" s="1"/>
      <c r="AG48" s="1"/>
      <c r="AH48" s="1"/>
      <c r="AI48" s="1"/>
      <c r="AJ48" s="1"/>
    </row>
    <row r="49" spans="1:36" x14ac:dyDescent="0.25">
      <c r="A49" s="3"/>
      <c r="B49" s="5"/>
      <c r="C49" s="163" t="s">
        <v>4614</v>
      </c>
      <c r="D49" s="164" t="s">
        <v>4614</v>
      </c>
      <c r="E49" s="163" t="s">
        <v>4614</v>
      </c>
      <c r="F49" s="164" t="s">
        <v>4614</v>
      </c>
      <c r="G49" s="163" t="s">
        <v>4614</v>
      </c>
      <c r="H49" s="126"/>
      <c r="I49" s="23" t="s">
        <v>15</v>
      </c>
      <c r="J49" s="127"/>
      <c r="K49" s="55"/>
      <c r="L49" s="64"/>
      <c r="M49" s="55"/>
      <c r="N49" s="64"/>
      <c r="O49" s="55"/>
      <c r="P49" s="64"/>
      <c r="Q49" s="55"/>
      <c r="R49" s="64"/>
      <c r="S49" s="55"/>
      <c r="T49" s="7"/>
      <c r="U49" s="4"/>
      <c r="V49" s="1"/>
      <c r="W49" s="1"/>
      <c r="X49" s="1"/>
      <c r="Y49" s="1"/>
      <c r="Z49" s="1"/>
      <c r="AA49" s="1"/>
      <c r="AB49" s="1"/>
      <c r="AC49" s="1"/>
      <c r="AD49" s="1"/>
      <c r="AE49" s="1"/>
      <c r="AF49" s="1"/>
      <c r="AG49" s="1"/>
      <c r="AH49" s="1"/>
      <c r="AI49" s="1"/>
      <c r="AJ49" s="1"/>
    </row>
    <row r="50" spans="1:36" x14ac:dyDescent="0.25">
      <c r="A50" s="3"/>
      <c r="B50" s="5"/>
      <c r="C50" s="163" t="s">
        <v>4614</v>
      </c>
      <c r="D50" s="164" t="s">
        <v>4614</v>
      </c>
      <c r="E50" s="163" t="s">
        <v>4614</v>
      </c>
      <c r="F50" s="164" t="s">
        <v>4614</v>
      </c>
      <c r="G50" s="163" t="s">
        <v>4614</v>
      </c>
      <c r="H50" s="126"/>
      <c r="I50" s="23" t="s">
        <v>15</v>
      </c>
      <c r="J50" s="127"/>
      <c r="K50" s="55"/>
      <c r="L50" s="64"/>
      <c r="M50" s="55"/>
      <c r="N50" s="64"/>
      <c r="O50" s="55"/>
      <c r="P50" s="64"/>
      <c r="Q50" s="55"/>
      <c r="R50" s="64"/>
      <c r="S50" s="55"/>
      <c r="T50" s="7"/>
      <c r="U50" s="4"/>
      <c r="V50" s="1"/>
      <c r="W50" s="1"/>
      <c r="X50" s="1"/>
      <c r="Y50" s="1"/>
      <c r="Z50" s="1"/>
      <c r="AA50" s="1"/>
      <c r="AB50" s="1"/>
      <c r="AC50" s="1"/>
      <c r="AD50" s="1"/>
      <c r="AE50" s="1"/>
      <c r="AF50" s="1"/>
      <c r="AG50" s="1"/>
      <c r="AH50" s="1"/>
      <c r="AI50" s="1"/>
      <c r="AJ50" s="1"/>
    </row>
    <row r="51" spans="1:36" x14ac:dyDescent="0.25">
      <c r="A51" s="3"/>
      <c r="B51" s="5"/>
      <c r="C51" s="163" t="s">
        <v>4614</v>
      </c>
      <c r="D51" s="164" t="s">
        <v>4614</v>
      </c>
      <c r="E51" s="163" t="s">
        <v>4614</v>
      </c>
      <c r="F51" s="164" t="s">
        <v>4614</v>
      </c>
      <c r="G51" s="163" t="s">
        <v>4614</v>
      </c>
      <c r="H51" s="126"/>
      <c r="I51" s="23" t="s">
        <v>15</v>
      </c>
      <c r="J51" s="127"/>
      <c r="K51" s="55"/>
      <c r="L51" s="64"/>
      <c r="M51" s="55"/>
      <c r="N51" s="64"/>
      <c r="O51" s="55"/>
      <c r="P51" s="64"/>
      <c r="Q51" s="55"/>
      <c r="R51" s="64"/>
      <c r="S51" s="55"/>
      <c r="T51" s="7"/>
      <c r="U51" s="4"/>
      <c r="V51" s="1"/>
      <c r="W51" s="1"/>
      <c r="X51" s="1"/>
      <c r="Y51" s="1"/>
      <c r="Z51" s="1"/>
      <c r="AA51" s="1"/>
      <c r="AB51" s="1"/>
      <c r="AC51" s="1"/>
      <c r="AD51" s="1"/>
      <c r="AE51" s="1"/>
      <c r="AF51" s="1"/>
      <c r="AG51" s="1"/>
      <c r="AH51" s="1"/>
      <c r="AI51" s="1"/>
      <c r="AJ51" s="1"/>
    </row>
    <row r="52" spans="1:36" x14ac:dyDescent="0.25">
      <c r="A52" s="3"/>
      <c r="B52" s="5"/>
      <c r="C52" s="163" t="s">
        <v>4614</v>
      </c>
      <c r="D52" s="164" t="s">
        <v>4614</v>
      </c>
      <c r="E52" s="163" t="s">
        <v>4614</v>
      </c>
      <c r="F52" s="164" t="s">
        <v>4614</v>
      </c>
      <c r="G52" s="163" t="s">
        <v>4614</v>
      </c>
      <c r="H52" s="126"/>
      <c r="I52" s="23" t="s">
        <v>15</v>
      </c>
      <c r="J52" s="127"/>
      <c r="K52" s="55"/>
      <c r="L52" s="64"/>
      <c r="M52" s="55"/>
      <c r="N52" s="64"/>
      <c r="O52" s="55"/>
      <c r="P52" s="64"/>
      <c r="Q52" s="55"/>
      <c r="R52" s="64"/>
      <c r="S52" s="55"/>
      <c r="T52" s="7"/>
      <c r="U52" s="4"/>
      <c r="V52" s="1"/>
      <c r="W52" s="1"/>
      <c r="X52" s="1"/>
      <c r="Y52" s="1"/>
      <c r="Z52" s="1"/>
      <c r="AA52" s="1"/>
      <c r="AB52" s="1"/>
      <c r="AC52" s="1"/>
      <c r="AD52" s="1"/>
      <c r="AE52" s="1"/>
      <c r="AF52" s="1"/>
      <c r="AG52" s="1"/>
      <c r="AH52" s="1"/>
      <c r="AI52" s="1"/>
      <c r="AJ52" s="1"/>
    </row>
    <row r="53" spans="1:36" x14ac:dyDescent="0.25">
      <c r="A53" s="3"/>
      <c r="B53" s="5"/>
      <c r="C53" s="163" t="s">
        <v>4614</v>
      </c>
      <c r="D53" s="164" t="s">
        <v>4614</v>
      </c>
      <c r="E53" s="163" t="s">
        <v>4614</v>
      </c>
      <c r="F53" s="164" t="s">
        <v>4614</v>
      </c>
      <c r="G53" s="163" t="s">
        <v>4614</v>
      </c>
      <c r="H53" s="126"/>
      <c r="I53" s="23" t="s">
        <v>15</v>
      </c>
      <c r="J53" s="127"/>
      <c r="K53" s="55"/>
      <c r="L53" s="64"/>
      <c r="M53" s="55"/>
      <c r="N53" s="64"/>
      <c r="O53" s="55"/>
      <c r="P53" s="64"/>
      <c r="Q53" s="55"/>
      <c r="R53" s="64"/>
      <c r="S53" s="55"/>
      <c r="T53" s="7"/>
      <c r="U53" s="4"/>
      <c r="V53" s="1"/>
      <c r="W53" s="1"/>
      <c r="X53" s="1"/>
      <c r="Y53" s="1"/>
      <c r="Z53" s="1"/>
      <c r="AA53" s="1"/>
      <c r="AB53" s="1"/>
      <c r="AC53" s="1"/>
      <c r="AD53" s="1"/>
      <c r="AE53" s="1"/>
      <c r="AF53" s="1"/>
      <c r="AG53" s="1"/>
      <c r="AH53" s="1"/>
      <c r="AI53" s="1"/>
      <c r="AJ53" s="1"/>
    </row>
    <row r="54" spans="1:36" x14ac:dyDescent="0.25">
      <c r="A54" s="3"/>
      <c r="B54" s="5"/>
      <c r="C54" s="163" t="s">
        <v>4614</v>
      </c>
      <c r="D54" s="164" t="s">
        <v>4614</v>
      </c>
      <c r="E54" s="163" t="s">
        <v>4614</v>
      </c>
      <c r="F54" s="164" t="s">
        <v>4614</v>
      </c>
      <c r="G54" s="163" t="s">
        <v>4614</v>
      </c>
      <c r="H54" s="126"/>
      <c r="I54" s="23" t="s">
        <v>15</v>
      </c>
      <c r="J54" s="127"/>
      <c r="K54" s="55"/>
      <c r="L54" s="64"/>
      <c r="M54" s="55"/>
      <c r="N54" s="64"/>
      <c r="O54" s="55"/>
      <c r="P54" s="64"/>
      <c r="Q54" s="55"/>
      <c r="R54" s="64"/>
      <c r="S54" s="55"/>
      <c r="T54" s="7"/>
      <c r="U54" s="4"/>
      <c r="V54" s="1"/>
      <c r="W54" s="1"/>
      <c r="X54" s="1"/>
      <c r="Y54" s="1"/>
      <c r="Z54" s="1"/>
      <c r="AA54" s="1"/>
      <c r="AB54" s="1"/>
      <c r="AC54" s="1"/>
      <c r="AD54" s="1"/>
      <c r="AE54" s="1"/>
      <c r="AF54" s="1"/>
      <c r="AG54" s="1"/>
      <c r="AH54" s="1"/>
      <c r="AI54" s="1"/>
      <c r="AJ54" s="1"/>
    </row>
    <row r="55" spans="1:36" x14ac:dyDescent="0.25">
      <c r="A55" s="3"/>
      <c r="B55" s="5"/>
      <c r="C55" s="163" t="s">
        <v>4614</v>
      </c>
      <c r="D55" s="164" t="s">
        <v>4614</v>
      </c>
      <c r="E55" s="163" t="s">
        <v>4614</v>
      </c>
      <c r="F55" s="164" t="s">
        <v>4614</v>
      </c>
      <c r="G55" s="163" t="s">
        <v>4614</v>
      </c>
      <c r="H55" s="126"/>
      <c r="I55" s="23" t="s">
        <v>15</v>
      </c>
      <c r="J55" s="127"/>
      <c r="K55" s="55"/>
      <c r="L55" s="64"/>
      <c r="M55" s="55"/>
      <c r="N55" s="64"/>
      <c r="O55" s="55"/>
      <c r="P55" s="64"/>
      <c r="Q55" s="55"/>
      <c r="R55" s="64"/>
      <c r="S55" s="55"/>
      <c r="T55" s="7"/>
      <c r="U55" s="4"/>
      <c r="V55" s="1"/>
      <c r="W55" s="1"/>
      <c r="X55" s="1"/>
      <c r="Y55" s="1"/>
      <c r="Z55" s="1"/>
      <c r="AA55" s="1"/>
      <c r="AB55" s="1"/>
      <c r="AC55" s="1"/>
      <c r="AD55" s="1"/>
      <c r="AE55" s="1"/>
      <c r="AF55" s="1"/>
      <c r="AG55" s="1"/>
      <c r="AH55" s="1"/>
      <c r="AI55" s="1"/>
      <c r="AJ55" s="1"/>
    </row>
    <row r="56" spans="1:36" x14ac:dyDescent="0.25">
      <c r="A56" s="3"/>
      <c r="B56" s="5"/>
      <c r="C56" s="163" t="s">
        <v>4614</v>
      </c>
      <c r="D56" s="164" t="s">
        <v>4614</v>
      </c>
      <c r="E56" s="163" t="s">
        <v>4614</v>
      </c>
      <c r="F56" s="164" t="s">
        <v>4614</v>
      </c>
      <c r="G56" s="163" t="s">
        <v>4614</v>
      </c>
      <c r="H56" s="126"/>
      <c r="I56" s="23" t="s">
        <v>15</v>
      </c>
      <c r="J56" s="127"/>
      <c r="K56" s="55"/>
      <c r="L56" s="64"/>
      <c r="M56" s="55"/>
      <c r="N56" s="64"/>
      <c r="O56" s="55"/>
      <c r="P56" s="64"/>
      <c r="Q56" s="55"/>
      <c r="R56" s="64"/>
      <c r="S56" s="55"/>
      <c r="T56" s="7"/>
      <c r="U56" s="4"/>
      <c r="V56" s="1"/>
      <c r="W56" s="1"/>
      <c r="X56" s="1"/>
      <c r="Y56" s="1"/>
      <c r="Z56" s="1"/>
      <c r="AA56" s="1"/>
      <c r="AB56" s="1"/>
      <c r="AC56" s="1"/>
      <c r="AD56" s="1"/>
      <c r="AE56" s="1"/>
      <c r="AF56" s="1"/>
      <c r="AG56" s="1"/>
      <c r="AH56" s="1"/>
      <c r="AI56" s="1"/>
      <c r="AJ56" s="1"/>
    </row>
    <row r="57" spans="1:36" x14ac:dyDescent="0.25">
      <c r="A57" s="3"/>
      <c r="B57" s="5"/>
      <c r="C57" s="163" t="s">
        <v>4614</v>
      </c>
      <c r="D57" s="164" t="s">
        <v>4614</v>
      </c>
      <c r="E57" s="163" t="s">
        <v>4614</v>
      </c>
      <c r="F57" s="164" t="s">
        <v>4614</v>
      </c>
      <c r="G57" s="163" t="s">
        <v>4614</v>
      </c>
      <c r="H57" s="126"/>
      <c r="I57" s="23" t="s">
        <v>15</v>
      </c>
      <c r="J57" s="127"/>
      <c r="K57" s="55"/>
      <c r="L57" s="64"/>
      <c r="M57" s="55"/>
      <c r="N57" s="64"/>
      <c r="O57" s="55"/>
      <c r="P57" s="64"/>
      <c r="Q57" s="55"/>
      <c r="R57" s="64"/>
      <c r="S57" s="55"/>
      <c r="T57" s="7"/>
      <c r="U57" s="4"/>
      <c r="V57" s="1"/>
      <c r="W57" s="1"/>
      <c r="X57" s="1"/>
      <c r="Y57" s="1"/>
      <c r="Z57" s="1"/>
      <c r="AA57" s="1"/>
      <c r="AB57" s="1"/>
      <c r="AC57" s="1"/>
      <c r="AD57" s="1"/>
      <c r="AE57" s="1"/>
      <c r="AF57" s="1"/>
      <c r="AG57" s="1"/>
      <c r="AH57" s="1"/>
      <c r="AI57" s="1"/>
      <c r="AJ57" s="1"/>
    </row>
    <row r="58" spans="1:36" x14ac:dyDescent="0.25">
      <c r="A58" s="3"/>
      <c r="B58" s="5"/>
      <c r="C58" s="163" t="s">
        <v>4614</v>
      </c>
      <c r="D58" s="164" t="s">
        <v>4614</v>
      </c>
      <c r="E58" s="163" t="s">
        <v>4614</v>
      </c>
      <c r="F58" s="164" t="s">
        <v>4614</v>
      </c>
      <c r="G58" s="163" t="s">
        <v>4614</v>
      </c>
      <c r="H58" s="126"/>
      <c r="I58" s="23" t="s">
        <v>15</v>
      </c>
      <c r="J58" s="127"/>
      <c r="K58" s="55"/>
      <c r="L58" s="64"/>
      <c r="M58" s="55"/>
      <c r="N58" s="64"/>
      <c r="O58" s="55"/>
      <c r="P58" s="64"/>
      <c r="Q58" s="55"/>
      <c r="R58" s="64"/>
      <c r="S58" s="55"/>
      <c r="T58" s="7"/>
      <c r="U58" s="4"/>
      <c r="V58" s="1"/>
      <c r="W58" s="1"/>
      <c r="X58" s="1"/>
      <c r="Y58" s="1"/>
      <c r="Z58" s="1"/>
      <c r="AA58" s="1"/>
      <c r="AB58" s="1"/>
      <c r="AC58" s="1"/>
      <c r="AD58" s="1"/>
      <c r="AE58" s="1"/>
      <c r="AF58" s="1"/>
      <c r="AG58" s="1"/>
      <c r="AH58" s="1"/>
      <c r="AI58" s="1"/>
      <c r="AJ58" s="1"/>
    </row>
    <row r="59" spans="1:36" x14ac:dyDescent="0.25">
      <c r="A59" s="3"/>
      <c r="B59" s="5"/>
      <c r="C59" s="163" t="s">
        <v>4614</v>
      </c>
      <c r="D59" s="164" t="s">
        <v>4614</v>
      </c>
      <c r="E59" s="163" t="s">
        <v>4614</v>
      </c>
      <c r="F59" s="164" t="s">
        <v>4614</v>
      </c>
      <c r="G59" s="163" t="s">
        <v>4614</v>
      </c>
      <c r="H59" s="126"/>
      <c r="I59" s="23" t="s">
        <v>15</v>
      </c>
      <c r="J59" s="127"/>
      <c r="K59" s="55"/>
      <c r="L59" s="64"/>
      <c r="M59" s="55"/>
      <c r="N59" s="64"/>
      <c r="O59" s="55"/>
      <c r="P59" s="64"/>
      <c r="Q59" s="55"/>
      <c r="R59" s="64"/>
      <c r="S59" s="55"/>
      <c r="T59" s="7"/>
      <c r="U59" s="4"/>
      <c r="V59" s="1"/>
      <c r="W59" s="1"/>
      <c r="X59" s="1"/>
      <c r="Y59" s="1"/>
      <c r="Z59" s="1"/>
      <c r="AA59" s="1"/>
      <c r="AB59" s="1"/>
      <c r="AC59" s="1"/>
      <c r="AD59" s="1"/>
      <c r="AE59" s="1"/>
      <c r="AF59" s="1"/>
      <c r="AG59" s="1"/>
      <c r="AH59" s="1"/>
      <c r="AI59" s="1"/>
      <c r="AJ59" s="1"/>
    </row>
    <row r="60" spans="1:36" x14ac:dyDescent="0.25">
      <c r="A60" s="3"/>
      <c r="B60" s="5"/>
      <c r="C60" s="163" t="s">
        <v>4614</v>
      </c>
      <c r="D60" s="164" t="s">
        <v>4614</v>
      </c>
      <c r="E60" s="163" t="s">
        <v>4614</v>
      </c>
      <c r="F60" s="164" t="s">
        <v>4614</v>
      </c>
      <c r="G60" s="163" t="s">
        <v>4614</v>
      </c>
      <c r="H60" s="126"/>
      <c r="I60" s="23" t="s">
        <v>15</v>
      </c>
      <c r="J60" s="127"/>
      <c r="K60" s="55"/>
      <c r="L60" s="64"/>
      <c r="M60" s="55"/>
      <c r="N60" s="64"/>
      <c r="O60" s="55"/>
      <c r="P60" s="64"/>
      <c r="Q60" s="55"/>
      <c r="R60" s="64"/>
      <c r="S60" s="55"/>
      <c r="T60" s="7"/>
      <c r="U60" s="4"/>
      <c r="V60" s="1"/>
      <c r="W60" s="1"/>
      <c r="X60" s="1"/>
      <c r="Y60" s="1"/>
      <c r="Z60" s="1"/>
      <c r="AA60" s="1"/>
      <c r="AB60" s="1"/>
      <c r="AC60" s="1"/>
      <c r="AD60" s="1"/>
      <c r="AE60" s="1"/>
      <c r="AF60" s="1"/>
      <c r="AG60" s="1"/>
      <c r="AH60" s="1"/>
      <c r="AI60" s="1"/>
      <c r="AJ60" s="1"/>
    </row>
    <row r="61" spans="1:36" x14ac:dyDescent="0.25">
      <c r="A61" s="3"/>
      <c r="B61" s="5"/>
      <c r="C61" s="163" t="s">
        <v>4614</v>
      </c>
      <c r="D61" s="164" t="s">
        <v>4614</v>
      </c>
      <c r="E61" s="163" t="s">
        <v>4614</v>
      </c>
      <c r="F61" s="164" t="s">
        <v>4614</v>
      </c>
      <c r="G61" s="163" t="s">
        <v>4614</v>
      </c>
      <c r="H61" s="126"/>
      <c r="I61" s="23" t="s">
        <v>15</v>
      </c>
      <c r="J61" s="127"/>
      <c r="K61" s="55"/>
      <c r="L61" s="64"/>
      <c r="M61" s="55"/>
      <c r="N61" s="64"/>
      <c r="O61" s="55"/>
      <c r="P61" s="64"/>
      <c r="Q61" s="55"/>
      <c r="R61" s="64"/>
      <c r="S61" s="55"/>
      <c r="T61" s="7"/>
      <c r="U61" s="4"/>
      <c r="V61" s="1"/>
      <c r="W61" s="1"/>
      <c r="X61" s="1"/>
      <c r="Y61" s="1"/>
      <c r="Z61" s="1"/>
      <c r="AA61" s="1"/>
      <c r="AB61" s="1"/>
      <c r="AC61" s="1"/>
      <c r="AD61" s="1"/>
      <c r="AE61" s="1"/>
      <c r="AF61" s="1"/>
      <c r="AG61" s="1"/>
      <c r="AH61" s="1"/>
      <c r="AI61" s="1"/>
      <c r="AJ61" s="1"/>
    </row>
    <row r="62" spans="1:36" x14ac:dyDescent="0.25">
      <c r="A62" s="3"/>
      <c r="B62" s="5"/>
      <c r="C62" s="163" t="s">
        <v>4614</v>
      </c>
      <c r="D62" s="164" t="s">
        <v>4614</v>
      </c>
      <c r="E62" s="163" t="s">
        <v>4614</v>
      </c>
      <c r="F62" s="164" t="s">
        <v>4614</v>
      </c>
      <c r="G62" s="163" t="s">
        <v>4614</v>
      </c>
      <c r="H62" s="126"/>
      <c r="I62" s="23" t="s">
        <v>15</v>
      </c>
      <c r="J62" s="127"/>
      <c r="K62" s="55"/>
      <c r="L62" s="64"/>
      <c r="M62" s="55"/>
      <c r="N62" s="64"/>
      <c r="O62" s="55"/>
      <c r="P62" s="64"/>
      <c r="Q62" s="55"/>
      <c r="R62" s="64"/>
      <c r="S62" s="55"/>
      <c r="T62" s="7"/>
      <c r="U62" s="4"/>
      <c r="V62" s="1"/>
      <c r="W62" s="1"/>
      <c r="X62" s="1"/>
      <c r="Y62" s="1"/>
      <c r="Z62" s="1"/>
      <c r="AA62" s="1"/>
      <c r="AB62" s="1"/>
      <c r="AC62" s="1"/>
      <c r="AD62" s="1"/>
      <c r="AE62" s="1"/>
      <c r="AF62" s="1"/>
      <c r="AG62" s="1"/>
      <c r="AH62" s="1"/>
      <c r="AI62" s="1"/>
      <c r="AJ62" s="1"/>
    </row>
    <row r="63" spans="1:36" x14ac:dyDescent="0.25">
      <c r="A63" s="3"/>
      <c r="B63" s="5"/>
      <c r="C63" s="163" t="s">
        <v>4614</v>
      </c>
      <c r="D63" s="164" t="s">
        <v>4614</v>
      </c>
      <c r="E63" s="163" t="s">
        <v>4614</v>
      </c>
      <c r="F63" s="164" t="s">
        <v>4614</v>
      </c>
      <c r="G63" s="163" t="s">
        <v>4614</v>
      </c>
      <c r="H63" s="126"/>
      <c r="I63" s="23" t="s">
        <v>15</v>
      </c>
      <c r="J63" s="127"/>
      <c r="K63" s="55"/>
      <c r="L63" s="64"/>
      <c r="M63" s="55"/>
      <c r="N63" s="64"/>
      <c r="O63" s="55"/>
      <c r="P63" s="64"/>
      <c r="Q63" s="55"/>
      <c r="R63" s="64"/>
      <c r="S63" s="55"/>
      <c r="T63" s="7"/>
      <c r="U63" s="4"/>
      <c r="V63" s="1"/>
      <c r="W63" s="1"/>
      <c r="X63" s="1"/>
      <c r="Y63" s="1"/>
      <c r="Z63" s="1"/>
      <c r="AA63" s="1"/>
      <c r="AB63" s="1"/>
      <c r="AC63" s="1"/>
      <c r="AD63" s="1"/>
      <c r="AE63" s="1"/>
      <c r="AF63" s="1"/>
      <c r="AG63" s="1"/>
      <c r="AH63" s="1"/>
      <c r="AI63" s="1"/>
      <c r="AJ63" s="1"/>
    </row>
    <row r="64" spans="1:36" x14ac:dyDescent="0.25">
      <c r="A64" s="3"/>
      <c r="B64" s="5"/>
      <c r="C64" s="163" t="s">
        <v>4614</v>
      </c>
      <c r="D64" s="164" t="s">
        <v>4614</v>
      </c>
      <c r="E64" s="163" t="s">
        <v>4614</v>
      </c>
      <c r="F64" s="164" t="s">
        <v>4614</v>
      </c>
      <c r="G64" s="163" t="s">
        <v>4614</v>
      </c>
      <c r="H64" s="126"/>
      <c r="I64" s="23" t="s">
        <v>15</v>
      </c>
      <c r="J64" s="127"/>
      <c r="K64" s="55"/>
      <c r="L64" s="64"/>
      <c r="M64" s="55"/>
      <c r="N64" s="64"/>
      <c r="O64" s="55"/>
      <c r="P64" s="64"/>
      <c r="Q64" s="55"/>
      <c r="R64" s="64"/>
      <c r="S64" s="55"/>
      <c r="T64" s="7"/>
      <c r="U64" s="4"/>
      <c r="V64" s="1"/>
      <c r="W64" s="1"/>
      <c r="X64" s="1"/>
      <c r="Y64" s="1"/>
      <c r="Z64" s="1"/>
      <c r="AA64" s="1"/>
      <c r="AB64" s="1"/>
      <c r="AC64" s="1"/>
      <c r="AD64" s="1"/>
      <c r="AE64" s="1"/>
      <c r="AF64" s="1"/>
      <c r="AG64" s="1"/>
      <c r="AH64" s="1"/>
      <c r="AI64" s="1"/>
      <c r="AJ64" s="1"/>
    </row>
    <row r="65" spans="1:36" x14ac:dyDescent="0.25">
      <c r="A65" s="3"/>
      <c r="B65" s="5"/>
      <c r="C65" s="163" t="s">
        <v>4614</v>
      </c>
      <c r="D65" s="164" t="s">
        <v>4614</v>
      </c>
      <c r="E65" s="163" t="s">
        <v>4614</v>
      </c>
      <c r="F65" s="164" t="s">
        <v>4614</v>
      </c>
      <c r="G65" s="163" t="s">
        <v>4614</v>
      </c>
      <c r="H65" s="126"/>
      <c r="I65" s="23" t="s">
        <v>15</v>
      </c>
      <c r="J65" s="127"/>
      <c r="K65" s="55"/>
      <c r="L65" s="64"/>
      <c r="M65" s="55"/>
      <c r="N65" s="64"/>
      <c r="O65" s="55"/>
      <c r="P65" s="64"/>
      <c r="Q65" s="55"/>
      <c r="R65" s="64"/>
      <c r="S65" s="55"/>
      <c r="T65" s="7"/>
      <c r="U65" s="4"/>
      <c r="V65" s="1"/>
      <c r="W65" s="1"/>
      <c r="X65" s="1"/>
      <c r="Y65" s="1"/>
      <c r="Z65" s="1"/>
      <c r="AA65" s="1"/>
      <c r="AB65" s="1"/>
      <c r="AC65" s="1"/>
      <c r="AD65" s="1"/>
      <c r="AE65" s="1"/>
      <c r="AF65" s="1"/>
      <c r="AG65" s="1"/>
      <c r="AH65" s="1"/>
      <c r="AI65" s="1"/>
      <c r="AJ65" s="1"/>
    </row>
    <row r="66" spans="1:36" x14ac:dyDescent="0.25">
      <c r="A66" s="3"/>
      <c r="B66" s="5"/>
      <c r="C66" s="163" t="s">
        <v>4614</v>
      </c>
      <c r="D66" s="164" t="s">
        <v>4614</v>
      </c>
      <c r="E66" s="163" t="s">
        <v>4614</v>
      </c>
      <c r="F66" s="164" t="s">
        <v>4614</v>
      </c>
      <c r="G66" s="163" t="s">
        <v>4614</v>
      </c>
      <c r="H66" s="126"/>
      <c r="I66" s="23" t="s">
        <v>15</v>
      </c>
      <c r="J66" s="127"/>
      <c r="K66" s="55"/>
      <c r="L66" s="64"/>
      <c r="M66" s="55"/>
      <c r="N66" s="64"/>
      <c r="O66" s="55"/>
      <c r="P66" s="64"/>
      <c r="Q66" s="55"/>
      <c r="R66" s="64"/>
      <c r="S66" s="55"/>
      <c r="T66" s="7"/>
      <c r="U66" s="4"/>
      <c r="V66" s="1"/>
      <c r="W66" s="1"/>
      <c r="X66" s="1"/>
      <c r="Y66" s="1"/>
      <c r="Z66" s="1"/>
      <c r="AA66" s="1"/>
      <c r="AB66" s="1"/>
      <c r="AC66" s="1"/>
      <c r="AD66" s="1"/>
      <c r="AE66" s="1"/>
      <c r="AF66" s="1"/>
      <c r="AG66" s="1"/>
      <c r="AH66" s="1"/>
      <c r="AI66" s="1"/>
      <c r="AJ66" s="1"/>
    </row>
    <row r="67" spans="1:36" x14ac:dyDescent="0.25">
      <c r="A67" s="3"/>
      <c r="B67" s="5"/>
      <c r="C67" s="163" t="s">
        <v>4614</v>
      </c>
      <c r="D67" s="164" t="s">
        <v>4614</v>
      </c>
      <c r="E67" s="163" t="s">
        <v>4614</v>
      </c>
      <c r="F67" s="164" t="s">
        <v>4614</v>
      </c>
      <c r="G67" s="163" t="s">
        <v>4614</v>
      </c>
      <c r="H67" s="126"/>
      <c r="I67" s="23" t="s">
        <v>15</v>
      </c>
      <c r="J67" s="127"/>
      <c r="K67" s="55"/>
      <c r="L67" s="64"/>
      <c r="M67" s="55"/>
      <c r="N67" s="64"/>
      <c r="O67" s="55"/>
      <c r="P67" s="64"/>
      <c r="Q67" s="55"/>
      <c r="R67" s="64"/>
      <c r="S67" s="55"/>
      <c r="T67" s="7"/>
      <c r="U67" s="4"/>
      <c r="V67" s="1"/>
      <c r="W67" s="1"/>
      <c r="X67" s="1"/>
      <c r="Y67" s="1"/>
      <c r="Z67" s="1"/>
      <c r="AA67" s="1"/>
      <c r="AB67" s="1"/>
      <c r="AC67" s="1"/>
      <c r="AD67" s="1"/>
      <c r="AE67" s="1"/>
      <c r="AF67" s="1"/>
      <c r="AG67" s="1"/>
      <c r="AH67" s="1"/>
      <c r="AI67" s="1"/>
      <c r="AJ67" s="1"/>
    </row>
    <row r="68" spans="1:36" x14ac:dyDescent="0.25">
      <c r="A68" s="3"/>
      <c r="B68" s="5"/>
      <c r="C68" s="163" t="s">
        <v>4614</v>
      </c>
      <c r="D68" s="164" t="s">
        <v>4614</v>
      </c>
      <c r="E68" s="163" t="s">
        <v>4614</v>
      </c>
      <c r="F68" s="164" t="s">
        <v>4614</v>
      </c>
      <c r="G68" s="163" t="s">
        <v>4614</v>
      </c>
      <c r="H68" s="126"/>
      <c r="I68" s="23" t="s">
        <v>15</v>
      </c>
      <c r="J68" s="127"/>
      <c r="K68" s="55"/>
      <c r="L68" s="64"/>
      <c r="M68" s="55"/>
      <c r="N68" s="64"/>
      <c r="O68" s="55"/>
      <c r="P68" s="64"/>
      <c r="Q68" s="55"/>
      <c r="R68" s="64"/>
      <c r="S68" s="55"/>
      <c r="T68" s="7"/>
      <c r="U68" s="4"/>
      <c r="V68" s="1"/>
      <c r="W68" s="1"/>
      <c r="X68" s="1"/>
      <c r="Y68" s="1"/>
      <c r="Z68" s="1"/>
      <c r="AA68" s="1"/>
      <c r="AB68" s="1"/>
      <c r="AC68" s="1"/>
      <c r="AD68" s="1"/>
      <c r="AE68" s="1"/>
      <c r="AF68" s="1"/>
      <c r="AG68" s="1"/>
      <c r="AH68" s="1"/>
      <c r="AI68" s="1"/>
      <c r="AJ68" s="1"/>
    </row>
    <row r="69" spans="1:36" x14ac:dyDescent="0.25">
      <c r="A69" s="3"/>
      <c r="B69" s="5"/>
      <c r="C69" s="163" t="s">
        <v>4614</v>
      </c>
      <c r="D69" s="164" t="s">
        <v>4614</v>
      </c>
      <c r="E69" s="163" t="s">
        <v>4614</v>
      </c>
      <c r="F69" s="164" t="s">
        <v>4614</v>
      </c>
      <c r="G69" s="163" t="s">
        <v>4614</v>
      </c>
      <c r="H69" s="126"/>
      <c r="I69" s="23" t="s">
        <v>15</v>
      </c>
      <c r="J69" s="127"/>
      <c r="K69" s="55"/>
      <c r="L69" s="64"/>
      <c r="M69" s="55"/>
      <c r="N69" s="64"/>
      <c r="O69" s="55"/>
      <c r="P69" s="64"/>
      <c r="Q69" s="55"/>
      <c r="R69" s="64"/>
      <c r="S69" s="55"/>
      <c r="T69" s="7"/>
      <c r="U69" s="4"/>
      <c r="V69" s="1"/>
      <c r="W69" s="1"/>
      <c r="X69" s="1"/>
      <c r="Y69" s="1"/>
      <c r="Z69" s="1"/>
      <c r="AA69" s="1"/>
      <c r="AB69" s="1"/>
      <c r="AC69" s="1"/>
      <c r="AD69" s="1"/>
      <c r="AE69" s="1"/>
      <c r="AF69" s="1"/>
      <c r="AG69" s="1"/>
      <c r="AH69" s="1"/>
      <c r="AI69" s="1"/>
      <c r="AJ69" s="1"/>
    </row>
    <row r="70" spans="1:36" x14ac:dyDescent="0.25">
      <c r="A70" s="3"/>
      <c r="B70" s="5"/>
      <c r="C70" s="163" t="s">
        <v>4614</v>
      </c>
      <c r="D70" s="164" t="s">
        <v>4614</v>
      </c>
      <c r="E70" s="163" t="s">
        <v>4614</v>
      </c>
      <c r="F70" s="164" t="s">
        <v>4614</v>
      </c>
      <c r="G70" s="163" t="s">
        <v>4614</v>
      </c>
      <c r="H70" s="126"/>
      <c r="I70" s="23" t="s">
        <v>15</v>
      </c>
      <c r="J70" s="127"/>
      <c r="K70" s="55"/>
      <c r="L70" s="64"/>
      <c r="M70" s="55"/>
      <c r="N70" s="64"/>
      <c r="O70" s="55"/>
      <c r="P70" s="64"/>
      <c r="Q70" s="55"/>
      <c r="R70" s="64"/>
      <c r="S70" s="55"/>
      <c r="T70" s="7"/>
      <c r="U70" s="4"/>
      <c r="V70" s="1"/>
      <c r="W70" s="1"/>
      <c r="X70" s="1"/>
      <c r="Y70" s="1"/>
      <c r="Z70" s="1"/>
      <c r="AA70" s="1"/>
      <c r="AB70" s="1"/>
      <c r="AC70" s="1"/>
      <c r="AD70" s="1"/>
      <c r="AE70" s="1"/>
      <c r="AF70" s="1"/>
      <c r="AG70" s="1"/>
      <c r="AH70" s="1"/>
      <c r="AI70" s="1"/>
      <c r="AJ70" s="1"/>
    </row>
    <row r="71" spans="1:36" x14ac:dyDescent="0.25">
      <c r="A71" s="3"/>
      <c r="B71" s="5"/>
      <c r="C71" s="163" t="s">
        <v>4614</v>
      </c>
      <c r="D71" s="164" t="s">
        <v>4614</v>
      </c>
      <c r="E71" s="163" t="s">
        <v>4614</v>
      </c>
      <c r="F71" s="164" t="s">
        <v>4614</v>
      </c>
      <c r="G71" s="163" t="s">
        <v>4614</v>
      </c>
      <c r="H71" s="126"/>
      <c r="I71" s="23" t="s">
        <v>15</v>
      </c>
      <c r="J71" s="127"/>
      <c r="K71" s="55"/>
      <c r="L71" s="64"/>
      <c r="M71" s="55"/>
      <c r="N71" s="64"/>
      <c r="O71" s="55"/>
      <c r="P71" s="64"/>
      <c r="Q71" s="55"/>
      <c r="R71" s="64"/>
      <c r="S71" s="55"/>
      <c r="T71" s="7"/>
      <c r="U71" s="4"/>
      <c r="V71" s="1"/>
      <c r="W71" s="1"/>
      <c r="X71" s="1"/>
      <c r="Y71" s="1"/>
      <c r="Z71" s="1"/>
      <c r="AA71" s="1"/>
      <c r="AB71" s="1"/>
      <c r="AC71" s="1"/>
      <c r="AD71" s="1"/>
      <c r="AE71" s="1"/>
      <c r="AF71" s="1"/>
      <c r="AG71" s="1"/>
      <c r="AH71" s="1"/>
      <c r="AI71" s="1"/>
      <c r="AJ71" s="1"/>
    </row>
    <row r="72" spans="1:36" x14ac:dyDescent="0.25">
      <c r="A72" s="3"/>
      <c r="B72" s="5"/>
      <c r="C72" s="163" t="s">
        <v>4614</v>
      </c>
      <c r="D72" s="164" t="s">
        <v>4614</v>
      </c>
      <c r="E72" s="163" t="s">
        <v>4614</v>
      </c>
      <c r="F72" s="164" t="s">
        <v>4614</v>
      </c>
      <c r="G72" s="163" t="s">
        <v>4614</v>
      </c>
      <c r="H72" s="126"/>
      <c r="I72" s="23" t="s">
        <v>15</v>
      </c>
      <c r="J72" s="127"/>
      <c r="K72" s="55"/>
      <c r="L72" s="64"/>
      <c r="M72" s="55"/>
      <c r="N72" s="64"/>
      <c r="O72" s="55"/>
      <c r="P72" s="64"/>
      <c r="Q72" s="55"/>
      <c r="R72" s="64"/>
      <c r="S72" s="55"/>
      <c r="T72" s="7"/>
      <c r="U72" s="4"/>
      <c r="V72" s="1"/>
      <c r="W72" s="1"/>
      <c r="X72" s="1"/>
      <c r="Y72" s="1"/>
      <c r="Z72" s="1"/>
      <c r="AA72" s="1"/>
      <c r="AB72" s="1"/>
      <c r="AC72" s="1"/>
      <c r="AD72" s="1"/>
      <c r="AE72" s="1"/>
      <c r="AF72" s="1"/>
      <c r="AG72" s="1"/>
      <c r="AH72" s="1"/>
      <c r="AI72" s="1"/>
      <c r="AJ72" s="1"/>
    </row>
    <row r="73" spans="1:36" x14ac:dyDescent="0.25">
      <c r="A73" s="3"/>
      <c r="B73" s="5"/>
      <c r="C73" s="163" t="s">
        <v>4614</v>
      </c>
      <c r="D73" s="164" t="s">
        <v>4614</v>
      </c>
      <c r="E73" s="163" t="s">
        <v>4614</v>
      </c>
      <c r="F73" s="164" t="s">
        <v>4614</v>
      </c>
      <c r="G73" s="163" t="s">
        <v>4614</v>
      </c>
      <c r="H73" s="126"/>
      <c r="I73" s="23" t="s">
        <v>15</v>
      </c>
      <c r="J73" s="127"/>
      <c r="K73" s="55"/>
      <c r="L73" s="64"/>
      <c r="M73" s="55"/>
      <c r="N73" s="64"/>
      <c r="O73" s="55"/>
      <c r="P73" s="64"/>
      <c r="Q73" s="55"/>
      <c r="R73" s="64"/>
      <c r="S73" s="55"/>
      <c r="T73" s="7"/>
      <c r="U73" s="4"/>
      <c r="V73" s="1"/>
      <c r="W73" s="1"/>
      <c r="X73" s="1"/>
      <c r="Y73" s="1"/>
      <c r="Z73" s="1"/>
      <c r="AA73" s="1"/>
      <c r="AB73" s="1"/>
      <c r="AC73" s="1"/>
      <c r="AD73" s="1"/>
      <c r="AE73" s="1"/>
      <c r="AF73" s="1"/>
      <c r="AG73" s="1"/>
      <c r="AH73" s="1"/>
      <c r="AI73" s="1"/>
      <c r="AJ73" s="1"/>
    </row>
    <row r="74" spans="1:36" x14ac:dyDescent="0.25">
      <c r="A74" s="3"/>
      <c r="B74" s="5"/>
      <c r="C74" s="163" t="s">
        <v>4614</v>
      </c>
      <c r="D74" s="164" t="s">
        <v>4614</v>
      </c>
      <c r="E74" s="163" t="s">
        <v>4614</v>
      </c>
      <c r="F74" s="164" t="s">
        <v>4614</v>
      </c>
      <c r="G74" s="163" t="s">
        <v>4614</v>
      </c>
      <c r="H74" s="126"/>
      <c r="I74" s="23" t="s">
        <v>15</v>
      </c>
      <c r="J74" s="127"/>
      <c r="K74" s="55"/>
      <c r="L74" s="64"/>
      <c r="M74" s="55"/>
      <c r="N74" s="64"/>
      <c r="O74" s="55"/>
      <c r="P74" s="64"/>
      <c r="Q74" s="55"/>
      <c r="R74" s="64"/>
      <c r="S74" s="55"/>
      <c r="T74" s="7"/>
      <c r="U74" s="4"/>
      <c r="V74" s="1"/>
      <c r="W74" s="1"/>
      <c r="X74" s="1"/>
      <c r="Y74" s="1"/>
      <c r="Z74" s="1"/>
      <c r="AA74" s="1"/>
      <c r="AB74" s="1"/>
      <c r="AC74" s="1"/>
      <c r="AD74" s="1"/>
      <c r="AE74" s="1"/>
      <c r="AF74" s="1"/>
      <c r="AG74" s="1"/>
      <c r="AH74" s="1"/>
      <c r="AI74" s="1"/>
      <c r="AJ74" s="1"/>
    </row>
    <row r="75" spans="1:36" x14ac:dyDescent="0.25">
      <c r="A75" s="3"/>
      <c r="B75" s="5"/>
      <c r="C75" s="163" t="s">
        <v>4614</v>
      </c>
      <c r="D75" s="164" t="s">
        <v>4614</v>
      </c>
      <c r="E75" s="163" t="s">
        <v>4614</v>
      </c>
      <c r="F75" s="164" t="s">
        <v>4614</v>
      </c>
      <c r="G75" s="163" t="s">
        <v>4614</v>
      </c>
      <c r="H75" s="126"/>
      <c r="I75" s="23" t="s">
        <v>15</v>
      </c>
      <c r="J75" s="127"/>
      <c r="K75" s="55"/>
      <c r="L75" s="64"/>
      <c r="M75" s="55"/>
      <c r="N75" s="64"/>
      <c r="O75" s="55"/>
      <c r="P75" s="64"/>
      <c r="Q75" s="55"/>
      <c r="R75" s="64"/>
      <c r="S75" s="55"/>
      <c r="T75" s="7"/>
      <c r="U75" s="4"/>
      <c r="V75" s="1"/>
      <c r="W75" s="1"/>
      <c r="X75" s="1"/>
      <c r="Y75" s="1"/>
      <c r="Z75" s="1"/>
      <c r="AA75" s="1"/>
      <c r="AB75" s="1"/>
      <c r="AC75" s="1"/>
      <c r="AD75" s="1"/>
      <c r="AE75" s="1"/>
      <c r="AF75" s="1"/>
      <c r="AG75" s="1"/>
      <c r="AH75" s="1"/>
      <c r="AI75" s="1"/>
      <c r="AJ75" s="1"/>
    </row>
    <row r="76" spans="1:36" x14ac:dyDescent="0.25">
      <c r="A76" s="3"/>
      <c r="B76" s="5"/>
      <c r="C76" s="163" t="s">
        <v>4614</v>
      </c>
      <c r="D76" s="164" t="s">
        <v>4614</v>
      </c>
      <c r="E76" s="163" t="s">
        <v>4614</v>
      </c>
      <c r="F76" s="164" t="s">
        <v>4614</v>
      </c>
      <c r="G76" s="163" t="s">
        <v>4614</v>
      </c>
      <c r="H76" s="126"/>
      <c r="I76" s="23" t="s">
        <v>15</v>
      </c>
      <c r="J76" s="127"/>
      <c r="K76" s="55"/>
      <c r="L76" s="64"/>
      <c r="M76" s="55"/>
      <c r="N76" s="64"/>
      <c r="O76" s="55"/>
      <c r="P76" s="64"/>
      <c r="Q76" s="55"/>
      <c r="R76" s="64"/>
      <c r="S76" s="55"/>
      <c r="T76" s="7"/>
      <c r="U76" s="4"/>
      <c r="V76" s="1"/>
      <c r="W76" s="1"/>
      <c r="X76" s="1"/>
      <c r="Y76" s="1"/>
      <c r="Z76" s="1"/>
      <c r="AA76" s="1"/>
      <c r="AB76" s="1"/>
      <c r="AC76" s="1"/>
      <c r="AD76" s="1"/>
      <c r="AE76" s="1"/>
      <c r="AF76" s="1"/>
      <c r="AG76" s="1"/>
      <c r="AH76" s="1"/>
      <c r="AI76" s="1"/>
      <c r="AJ76" s="1"/>
    </row>
    <row r="77" spans="1:36" x14ac:dyDescent="0.25">
      <c r="A77" s="3"/>
      <c r="B77" s="5"/>
      <c r="C77" s="163" t="s">
        <v>4614</v>
      </c>
      <c r="D77" s="164" t="s">
        <v>4614</v>
      </c>
      <c r="E77" s="163" t="s">
        <v>4614</v>
      </c>
      <c r="F77" s="164" t="s">
        <v>4614</v>
      </c>
      <c r="G77" s="163" t="s">
        <v>4614</v>
      </c>
      <c r="H77" s="126"/>
      <c r="I77" s="23" t="s">
        <v>15</v>
      </c>
      <c r="J77" s="127"/>
      <c r="K77" s="55"/>
      <c r="L77" s="64"/>
      <c r="M77" s="55"/>
      <c r="N77" s="64"/>
      <c r="O77" s="55"/>
      <c r="P77" s="64"/>
      <c r="Q77" s="55"/>
      <c r="R77" s="64"/>
      <c r="S77" s="55"/>
      <c r="T77" s="7"/>
      <c r="U77" s="4"/>
      <c r="V77" s="1"/>
      <c r="W77" s="1"/>
      <c r="X77" s="1"/>
      <c r="Y77" s="1"/>
      <c r="Z77" s="1"/>
      <c r="AA77" s="1"/>
      <c r="AB77" s="1"/>
      <c r="AC77" s="1"/>
      <c r="AD77" s="1"/>
      <c r="AE77" s="1"/>
      <c r="AF77" s="1"/>
      <c r="AG77" s="1"/>
      <c r="AH77" s="1"/>
      <c r="AI77" s="1"/>
      <c r="AJ77" s="1"/>
    </row>
    <row r="78" spans="1:36" x14ac:dyDescent="0.25">
      <c r="A78" s="3"/>
      <c r="B78" s="5"/>
      <c r="C78" s="163" t="s">
        <v>4614</v>
      </c>
      <c r="D78" s="164" t="s">
        <v>4614</v>
      </c>
      <c r="E78" s="163" t="s">
        <v>4614</v>
      </c>
      <c r="F78" s="164" t="s">
        <v>4614</v>
      </c>
      <c r="G78" s="163" t="s">
        <v>4614</v>
      </c>
      <c r="H78" s="126"/>
      <c r="I78" s="23" t="s">
        <v>15</v>
      </c>
      <c r="J78" s="127"/>
      <c r="K78" s="55"/>
      <c r="L78" s="64"/>
      <c r="M78" s="55"/>
      <c r="N78" s="64"/>
      <c r="O78" s="55"/>
      <c r="P78" s="64"/>
      <c r="Q78" s="55"/>
      <c r="R78" s="64"/>
      <c r="S78" s="55"/>
      <c r="T78" s="7"/>
      <c r="U78" s="4"/>
      <c r="V78" s="1"/>
      <c r="W78" s="1"/>
      <c r="X78" s="1"/>
      <c r="Y78" s="1"/>
      <c r="Z78" s="1"/>
      <c r="AA78" s="1"/>
      <c r="AB78" s="1"/>
      <c r="AC78" s="1"/>
      <c r="AD78" s="1"/>
      <c r="AE78" s="1"/>
      <c r="AF78" s="1"/>
      <c r="AG78" s="1"/>
      <c r="AH78" s="1"/>
      <c r="AI78" s="1"/>
      <c r="AJ78" s="1"/>
    </row>
    <row r="79" spans="1:36" x14ac:dyDescent="0.25">
      <c r="A79" s="3"/>
      <c r="B79" s="5"/>
      <c r="C79" s="163" t="s">
        <v>4614</v>
      </c>
      <c r="D79" s="164" t="s">
        <v>4614</v>
      </c>
      <c r="E79" s="163" t="s">
        <v>4614</v>
      </c>
      <c r="F79" s="164" t="s">
        <v>4614</v>
      </c>
      <c r="G79" s="163" t="s">
        <v>4614</v>
      </c>
      <c r="H79" s="126"/>
      <c r="I79" s="23" t="s">
        <v>15</v>
      </c>
      <c r="J79" s="127"/>
      <c r="K79" s="55"/>
      <c r="L79" s="64"/>
      <c r="M79" s="55"/>
      <c r="N79" s="64"/>
      <c r="O79" s="55"/>
      <c r="P79" s="64"/>
      <c r="Q79" s="55"/>
      <c r="R79" s="64"/>
      <c r="S79" s="55"/>
      <c r="T79" s="7"/>
      <c r="U79" s="4"/>
      <c r="V79" s="1"/>
      <c r="W79" s="1"/>
      <c r="X79" s="1"/>
      <c r="Y79" s="1"/>
      <c r="Z79" s="1"/>
      <c r="AA79" s="1"/>
      <c r="AB79" s="1"/>
      <c r="AC79" s="1"/>
      <c r="AD79" s="1"/>
      <c r="AE79" s="1"/>
      <c r="AF79" s="1"/>
      <c r="AG79" s="1"/>
      <c r="AH79" s="1"/>
      <c r="AI79" s="1"/>
      <c r="AJ79" s="1"/>
    </row>
    <row r="80" spans="1:36" x14ac:dyDescent="0.25">
      <c r="A80" s="3"/>
      <c r="B80" s="5"/>
      <c r="C80" s="163" t="s">
        <v>4614</v>
      </c>
      <c r="D80" s="164" t="s">
        <v>4614</v>
      </c>
      <c r="E80" s="163" t="s">
        <v>4614</v>
      </c>
      <c r="F80" s="164" t="s">
        <v>4614</v>
      </c>
      <c r="G80" s="163" t="s">
        <v>4614</v>
      </c>
      <c r="H80" s="126"/>
      <c r="I80" s="23" t="s">
        <v>15</v>
      </c>
      <c r="J80" s="127"/>
      <c r="K80" s="55"/>
      <c r="L80" s="64"/>
      <c r="M80" s="55"/>
      <c r="N80" s="64"/>
      <c r="O80" s="55"/>
      <c r="P80" s="64"/>
      <c r="Q80" s="55"/>
      <c r="R80" s="64"/>
      <c r="S80" s="55"/>
      <c r="T80" s="7"/>
      <c r="U80" s="4"/>
      <c r="V80" s="1"/>
      <c r="W80" s="1"/>
      <c r="X80" s="1"/>
      <c r="Y80" s="1"/>
      <c r="Z80" s="1"/>
      <c r="AA80" s="1"/>
      <c r="AB80" s="1"/>
      <c r="AC80" s="1"/>
      <c r="AD80" s="1"/>
      <c r="AE80" s="1"/>
      <c r="AF80" s="1"/>
      <c r="AG80" s="1"/>
      <c r="AH80" s="1"/>
      <c r="AI80" s="1"/>
      <c r="AJ80" s="1"/>
    </row>
    <row r="81" spans="1:36" x14ac:dyDescent="0.25">
      <c r="A81" s="3"/>
      <c r="B81" s="5"/>
      <c r="C81" s="163" t="s">
        <v>4614</v>
      </c>
      <c r="D81" s="164" t="s">
        <v>4614</v>
      </c>
      <c r="E81" s="163" t="s">
        <v>4614</v>
      </c>
      <c r="F81" s="164" t="s">
        <v>4614</v>
      </c>
      <c r="G81" s="163" t="s">
        <v>4614</v>
      </c>
      <c r="H81" s="126"/>
      <c r="I81" s="23" t="s">
        <v>15</v>
      </c>
      <c r="J81" s="127"/>
      <c r="K81" s="55"/>
      <c r="L81" s="64"/>
      <c r="M81" s="55"/>
      <c r="N81" s="64"/>
      <c r="O81" s="55"/>
      <c r="P81" s="64"/>
      <c r="Q81" s="55"/>
      <c r="R81" s="64"/>
      <c r="S81" s="55"/>
      <c r="T81" s="7"/>
      <c r="U81" s="4"/>
      <c r="V81" s="1"/>
      <c r="W81" s="1"/>
      <c r="X81" s="1"/>
      <c r="Y81" s="1"/>
      <c r="Z81" s="1"/>
      <c r="AA81" s="1"/>
      <c r="AB81" s="1"/>
      <c r="AC81" s="1"/>
      <c r="AD81" s="1"/>
      <c r="AE81" s="1"/>
      <c r="AF81" s="1"/>
      <c r="AG81" s="1"/>
      <c r="AH81" s="1"/>
      <c r="AI81" s="1"/>
      <c r="AJ81" s="1"/>
    </row>
    <row r="82" spans="1:36" x14ac:dyDescent="0.25">
      <c r="A82" s="3"/>
      <c r="B82" s="5"/>
      <c r="C82" s="163" t="s">
        <v>4614</v>
      </c>
      <c r="D82" s="164" t="s">
        <v>4614</v>
      </c>
      <c r="E82" s="163" t="s">
        <v>4614</v>
      </c>
      <c r="F82" s="164" t="s">
        <v>4614</v>
      </c>
      <c r="G82" s="163" t="s">
        <v>4614</v>
      </c>
      <c r="H82" s="126"/>
      <c r="I82" s="23" t="s">
        <v>15</v>
      </c>
      <c r="J82" s="127"/>
      <c r="K82" s="55"/>
      <c r="L82" s="64"/>
      <c r="M82" s="55"/>
      <c r="N82" s="64"/>
      <c r="O82" s="55"/>
      <c r="P82" s="64"/>
      <c r="Q82" s="55"/>
      <c r="R82" s="64"/>
      <c r="S82" s="55"/>
      <c r="T82" s="7"/>
      <c r="U82" s="4"/>
      <c r="V82" s="1"/>
      <c r="W82" s="1"/>
      <c r="X82" s="1"/>
      <c r="Y82" s="1"/>
      <c r="Z82" s="1"/>
      <c r="AA82" s="1"/>
      <c r="AB82" s="1"/>
      <c r="AC82" s="1"/>
      <c r="AD82" s="1"/>
      <c r="AE82" s="1"/>
      <c r="AF82" s="1"/>
      <c r="AG82" s="1"/>
      <c r="AH82" s="1"/>
      <c r="AI82" s="1"/>
      <c r="AJ82" s="1"/>
    </row>
    <row r="83" spans="1:36" x14ac:dyDescent="0.25">
      <c r="A83" s="3"/>
      <c r="B83" s="5"/>
      <c r="C83" s="163" t="s">
        <v>4614</v>
      </c>
      <c r="D83" s="164" t="s">
        <v>4614</v>
      </c>
      <c r="E83" s="163" t="s">
        <v>4614</v>
      </c>
      <c r="F83" s="164" t="s">
        <v>4614</v>
      </c>
      <c r="G83" s="163" t="s">
        <v>4614</v>
      </c>
      <c r="H83" s="126"/>
      <c r="I83" s="23" t="s">
        <v>15</v>
      </c>
      <c r="J83" s="127"/>
      <c r="K83" s="55"/>
      <c r="L83" s="64"/>
      <c r="M83" s="55"/>
      <c r="N83" s="64"/>
      <c r="O83" s="55"/>
      <c r="P83" s="64"/>
      <c r="Q83" s="55"/>
      <c r="R83" s="64"/>
      <c r="S83" s="55"/>
      <c r="T83" s="7"/>
      <c r="U83" s="4"/>
      <c r="V83" s="1"/>
      <c r="W83" s="1"/>
      <c r="X83" s="1"/>
      <c r="Y83" s="1"/>
      <c r="Z83" s="1"/>
      <c r="AA83" s="1"/>
      <c r="AB83" s="1"/>
      <c r="AC83" s="1"/>
      <c r="AD83" s="1"/>
      <c r="AE83" s="1"/>
      <c r="AF83" s="1"/>
      <c r="AG83" s="1"/>
      <c r="AH83" s="1"/>
      <c r="AI83" s="1"/>
      <c r="AJ83" s="1"/>
    </row>
    <row r="84" spans="1:36" x14ac:dyDescent="0.25">
      <c r="A84" s="3"/>
      <c r="B84" s="5"/>
      <c r="C84" s="163" t="s">
        <v>4614</v>
      </c>
      <c r="D84" s="164" t="s">
        <v>4614</v>
      </c>
      <c r="E84" s="163" t="s">
        <v>4614</v>
      </c>
      <c r="F84" s="164" t="s">
        <v>4614</v>
      </c>
      <c r="G84" s="163" t="s">
        <v>4614</v>
      </c>
      <c r="H84" s="126"/>
      <c r="I84" s="23" t="s">
        <v>15</v>
      </c>
      <c r="J84" s="127"/>
      <c r="K84" s="55"/>
      <c r="L84" s="64"/>
      <c r="M84" s="55"/>
      <c r="N84" s="64"/>
      <c r="O84" s="55"/>
      <c r="P84" s="64"/>
      <c r="Q84" s="55"/>
      <c r="R84" s="64"/>
      <c r="S84" s="55"/>
      <c r="T84" s="7"/>
      <c r="U84" s="4"/>
      <c r="V84" s="1"/>
      <c r="W84" s="1"/>
      <c r="X84" s="1"/>
      <c r="Y84" s="1"/>
      <c r="Z84" s="1"/>
      <c r="AA84" s="1"/>
      <c r="AB84" s="1"/>
      <c r="AC84" s="1"/>
      <c r="AD84" s="1"/>
      <c r="AE84" s="1"/>
      <c r="AF84" s="1"/>
      <c r="AG84" s="1"/>
      <c r="AH84" s="1"/>
      <c r="AI84" s="1"/>
      <c r="AJ84" s="1"/>
    </row>
    <row r="85" spans="1:36" x14ac:dyDescent="0.25">
      <c r="A85" s="3"/>
      <c r="B85" s="5"/>
      <c r="C85" s="163" t="s">
        <v>4614</v>
      </c>
      <c r="D85" s="164" t="s">
        <v>4614</v>
      </c>
      <c r="E85" s="163" t="s">
        <v>4614</v>
      </c>
      <c r="F85" s="164" t="s">
        <v>4614</v>
      </c>
      <c r="G85" s="163" t="s">
        <v>4614</v>
      </c>
      <c r="H85" s="126"/>
      <c r="I85" s="23" t="s">
        <v>15</v>
      </c>
      <c r="J85" s="127"/>
      <c r="K85" s="55"/>
      <c r="L85" s="64"/>
      <c r="M85" s="55"/>
      <c r="N85" s="64"/>
      <c r="O85" s="55"/>
      <c r="P85" s="64"/>
      <c r="Q85" s="55"/>
      <c r="R85" s="64"/>
      <c r="S85" s="55"/>
      <c r="T85" s="7"/>
      <c r="U85" s="4"/>
      <c r="V85" s="1"/>
      <c r="W85" s="1"/>
      <c r="X85" s="1"/>
      <c r="Y85" s="1"/>
      <c r="Z85" s="1"/>
      <c r="AA85" s="1"/>
      <c r="AB85" s="1"/>
      <c r="AC85" s="1"/>
      <c r="AD85" s="1"/>
      <c r="AE85" s="1"/>
      <c r="AF85" s="1"/>
      <c r="AG85" s="1"/>
      <c r="AH85" s="1"/>
      <c r="AI85" s="1"/>
      <c r="AJ85" s="1"/>
    </row>
    <row r="86" spans="1:36" x14ac:dyDescent="0.25">
      <c r="A86" s="3"/>
      <c r="B86" s="5"/>
      <c r="C86" s="163" t="s">
        <v>4614</v>
      </c>
      <c r="D86" s="164" t="s">
        <v>4614</v>
      </c>
      <c r="E86" s="163" t="s">
        <v>4614</v>
      </c>
      <c r="F86" s="164" t="s">
        <v>4614</v>
      </c>
      <c r="G86" s="163" t="s">
        <v>4614</v>
      </c>
      <c r="H86" s="126"/>
      <c r="I86" s="23" t="s">
        <v>15</v>
      </c>
      <c r="J86" s="127"/>
      <c r="K86" s="55"/>
      <c r="L86" s="64"/>
      <c r="M86" s="55"/>
      <c r="N86" s="64"/>
      <c r="O86" s="55"/>
      <c r="P86" s="64"/>
      <c r="Q86" s="55"/>
      <c r="R86" s="64"/>
      <c r="S86" s="55"/>
      <c r="T86" s="7"/>
      <c r="U86" s="4"/>
      <c r="V86" s="1"/>
      <c r="W86" s="1"/>
      <c r="X86" s="1"/>
      <c r="Y86" s="1"/>
      <c r="Z86" s="1"/>
      <c r="AA86" s="1"/>
      <c r="AB86" s="1"/>
      <c r="AC86" s="1"/>
      <c r="AD86" s="1"/>
      <c r="AE86" s="1"/>
      <c r="AF86" s="1"/>
      <c r="AG86" s="1"/>
      <c r="AH86" s="1"/>
      <c r="AI86" s="1"/>
      <c r="AJ86" s="1"/>
    </row>
    <row r="87" spans="1:36" x14ac:dyDescent="0.25">
      <c r="A87" s="3"/>
      <c r="B87" s="5"/>
      <c r="C87" s="163" t="s">
        <v>4614</v>
      </c>
      <c r="D87" s="164" t="s">
        <v>4614</v>
      </c>
      <c r="E87" s="163" t="s">
        <v>4614</v>
      </c>
      <c r="F87" s="164" t="s">
        <v>4614</v>
      </c>
      <c r="G87" s="163" t="s">
        <v>4614</v>
      </c>
      <c r="H87" s="126"/>
      <c r="I87" s="23" t="s">
        <v>15</v>
      </c>
      <c r="J87" s="127"/>
      <c r="K87" s="55"/>
      <c r="L87" s="64"/>
      <c r="M87" s="55"/>
      <c r="N87" s="64"/>
      <c r="O87" s="55"/>
      <c r="P87" s="64"/>
      <c r="Q87" s="55"/>
      <c r="R87" s="64"/>
      <c r="S87" s="55"/>
      <c r="T87" s="7"/>
      <c r="U87" s="4"/>
      <c r="V87" s="1"/>
      <c r="W87" s="1"/>
      <c r="X87" s="1"/>
      <c r="Y87" s="1"/>
      <c r="Z87" s="1"/>
      <c r="AA87" s="1"/>
      <c r="AB87" s="1"/>
      <c r="AC87" s="1"/>
      <c r="AD87" s="1"/>
      <c r="AE87" s="1"/>
      <c r="AF87" s="1"/>
      <c r="AG87" s="1"/>
      <c r="AH87" s="1"/>
      <c r="AI87" s="1"/>
      <c r="AJ87" s="1"/>
    </row>
    <row r="88" spans="1:36" x14ac:dyDescent="0.25">
      <c r="A88" s="3"/>
      <c r="B88" s="5"/>
      <c r="C88" s="163" t="s">
        <v>4614</v>
      </c>
      <c r="D88" s="164" t="s">
        <v>4614</v>
      </c>
      <c r="E88" s="163" t="s">
        <v>4614</v>
      </c>
      <c r="F88" s="164" t="s">
        <v>4614</v>
      </c>
      <c r="G88" s="163" t="s">
        <v>4614</v>
      </c>
      <c r="H88" s="126"/>
      <c r="I88" s="23" t="s">
        <v>15</v>
      </c>
      <c r="J88" s="127"/>
      <c r="K88" s="55"/>
      <c r="L88" s="64"/>
      <c r="M88" s="55"/>
      <c r="N88" s="64"/>
      <c r="O88" s="55"/>
      <c r="P88" s="64"/>
      <c r="Q88" s="55"/>
      <c r="R88" s="64"/>
      <c r="S88" s="55"/>
      <c r="T88" s="7"/>
      <c r="U88" s="4"/>
      <c r="V88" s="1"/>
      <c r="W88" s="1"/>
      <c r="X88" s="1"/>
      <c r="Y88" s="1"/>
      <c r="Z88" s="1"/>
      <c r="AA88" s="1"/>
      <c r="AB88" s="1"/>
      <c r="AC88" s="1"/>
      <c r="AD88" s="1"/>
      <c r="AE88" s="1"/>
      <c r="AF88" s="1"/>
      <c r="AG88" s="1"/>
      <c r="AH88" s="1"/>
      <c r="AI88" s="1"/>
      <c r="AJ88" s="1"/>
    </row>
    <row r="89" spans="1:36" x14ac:dyDescent="0.25">
      <c r="A89" s="3"/>
      <c r="B89" s="5"/>
      <c r="C89" s="163" t="s">
        <v>4614</v>
      </c>
      <c r="D89" s="164" t="s">
        <v>4614</v>
      </c>
      <c r="E89" s="163" t="s">
        <v>4614</v>
      </c>
      <c r="F89" s="164" t="s">
        <v>4614</v>
      </c>
      <c r="G89" s="163" t="s">
        <v>4614</v>
      </c>
      <c r="H89" s="126"/>
      <c r="I89" s="23" t="s">
        <v>15</v>
      </c>
      <c r="J89" s="127"/>
      <c r="K89" s="55"/>
      <c r="L89" s="64"/>
      <c r="M89" s="55"/>
      <c r="N89" s="64"/>
      <c r="O89" s="55"/>
      <c r="P89" s="64"/>
      <c r="Q89" s="55"/>
      <c r="R89" s="64"/>
      <c r="S89" s="55"/>
      <c r="T89" s="7"/>
      <c r="U89" s="4"/>
      <c r="V89" s="1"/>
      <c r="W89" s="1"/>
      <c r="X89" s="1"/>
      <c r="Y89" s="1"/>
      <c r="Z89" s="1"/>
      <c r="AA89" s="1"/>
      <c r="AB89" s="1"/>
      <c r="AC89" s="1"/>
      <c r="AD89" s="1"/>
      <c r="AE89" s="1"/>
      <c r="AF89" s="1"/>
      <c r="AG89" s="1"/>
      <c r="AH89" s="1"/>
      <c r="AI89" s="1"/>
      <c r="AJ89" s="1"/>
    </row>
    <row r="90" spans="1:36" x14ac:dyDescent="0.25">
      <c r="A90" s="3"/>
      <c r="B90" s="5"/>
      <c r="C90" s="163" t="s">
        <v>4614</v>
      </c>
      <c r="D90" s="164" t="s">
        <v>4614</v>
      </c>
      <c r="E90" s="163" t="s">
        <v>4614</v>
      </c>
      <c r="F90" s="164" t="s">
        <v>4614</v>
      </c>
      <c r="G90" s="163" t="s">
        <v>4614</v>
      </c>
      <c r="H90" s="126"/>
      <c r="I90" s="23" t="s">
        <v>15</v>
      </c>
      <c r="J90" s="127"/>
      <c r="K90" s="55"/>
      <c r="L90" s="64"/>
      <c r="M90" s="55"/>
      <c r="N90" s="64"/>
      <c r="O90" s="55"/>
      <c r="P90" s="64"/>
      <c r="Q90" s="55"/>
      <c r="R90" s="64"/>
      <c r="S90" s="55"/>
      <c r="T90" s="7"/>
      <c r="U90" s="4"/>
      <c r="V90" s="1"/>
      <c r="W90" s="1"/>
      <c r="X90" s="1"/>
      <c r="Y90" s="1"/>
      <c r="Z90" s="1"/>
      <c r="AA90" s="1"/>
      <c r="AB90" s="1"/>
      <c r="AC90" s="1"/>
      <c r="AD90" s="1"/>
      <c r="AE90" s="1"/>
      <c r="AF90" s="1"/>
      <c r="AG90" s="1"/>
      <c r="AH90" s="1"/>
      <c r="AI90" s="1"/>
      <c r="AJ90" s="1"/>
    </row>
    <row r="91" spans="1:36" x14ac:dyDescent="0.25">
      <c r="A91" s="3"/>
      <c r="B91" s="5"/>
      <c r="C91" s="163" t="s">
        <v>4614</v>
      </c>
      <c r="D91" s="164" t="s">
        <v>4614</v>
      </c>
      <c r="E91" s="163" t="s">
        <v>4614</v>
      </c>
      <c r="F91" s="164" t="s">
        <v>4614</v>
      </c>
      <c r="G91" s="163" t="s">
        <v>4614</v>
      </c>
      <c r="H91" s="126"/>
      <c r="I91" s="23" t="s">
        <v>15</v>
      </c>
      <c r="J91" s="127"/>
      <c r="K91" s="55"/>
      <c r="L91" s="64"/>
      <c r="M91" s="55"/>
      <c r="N91" s="64"/>
      <c r="O91" s="55"/>
      <c r="P91" s="64"/>
      <c r="Q91" s="55"/>
      <c r="R91" s="64"/>
      <c r="S91" s="55"/>
      <c r="T91" s="7"/>
      <c r="U91" s="4"/>
      <c r="V91" s="1"/>
      <c r="W91" s="1"/>
      <c r="X91" s="1"/>
      <c r="Y91" s="1"/>
      <c r="Z91" s="1"/>
      <c r="AA91" s="1"/>
      <c r="AB91" s="1"/>
      <c r="AC91" s="1"/>
      <c r="AD91" s="1"/>
      <c r="AE91" s="1"/>
      <c r="AF91" s="1"/>
      <c r="AG91" s="1"/>
      <c r="AH91" s="1"/>
      <c r="AI91" s="1"/>
      <c r="AJ91" s="1"/>
    </row>
    <row r="92" spans="1:36" x14ac:dyDescent="0.25">
      <c r="A92" s="3"/>
      <c r="B92" s="5"/>
      <c r="C92" s="163" t="s">
        <v>4614</v>
      </c>
      <c r="D92" s="164" t="s">
        <v>4614</v>
      </c>
      <c r="E92" s="163" t="s">
        <v>4614</v>
      </c>
      <c r="F92" s="164" t="s">
        <v>4614</v>
      </c>
      <c r="G92" s="163" t="s">
        <v>4614</v>
      </c>
      <c r="H92" s="126"/>
      <c r="I92" s="23" t="s">
        <v>15</v>
      </c>
      <c r="J92" s="127"/>
      <c r="K92" s="55"/>
      <c r="L92" s="64"/>
      <c r="M92" s="55"/>
      <c r="N92" s="64"/>
      <c r="O92" s="55"/>
      <c r="P92" s="64"/>
      <c r="Q92" s="55"/>
      <c r="R92" s="64"/>
      <c r="S92" s="55"/>
      <c r="T92" s="7"/>
      <c r="U92" s="4"/>
      <c r="V92" s="1"/>
      <c r="W92" s="1"/>
      <c r="X92" s="1"/>
      <c r="Y92" s="1"/>
      <c r="Z92" s="1"/>
      <c r="AA92" s="1"/>
      <c r="AB92" s="1"/>
      <c r="AC92" s="1"/>
      <c r="AD92" s="1"/>
      <c r="AE92" s="1"/>
      <c r="AF92" s="1"/>
      <c r="AG92" s="1"/>
      <c r="AH92" s="1"/>
      <c r="AI92" s="1"/>
      <c r="AJ92" s="1"/>
    </row>
    <row r="93" spans="1:36" x14ac:dyDescent="0.25">
      <c r="A93" s="3"/>
      <c r="B93" s="5"/>
      <c r="C93" s="163" t="s">
        <v>4614</v>
      </c>
      <c r="D93" s="164" t="s">
        <v>4614</v>
      </c>
      <c r="E93" s="163" t="s">
        <v>4614</v>
      </c>
      <c r="F93" s="164" t="s">
        <v>4614</v>
      </c>
      <c r="G93" s="163" t="s">
        <v>4614</v>
      </c>
      <c r="H93" s="126"/>
      <c r="I93" s="23" t="s">
        <v>15</v>
      </c>
      <c r="J93" s="127"/>
      <c r="K93" s="55"/>
      <c r="L93" s="64"/>
      <c r="M93" s="55"/>
      <c r="N93" s="64"/>
      <c r="O93" s="55"/>
      <c r="P93" s="64"/>
      <c r="Q93" s="55"/>
      <c r="R93" s="64"/>
      <c r="S93" s="55"/>
      <c r="T93" s="7"/>
      <c r="U93" s="4"/>
      <c r="V93" s="1"/>
      <c r="W93" s="1"/>
      <c r="X93" s="1"/>
      <c r="Y93" s="1"/>
      <c r="Z93" s="1"/>
      <c r="AA93" s="1"/>
      <c r="AB93" s="1"/>
      <c r="AC93" s="1"/>
      <c r="AD93" s="1"/>
      <c r="AE93" s="1"/>
      <c r="AF93" s="1"/>
      <c r="AG93" s="1"/>
      <c r="AH93" s="1"/>
      <c r="AI93" s="1"/>
      <c r="AJ93" s="1"/>
    </row>
    <row r="94" spans="1:36" x14ac:dyDescent="0.25">
      <c r="A94" s="3"/>
      <c r="B94" s="5"/>
      <c r="C94" s="163" t="s">
        <v>4614</v>
      </c>
      <c r="D94" s="164" t="s">
        <v>4614</v>
      </c>
      <c r="E94" s="163" t="s">
        <v>4614</v>
      </c>
      <c r="F94" s="164" t="s">
        <v>4614</v>
      </c>
      <c r="G94" s="163" t="s">
        <v>4614</v>
      </c>
      <c r="H94" s="126"/>
      <c r="I94" s="23" t="s">
        <v>15</v>
      </c>
      <c r="J94" s="127"/>
      <c r="K94" s="55"/>
      <c r="L94" s="64"/>
      <c r="M94" s="55"/>
      <c r="N94" s="64"/>
      <c r="O94" s="55"/>
      <c r="P94" s="64"/>
      <c r="Q94" s="55"/>
      <c r="R94" s="64"/>
      <c r="S94" s="55"/>
      <c r="T94" s="7"/>
      <c r="U94" s="4"/>
      <c r="V94" s="1"/>
      <c r="W94" s="1"/>
      <c r="X94" s="1"/>
      <c r="Y94" s="1"/>
      <c r="Z94" s="1"/>
      <c r="AA94" s="1"/>
      <c r="AB94" s="1"/>
      <c r="AC94" s="1"/>
      <c r="AD94" s="1"/>
      <c r="AE94" s="1"/>
      <c r="AF94" s="1"/>
      <c r="AG94" s="1"/>
      <c r="AH94" s="1"/>
      <c r="AI94" s="1"/>
      <c r="AJ94" s="1"/>
    </row>
    <row r="95" spans="1:36" x14ac:dyDescent="0.25">
      <c r="A95" s="3"/>
      <c r="B95" s="5"/>
      <c r="C95" s="163" t="s">
        <v>4614</v>
      </c>
      <c r="D95" s="164" t="s">
        <v>4614</v>
      </c>
      <c r="E95" s="163" t="s">
        <v>4614</v>
      </c>
      <c r="F95" s="164" t="s">
        <v>4614</v>
      </c>
      <c r="G95" s="163" t="s">
        <v>4614</v>
      </c>
      <c r="H95" s="126"/>
      <c r="I95" s="23" t="s">
        <v>15</v>
      </c>
      <c r="J95" s="127"/>
      <c r="K95" s="55"/>
      <c r="L95" s="64"/>
      <c r="M95" s="55"/>
      <c r="N95" s="64"/>
      <c r="O95" s="55"/>
      <c r="P95" s="64"/>
      <c r="Q95" s="55"/>
      <c r="R95" s="64"/>
      <c r="S95" s="55"/>
      <c r="T95" s="7"/>
      <c r="U95" s="4"/>
      <c r="V95" s="1"/>
      <c r="W95" s="1"/>
      <c r="X95" s="1"/>
      <c r="Y95" s="1"/>
      <c r="Z95" s="1"/>
      <c r="AA95" s="1"/>
      <c r="AB95" s="1"/>
      <c r="AC95" s="1"/>
      <c r="AD95" s="1"/>
      <c r="AE95" s="1"/>
      <c r="AF95" s="1"/>
      <c r="AG95" s="1"/>
      <c r="AH95" s="1"/>
      <c r="AI95" s="1"/>
      <c r="AJ95" s="1"/>
    </row>
    <row r="96" spans="1:36" x14ac:dyDescent="0.25">
      <c r="A96" s="3"/>
      <c r="B96" s="5"/>
      <c r="C96" s="163" t="s">
        <v>4614</v>
      </c>
      <c r="D96" s="164" t="s">
        <v>4614</v>
      </c>
      <c r="E96" s="163" t="s">
        <v>4614</v>
      </c>
      <c r="F96" s="164" t="s">
        <v>4614</v>
      </c>
      <c r="G96" s="163" t="s">
        <v>4614</v>
      </c>
      <c r="H96" s="126"/>
      <c r="I96" s="23" t="s">
        <v>15</v>
      </c>
      <c r="J96" s="127"/>
      <c r="K96" s="55"/>
      <c r="L96" s="64"/>
      <c r="M96" s="55"/>
      <c r="N96" s="64"/>
      <c r="O96" s="55"/>
      <c r="P96" s="64"/>
      <c r="Q96" s="55"/>
      <c r="R96" s="64"/>
      <c r="S96" s="55"/>
      <c r="T96" s="7"/>
      <c r="U96" s="4"/>
      <c r="V96" s="1"/>
      <c r="W96" s="1"/>
      <c r="X96" s="1"/>
      <c r="Y96" s="1"/>
      <c r="Z96" s="1"/>
      <c r="AA96" s="1"/>
      <c r="AB96" s="1"/>
      <c r="AC96" s="1"/>
      <c r="AD96" s="1"/>
      <c r="AE96" s="1"/>
      <c r="AF96" s="1"/>
      <c r="AG96" s="1"/>
      <c r="AH96" s="1"/>
      <c r="AI96" s="1"/>
      <c r="AJ96" s="1"/>
    </row>
    <row r="97" spans="1:36" x14ac:dyDescent="0.25">
      <c r="A97" s="3"/>
      <c r="B97" s="5"/>
      <c r="C97" s="163" t="s">
        <v>4614</v>
      </c>
      <c r="D97" s="164" t="s">
        <v>4614</v>
      </c>
      <c r="E97" s="163" t="s">
        <v>4614</v>
      </c>
      <c r="F97" s="164" t="s">
        <v>4614</v>
      </c>
      <c r="G97" s="163" t="s">
        <v>4614</v>
      </c>
      <c r="H97" s="126"/>
      <c r="I97" s="23" t="s">
        <v>15</v>
      </c>
      <c r="J97" s="127"/>
      <c r="K97" s="55"/>
      <c r="L97" s="64"/>
      <c r="M97" s="55"/>
      <c r="N97" s="64"/>
      <c r="O97" s="55"/>
      <c r="P97" s="64"/>
      <c r="Q97" s="55"/>
      <c r="R97" s="64"/>
      <c r="S97" s="55"/>
      <c r="T97" s="7"/>
      <c r="U97" s="4"/>
      <c r="V97" s="1"/>
      <c r="W97" s="1"/>
      <c r="X97" s="1"/>
      <c r="Y97" s="1"/>
      <c r="Z97" s="1"/>
      <c r="AA97" s="1"/>
      <c r="AB97" s="1"/>
      <c r="AC97" s="1"/>
      <c r="AD97" s="1"/>
      <c r="AE97" s="1"/>
      <c r="AF97" s="1"/>
      <c r="AG97" s="1"/>
      <c r="AH97" s="1"/>
      <c r="AI97" s="1"/>
      <c r="AJ97" s="1"/>
    </row>
    <row r="98" spans="1:36" x14ac:dyDescent="0.25">
      <c r="A98" s="3"/>
      <c r="B98" s="5"/>
      <c r="C98" s="163" t="s">
        <v>4614</v>
      </c>
      <c r="D98" s="164" t="s">
        <v>4614</v>
      </c>
      <c r="E98" s="163" t="s">
        <v>4614</v>
      </c>
      <c r="F98" s="164" t="s">
        <v>4614</v>
      </c>
      <c r="G98" s="163" t="s">
        <v>4614</v>
      </c>
      <c r="H98" s="126"/>
      <c r="I98" s="23" t="s">
        <v>15</v>
      </c>
      <c r="J98" s="127"/>
      <c r="K98" s="55"/>
      <c r="L98" s="64"/>
      <c r="M98" s="55"/>
      <c r="N98" s="64"/>
      <c r="O98" s="55"/>
      <c r="P98" s="64"/>
      <c r="Q98" s="55"/>
      <c r="R98" s="64"/>
      <c r="S98" s="55"/>
      <c r="T98" s="7"/>
      <c r="U98" s="4"/>
      <c r="V98" s="1"/>
      <c r="W98" s="1"/>
      <c r="X98" s="1"/>
      <c r="Y98" s="1"/>
      <c r="Z98" s="1"/>
      <c r="AA98" s="1"/>
      <c r="AB98" s="1"/>
      <c r="AC98" s="1"/>
      <c r="AD98" s="1"/>
      <c r="AE98" s="1"/>
      <c r="AF98" s="1"/>
      <c r="AG98" s="1"/>
      <c r="AH98" s="1"/>
      <c r="AI98" s="1"/>
      <c r="AJ98" s="1"/>
    </row>
    <row r="99" spans="1:36" x14ac:dyDescent="0.25">
      <c r="A99" s="3"/>
      <c r="B99" s="5"/>
      <c r="C99" s="163" t="s">
        <v>4614</v>
      </c>
      <c r="D99" s="164" t="s">
        <v>4614</v>
      </c>
      <c r="E99" s="163" t="s">
        <v>4614</v>
      </c>
      <c r="F99" s="164" t="s">
        <v>4614</v>
      </c>
      <c r="G99" s="163" t="s">
        <v>4614</v>
      </c>
      <c r="H99" s="126"/>
      <c r="I99" s="23" t="s">
        <v>15</v>
      </c>
      <c r="J99" s="127"/>
      <c r="K99" s="55"/>
      <c r="L99" s="64"/>
      <c r="M99" s="55"/>
      <c r="N99" s="64"/>
      <c r="O99" s="55"/>
      <c r="P99" s="64"/>
      <c r="Q99" s="55"/>
      <c r="R99" s="64"/>
      <c r="S99" s="55"/>
      <c r="T99" s="7"/>
      <c r="U99" s="4"/>
      <c r="V99" s="1"/>
      <c r="W99" s="1"/>
      <c r="X99" s="1"/>
      <c r="Y99" s="1"/>
      <c r="Z99" s="1"/>
      <c r="AA99" s="1"/>
      <c r="AB99" s="1"/>
      <c r="AC99" s="1"/>
      <c r="AD99" s="1"/>
      <c r="AE99" s="1"/>
      <c r="AF99" s="1"/>
      <c r="AG99" s="1"/>
      <c r="AH99" s="1"/>
      <c r="AI99" s="1"/>
      <c r="AJ99" s="1"/>
    </row>
    <row r="100" spans="1:36" x14ac:dyDescent="0.25">
      <c r="A100" s="3"/>
      <c r="B100" s="5"/>
      <c r="C100" s="163" t="s">
        <v>4614</v>
      </c>
      <c r="D100" s="164" t="s">
        <v>4614</v>
      </c>
      <c r="E100" s="163" t="s">
        <v>4614</v>
      </c>
      <c r="F100" s="164" t="s">
        <v>4614</v>
      </c>
      <c r="G100" s="163" t="s">
        <v>4614</v>
      </c>
      <c r="H100" s="126"/>
      <c r="I100" s="23" t="s">
        <v>15</v>
      </c>
      <c r="J100" s="127"/>
      <c r="K100" s="55"/>
      <c r="L100" s="64"/>
      <c r="M100" s="55"/>
      <c r="N100" s="64"/>
      <c r="O100" s="55"/>
      <c r="P100" s="64"/>
      <c r="Q100" s="55"/>
      <c r="R100" s="64"/>
      <c r="S100" s="55"/>
      <c r="T100" s="7"/>
      <c r="U100" s="4"/>
      <c r="V100" s="1"/>
      <c r="W100" s="1"/>
      <c r="X100" s="1"/>
      <c r="Y100" s="1"/>
      <c r="Z100" s="1"/>
      <c r="AA100" s="1"/>
      <c r="AB100" s="1"/>
      <c r="AC100" s="1"/>
      <c r="AD100" s="1"/>
      <c r="AE100" s="1"/>
      <c r="AF100" s="1"/>
      <c r="AG100" s="1"/>
      <c r="AH100" s="1"/>
      <c r="AI100" s="1"/>
      <c r="AJ100" s="1"/>
    </row>
    <row r="101" spans="1:36" x14ac:dyDescent="0.25">
      <c r="A101" s="3"/>
      <c r="B101" s="5"/>
      <c r="C101" s="163" t="s">
        <v>4614</v>
      </c>
      <c r="D101" s="164" t="s">
        <v>4614</v>
      </c>
      <c r="E101" s="163" t="s">
        <v>4614</v>
      </c>
      <c r="F101" s="164" t="s">
        <v>4614</v>
      </c>
      <c r="G101" s="163" t="s">
        <v>4614</v>
      </c>
      <c r="H101" s="126"/>
      <c r="I101" s="23" t="s">
        <v>15</v>
      </c>
      <c r="J101" s="127"/>
      <c r="K101" s="55"/>
      <c r="L101" s="64"/>
      <c r="M101" s="55"/>
      <c r="N101" s="64"/>
      <c r="O101" s="55"/>
      <c r="P101" s="64"/>
      <c r="Q101" s="55"/>
      <c r="R101" s="64"/>
      <c r="S101" s="55"/>
      <c r="T101" s="7"/>
      <c r="U101" s="4"/>
      <c r="V101" s="1"/>
      <c r="W101" s="1"/>
      <c r="X101" s="1"/>
      <c r="Y101" s="1"/>
      <c r="Z101" s="1"/>
      <c r="AA101" s="1"/>
      <c r="AB101" s="1"/>
      <c r="AC101" s="1"/>
      <c r="AD101" s="1"/>
      <c r="AE101" s="1"/>
      <c r="AF101" s="1"/>
      <c r="AG101" s="1"/>
      <c r="AH101" s="1"/>
      <c r="AI101" s="1"/>
      <c r="AJ101" s="1"/>
    </row>
    <row r="102" spans="1:36" x14ac:dyDescent="0.25">
      <c r="A102" s="3"/>
      <c r="B102" s="5"/>
      <c r="C102" s="163" t="s">
        <v>4614</v>
      </c>
      <c r="D102" s="164" t="s">
        <v>4614</v>
      </c>
      <c r="E102" s="163" t="s">
        <v>4614</v>
      </c>
      <c r="F102" s="164" t="s">
        <v>4614</v>
      </c>
      <c r="G102" s="163" t="s">
        <v>4614</v>
      </c>
      <c r="H102" s="126"/>
      <c r="I102" s="23" t="s">
        <v>15</v>
      </c>
      <c r="J102" s="127"/>
      <c r="K102" s="55"/>
      <c r="L102" s="64"/>
      <c r="M102" s="55"/>
      <c r="N102" s="64"/>
      <c r="O102" s="55"/>
      <c r="P102" s="64"/>
      <c r="Q102" s="55"/>
      <c r="R102" s="64"/>
      <c r="S102" s="55"/>
      <c r="T102" s="7"/>
      <c r="U102" s="4"/>
      <c r="V102" s="1"/>
      <c r="W102" s="1"/>
      <c r="X102" s="1"/>
      <c r="Y102" s="1"/>
      <c r="Z102" s="1"/>
      <c r="AA102" s="1"/>
      <c r="AB102" s="1"/>
      <c r="AC102" s="1"/>
      <c r="AD102" s="1"/>
      <c r="AE102" s="1"/>
      <c r="AF102" s="1"/>
      <c r="AG102" s="1"/>
      <c r="AH102" s="1"/>
      <c r="AI102" s="1"/>
      <c r="AJ102" s="1"/>
    </row>
    <row r="103" spans="1:36" x14ac:dyDescent="0.25">
      <c r="A103" s="3"/>
      <c r="B103" s="5"/>
      <c r="C103" s="163" t="s">
        <v>4614</v>
      </c>
      <c r="D103" s="164" t="s">
        <v>4614</v>
      </c>
      <c r="E103" s="163" t="s">
        <v>4614</v>
      </c>
      <c r="F103" s="164" t="s">
        <v>4614</v>
      </c>
      <c r="G103" s="163" t="s">
        <v>4614</v>
      </c>
      <c r="H103" s="126"/>
      <c r="I103" s="23" t="s">
        <v>15</v>
      </c>
      <c r="J103" s="127"/>
      <c r="K103" s="55"/>
      <c r="L103" s="64"/>
      <c r="M103" s="55"/>
      <c r="N103" s="64"/>
      <c r="O103" s="55"/>
      <c r="P103" s="64"/>
      <c r="Q103" s="55"/>
      <c r="R103" s="64"/>
      <c r="S103" s="55"/>
      <c r="T103" s="7"/>
      <c r="U103" s="4"/>
      <c r="V103" s="1"/>
      <c r="W103" s="1"/>
      <c r="X103" s="1"/>
      <c r="Y103" s="1"/>
      <c r="Z103" s="1"/>
      <c r="AA103" s="1"/>
      <c r="AB103" s="1"/>
      <c r="AC103" s="1"/>
      <c r="AD103" s="1"/>
      <c r="AE103" s="1"/>
      <c r="AF103" s="1"/>
      <c r="AG103" s="1"/>
      <c r="AH103" s="1"/>
      <c r="AI103" s="1"/>
      <c r="AJ103" s="1"/>
    </row>
    <row r="104" spans="1:36" x14ac:dyDescent="0.25">
      <c r="A104" s="3"/>
      <c r="B104" s="5"/>
      <c r="C104" s="163" t="s">
        <v>4614</v>
      </c>
      <c r="D104" s="164" t="s">
        <v>4614</v>
      </c>
      <c r="E104" s="163" t="s">
        <v>4614</v>
      </c>
      <c r="F104" s="164" t="s">
        <v>4614</v>
      </c>
      <c r="G104" s="163" t="s">
        <v>4614</v>
      </c>
      <c r="H104" s="126"/>
      <c r="I104" s="23" t="s">
        <v>15</v>
      </c>
      <c r="J104" s="127"/>
      <c r="K104" s="55"/>
      <c r="L104" s="64"/>
      <c r="M104" s="55"/>
      <c r="N104" s="64"/>
      <c r="O104" s="55"/>
      <c r="P104" s="64"/>
      <c r="Q104" s="55"/>
      <c r="R104" s="64"/>
      <c r="S104" s="55"/>
      <c r="T104" s="7"/>
      <c r="U104" s="4"/>
      <c r="V104" s="1"/>
      <c r="W104" s="1"/>
      <c r="X104" s="1"/>
      <c r="Y104" s="1"/>
      <c r="Z104" s="1"/>
      <c r="AA104" s="1"/>
      <c r="AB104" s="1"/>
      <c r="AC104" s="1"/>
      <c r="AD104" s="1"/>
      <c r="AE104" s="1"/>
      <c r="AF104" s="1"/>
      <c r="AG104" s="1"/>
      <c r="AH104" s="1"/>
      <c r="AI104" s="1"/>
      <c r="AJ104" s="1"/>
    </row>
    <row r="105" spans="1:36" x14ac:dyDescent="0.25">
      <c r="A105" s="3"/>
      <c r="B105" s="5"/>
      <c r="C105" s="163" t="s">
        <v>4614</v>
      </c>
      <c r="D105" s="164" t="s">
        <v>4614</v>
      </c>
      <c r="E105" s="163" t="s">
        <v>4614</v>
      </c>
      <c r="F105" s="164" t="s">
        <v>4614</v>
      </c>
      <c r="G105" s="163" t="s">
        <v>4614</v>
      </c>
      <c r="H105" s="126"/>
      <c r="I105" s="23" t="s">
        <v>15</v>
      </c>
      <c r="J105" s="127"/>
      <c r="K105" s="55"/>
      <c r="L105" s="64"/>
      <c r="M105" s="55"/>
      <c r="N105" s="64"/>
      <c r="O105" s="55"/>
      <c r="P105" s="64"/>
      <c r="Q105" s="55"/>
      <c r="R105" s="64"/>
      <c r="S105" s="55"/>
      <c r="T105" s="7"/>
      <c r="U105" s="4"/>
      <c r="V105" s="1"/>
      <c r="W105" s="1"/>
      <c r="X105" s="1"/>
      <c r="Y105" s="1"/>
      <c r="Z105" s="1"/>
      <c r="AA105" s="1"/>
      <c r="AB105" s="1"/>
      <c r="AC105" s="1"/>
      <c r="AD105" s="1"/>
      <c r="AE105" s="1"/>
      <c r="AF105" s="1"/>
      <c r="AG105" s="1"/>
      <c r="AH105" s="1"/>
      <c r="AI105" s="1"/>
      <c r="AJ105" s="1"/>
    </row>
    <row r="106" spans="1:36" x14ac:dyDescent="0.25">
      <c r="A106" s="3"/>
      <c r="B106" s="5"/>
      <c r="C106" s="163" t="s">
        <v>4614</v>
      </c>
      <c r="D106" s="164" t="s">
        <v>4614</v>
      </c>
      <c r="E106" s="163" t="s">
        <v>4614</v>
      </c>
      <c r="F106" s="164" t="s">
        <v>4614</v>
      </c>
      <c r="G106" s="163" t="s">
        <v>4614</v>
      </c>
      <c r="H106" s="126"/>
      <c r="I106" s="23" t="s">
        <v>15</v>
      </c>
      <c r="J106" s="127"/>
      <c r="K106" s="55"/>
      <c r="L106" s="64"/>
      <c r="M106" s="55"/>
      <c r="N106" s="64"/>
      <c r="O106" s="55"/>
      <c r="P106" s="64"/>
      <c r="Q106" s="55"/>
      <c r="R106" s="64"/>
      <c r="S106" s="55"/>
      <c r="T106" s="7"/>
      <c r="U106" s="4"/>
      <c r="V106" s="1"/>
      <c r="W106" s="1"/>
      <c r="X106" s="1"/>
      <c r="Y106" s="1"/>
      <c r="Z106" s="1"/>
      <c r="AA106" s="1"/>
      <c r="AB106" s="1"/>
      <c r="AC106" s="1"/>
      <c r="AD106" s="1"/>
      <c r="AE106" s="1"/>
      <c r="AF106" s="1"/>
      <c r="AG106" s="1"/>
      <c r="AH106" s="1"/>
      <c r="AI106" s="1"/>
      <c r="AJ106" s="1"/>
    </row>
    <row r="107" spans="1:36" x14ac:dyDescent="0.25">
      <c r="A107" s="3"/>
      <c r="B107" s="5"/>
      <c r="C107" s="163" t="s">
        <v>4614</v>
      </c>
      <c r="D107" s="164" t="s">
        <v>4614</v>
      </c>
      <c r="E107" s="163" t="s">
        <v>4614</v>
      </c>
      <c r="F107" s="164" t="s">
        <v>4614</v>
      </c>
      <c r="G107" s="163" t="s">
        <v>4614</v>
      </c>
      <c r="H107" s="126"/>
      <c r="I107" s="23" t="s">
        <v>15</v>
      </c>
      <c r="J107" s="127"/>
      <c r="K107" s="55"/>
      <c r="L107" s="64"/>
      <c r="M107" s="55"/>
      <c r="N107" s="64"/>
      <c r="O107" s="55"/>
      <c r="P107" s="64"/>
      <c r="Q107" s="55"/>
      <c r="R107" s="64"/>
      <c r="S107" s="55"/>
      <c r="T107" s="7"/>
      <c r="U107" s="4"/>
      <c r="V107" s="1"/>
      <c r="W107" s="1"/>
      <c r="X107" s="1"/>
      <c r="Y107" s="1"/>
      <c r="Z107" s="1"/>
      <c r="AA107" s="1"/>
      <c r="AB107" s="1"/>
      <c r="AC107" s="1"/>
      <c r="AD107" s="1"/>
      <c r="AE107" s="1"/>
      <c r="AF107" s="1"/>
      <c r="AG107" s="1"/>
      <c r="AH107" s="1"/>
      <c r="AI107" s="1"/>
      <c r="AJ107" s="1"/>
    </row>
    <row r="108" spans="1:36" x14ac:dyDescent="0.25">
      <c r="A108" s="3"/>
      <c r="B108" s="5"/>
      <c r="C108" s="163" t="s">
        <v>4614</v>
      </c>
      <c r="D108" s="164" t="s">
        <v>4614</v>
      </c>
      <c r="E108" s="163" t="s">
        <v>4614</v>
      </c>
      <c r="F108" s="164" t="s">
        <v>4614</v>
      </c>
      <c r="G108" s="163" t="s">
        <v>4614</v>
      </c>
      <c r="H108" s="126"/>
      <c r="I108" s="23" t="s">
        <v>15</v>
      </c>
      <c r="J108" s="127"/>
      <c r="K108" s="55"/>
      <c r="L108" s="64"/>
      <c r="M108" s="55"/>
      <c r="N108" s="64"/>
      <c r="O108" s="55"/>
      <c r="P108" s="64"/>
      <c r="Q108" s="55"/>
      <c r="R108" s="64"/>
      <c r="S108" s="55"/>
      <c r="T108" s="7"/>
      <c r="U108" s="4"/>
      <c r="V108" s="1"/>
      <c r="W108" s="1"/>
      <c r="X108" s="1"/>
      <c r="Y108" s="1"/>
      <c r="Z108" s="1"/>
      <c r="AA108" s="1"/>
      <c r="AB108" s="1"/>
      <c r="AC108" s="1"/>
      <c r="AD108" s="1"/>
      <c r="AE108" s="1"/>
      <c r="AF108" s="1"/>
      <c r="AG108" s="1"/>
      <c r="AH108" s="1"/>
      <c r="AI108" s="1"/>
      <c r="AJ108" s="1"/>
    </row>
    <row r="109" spans="1:36" x14ac:dyDescent="0.25">
      <c r="A109" s="3"/>
      <c r="B109" s="5"/>
      <c r="C109" s="163" t="s">
        <v>4614</v>
      </c>
      <c r="D109" s="164" t="s">
        <v>4614</v>
      </c>
      <c r="E109" s="163" t="s">
        <v>4614</v>
      </c>
      <c r="F109" s="164" t="s">
        <v>4614</v>
      </c>
      <c r="G109" s="163" t="s">
        <v>4614</v>
      </c>
      <c r="H109" s="126"/>
      <c r="I109" s="23" t="s">
        <v>15</v>
      </c>
      <c r="J109" s="127"/>
      <c r="K109" s="55"/>
      <c r="L109" s="64"/>
      <c r="M109" s="55"/>
      <c r="N109" s="64"/>
      <c r="O109" s="55"/>
      <c r="P109" s="64"/>
      <c r="Q109" s="55"/>
      <c r="R109" s="64"/>
      <c r="S109" s="55"/>
      <c r="T109" s="7"/>
      <c r="U109" s="4"/>
      <c r="V109" s="1"/>
      <c r="W109" s="1"/>
      <c r="X109" s="1"/>
      <c r="Y109" s="1"/>
      <c r="Z109" s="1"/>
      <c r="AA109" s="1"/>
      <c r="AB109" s="1"/>
      <c r="AC109" s="1"/>
      <c r="AD109" s="1"/>
      <c r="AE109" s="1"/>
      <c r="AF109" s="1"/>
      <c r="AG109" s="1"/>
      <c r="AH109" s="1"/>
      <c r="AI109" s="1"/>
      <c r="AJ109" s="1"/>
    </row>
    <row r="110" spans="1:36" x14ac:dyDescent="0.25">
      <c r="A110" s="3"/>
      <c r="B110" s="5"/>
      <c r="C110" s="163" t="s">
        <v>4614</v>
      </c>
      <c r="D110" s="164" t="s">
        <v>4614</v>
      </c>
      <c r="E110" s="163" t="s">
        <v>4614</v>
      </c>
      <c r="F110" s="164" t="s">
        <v>4614</v>
      </c>
      <c r="G110" s="163" t="s">
        <v>4614</v>
      </c>
      <c r="H110" s="126"/>
      <c r="I110" s="23" t="s">
        <v>15</v>
      </c>
      <c r="J110" s="127"/>
      <c r="K110" s="55"/>
      <c r="L110" s="64"/>
      <c r="M110" s="55"/>
      <c r="N110" s="64"/>
      <c r="O110" s="55"/>
      <c r="P110" s="64"/>
      <c r="Q110" s="55"/>
      <c r="R110" s="64"/>
      <c r="S110" s="55"/>
      <c r="T110" s="7"/>
      <c r="U110" s="4"/>
      <c r="V110" s="1"/>
      <c r="W110" s="1"/>
      <c r="X110" s="1"/>
      <c r="Y110" s="1"/>
      <c r="Z110" s="1"/>
      <c r="AA110" s="1"/>
      <c r="AB110" s="1"/>
      <c r="AC110" s="1"/>
      <c r="AD110" s="1"/>
      <c r="AE110" s="1"/>
      <c r="AF110" s="1"/>
      <c r="AG110" s="1"/>
      <c r="AH110" s="1"/>
      <c r="AI110" s="1"/>
      <c r="AJ110" s="1"/>
    </row>
    <row r="111" spans="1:36" x14ac:dyDescent="0.25">
      <c r="A111" s="3"/>
      <c r="B111" s="5"/>
      <c r="C111" s="163" t="s">
        <v>4614</v>
      </c>
      <c r="D111" s="164" t="s">
        <v>4614</v>
      </c>
      <c r="E111" s="163" t="s">
        <v>4614</v>
      </c>
      <c r="F111" s="164" t="s">
        <v>4614</v>
      </c>
      <c r="G111" s="163" t="s">
        <v>4614</v>
      </c>
      <c r="H111" s="126"/>
      <c r="I111" s="23" t="s">
        <v>15</v>
      </c>
      <c r="J111" s="127"/>
      <c r="K111" s="55"/>
      <c r="L111" s="64"/>
      <c r="M111" s="55"/>
      <c r="N111" s="64"/>
      <c r="O111" s="55"/>
      <c r="P111" s="64"/>
      <c r="Q111" s="55"/>
      <c r="R111" s="64"/>
      <c r="S111" s="55"/>
      <c r="T111" s="7"/>
      <c r="U111" s="4"/>
      <c r="V111" s="1"/>
      <c r="W111" s="1"/>
      <c r="X111" s="1"/>
      <c r="Y111" s="1"/>
      <c r="Z111" s="1"/>
      <c r="AA111" s="1"/>
      <c r="AB111" s="1"/>
      <c r="AC111" s="1"/>
      <c r="AD111" s="1"/>
      <c r="AE111" s="1"/>
      <c r="AF111" s="1"/>
      <c r="AG111" s="1"/>
      <c r="AH111" s="1"/>
      <c r="AI111" s="1"/>
      <c r="AJ111" s="1"/>
    </row>
    <row r="112" spans="1:36" x14ac:dyDescent="0.25">
      <c r="A112" s="3"/>
      <c r="B112" s="5"/>
      <c r="C112" s="163" t="s">
        <v>4614</v>
      </c>
      <c r="D112" s="164" t="s">
        <v>4614</v>
      </c>
      <c r="E112" s="163" t="s">
        <v>4614</v>
      </c>
      <c r="F112" s="164" t="s">
        <v>4614</v>
      </c>
      <c r="G112" s="163" t="s">
        <v>4614</v>
      </c>
      <c r="H112" s="126"/>
      <c r="I112" s="23" t="s">
        <v>15</v>
      </c>
      <c r="J112" s="127"/>
      <c r="K112" s="55"/>
      <c r="L112" s="64"/>
      <c r="M112" s="55"/>
      <c r="N112" s="64"/>
      <c r="O112" s="55"/>
      <c r="P112" s="64"/>
      <c r="Q112" s="55"/>
      <c r="R112" s="64"/>
      <c r="S112" s="55"/>
      <c r="T112" s="7"/>
      <c r="U112" s="4"/>
      <c r="V112" s="1"/>
      <c r="W112" s="1"/>
      <c r="X112" s="1"/>
      <c r="Y112" s="1"/>
      <c r="Z112" s="1"/>
      <c r="AA112" s="1"/>
      <c r="AB112" s="1"/>
      <c r="AC112" s="1"/>
      <c r="AD112" s="1"/>
      <c r="AE112" s="1"/>
      <c r="AF112" s="1"/>
      <c r="AG112" s="1"/>
      <c r="AH112" s="1"/>
      <c r="AI112" s="1"/>
      <c r="AJ112" s="1"/>
    </row>
    <row r="113" spans="1:36" x14ac:dyDescent="0.25">
      <c r="A113" s="3"/>
      <c r="B113" s="5"/>
      <c r="C113" s="163" t="s">
        <v>4614</v>
      </c>
      <c r="D113" s="164" t="s">
        <v>4614</v>
      </c>
      <c r="E113" s="163" t="s">
        <v>4614</v>
      </c>
      <c r="F113" s="164" t="s">
        <v>4614</v>
      </c>
      <c r="G113" s="163" t="s">
        <v>4614</v>
      </c>
      <c r="H113" s="126"/>
      <c r="I113" s="23" t="s">
        <v>15</v>
      </c>
      <c r="J113" s="127"/>
      <c r="K113" s="55"/>
      <c r="L113" s="64"/>
      <c r="M113" s="55"/>
      <c r="N113" s="64"/>
      <c r="O113" s="55"/>
      <c r="P113" s="64"/>
      <c r="Q113" s="55"/>
      <c r="R113" s="64"/>
      <c r="S113" s="55"/>
      <c r="T113" s="7"/>
      <c r="U113" s="4"/>
      <c r="V113" s="1"/>
      <c r="W113" s="1"/>
      <c r="X113" s="1"/>
      <c r="Y113" s="1"/>
      <c r="Z113" s="1"/>
      <c r="AA113" s="1"/>
      <c r="AB113" s="1"/>
      <c r="AC113" s="1"/>
      <c r="AD113" s="1"/>
      <c r="AE113" s="1"/>
      <c r="AF113" s="1"/>
      <c r="AG113" s="1"/>
      <c r="AH113" s="1"/>
      <c r="AI113" s="1"/>
      <c r="AJ113" s="1"/>
    </row>
    <row r="114" spans="1:36" x14ac:dyDescent="0.25">
      <c r="A114" s="3"/>
      <c r="B114" s="5"/>
      <c r="C114" s="163" t="s">
        <v>4614</v>
      </c>
      <c r="D114" s="164" t="s">
        <v>4614</v>
      </c>
      <c r="E114" s="163" t="s">
        <v>4614</v>
      </c>
      <c r="F114" s="164" t="s">
        <v>4614</v>
      </c>
      <c r="G114" s="163" t="s">
        <v>4614</v>
      </c>
      <c r="H114" s="126"/>
      <c r="I114" s="23" t="s">
        <v>15</v>
      </c>
      <c r="J114" s="127"/>
      <c r="K114" s="55"/>
      <c r="L114" s="64"/>
      <c r="M114" s="55"/>
      <c r="N114" s="64"/>
      <c r="O114" s="55"/>
      <c r="P114" s="64"/>
      <c r="Q114" s="55"/>
      <c r="R114" s="64"/>
      <c r="S114" s="55"/>
      <c r="T114" s="7"/>
      <c r="U114" s="4"/>
      <c r="V114" s="1"/>
      <c r="W114" s="1"/>
      <c r="X114" s="1"/>
      <c r="Y114" s="1"/>
      <c r="Z114" s="1"/>
      <c r="AA114" s="1"/>
      <c r="AB114" s="1"/>
      <c r="AC114" s="1"/>
      <c r="AD114" s="1"/>
      <c r="AE114" s="1"/>
      <c r="AF114" s="1"/>
      <c r="AG114" s="1"/>
      <c r="AH114" s="1"/>
      <c r="AI114" s="1"/>
      <c r="AJ114" s="1"/>
    </row>
    <row r="115" spans="1:36" x14ac:dyDescent="0.25">
      <c r="A115" s="3"/>
      <c r="B115" s="5"/>
      <c r="C115" s="163" t="s">
        <v>4614</v>
      </c>
      <c r="D115" s="164" t="s">
        <v>4614</v>
      </c>
      <c r="E115" s="163" t="s">
        <v>4614</v>
      </c>
      <c r="F115" s="164" t="s">
        <v>4614</v>
      </c>
      <c r="G115" s="163" t="s">
        <v>4614</v>
      </c>
      <c r="H115" s="126"/>
      <c r="I115" s="23" t="s">
        <v>15</v>
      </c>
      <c r="J115" s="127"/>
      <c r="K115" s="55"/>
      <c r="L115" s="64"/>
      <c r="M115" s="55"/>
      <c r="N115" s="64"/>
      <c r="O115" s="55"/>
      <c r="P115" s="64"/>
      <c r="Q115" s="55"/>
      <c r="R115" s="64"/>
      <c r="S115" s="55"/>
      <c r="T115" s="7"/>
      <c r="U115" s="4"/>
      <c r="V115" s="1"/>
      <c r="W115" s="1"/>
      <c r="X115" s="1"/>
      <c r="Y115" s="1"/>
      <c r="Z115" s="1"/>
      <c r="AA115" s="1"/>
      <c r="AB115" s="1"/>
      <c r="AC115" s="1"/>
      <c r="AD115" s="1"/>
      <c r="AE115" s="1"/>
      <c r="AF115" s="1"/>
      <c r="AG115" s="1"/>
      <c r="AH115" s="1"/>
      <c r="AI115" s="1"/>
      <c r="AJ115" s="1"/>
    </row>
    <row r="116" spans="1:36" x14ac:dyDescent="0.25">
      <c r="A116" s="3"/>
      <c r="B116" s="5"/>
      <c r="C116" s="163" t="s">
        <v>4614</v>
      </c>
      <c r="D116" s="164" t="s">
        <v>4614</v>
      </c>
      <c r="E116" s="163" t="s">
        <v>4614</v>
      </c>
      <c r="F116" s="164" t="s">
        <v>4614</v>
      </c>
      <c r="G116" s="163" t="s">
        <v>4614</v>
      </c>
      <c r="H116" s="126"/>
      <c r="I116" s="23" t="s">
        <v>15</v>
      </c>
      <c r="J116" s="127"/>
      <c r="K116" s="55"/>
      <c r="L116" s="64"/>
      <c r="M116" s="55"/>
      <c r="N116" s="64"/>
      <c r="O116" s="55"/>
      <c r="P116" s="64"/>
      <c r="Q116" s="55"/>
      <c r="R116" s="64"/>
      <c r="S116" s="55"/>
      <c r="T116" s="7"/>
      <c r="U116" s="4"/>
      <c r="V116" s="1"/>
      <c r="W116" s="1"/>
      <c r="X116" s="1"/>
      <c r="Y116" s="1"/>
      <c r="Z116" s="1"/>
      <c r="AA116" s="1"/>
      <c r="AB116" s="1"/>
      <c r="AC116" s="1"/>
      <c r="AD116" s="1"/>
      <c r="AE116" s="1"/>
      <c r="AF116" s="1"/>
      <c r="AG116" s="1"/>
      <c r="AH116" s="1"/>
      <c r="AI116" s="1"/>
      <c r="AJ116" s="1"/>
    </row>
    <row r="117" spans="1:36" x14ac:dyDescent="0.25">
      <c r="A117" s="3"/>
      <c r="B117" s="5"/>
      <c r="C117" s="163" t="s">
        <v>4614</v>
      </c>
      <c r="D117" s="164" t="s">
        <v>4614</v>
      </c>
      <c r="E117" s="163" t="s">
        <v>4614</v>
      </c>
      <c r="F117" s="164" t="s">
        <v>4614</v>
      </c>
      <c r="G117" s="163" t="s">
        <v>4614</v>
      </c>
      <c r="H117" s="126"/>
      <c r="I117" s="23" t="s">
        <v>15</v>
      </c>
      <c r="J117" s="127"/>
      <c r="K117" s="55"/>
      <c r="L117" s="64"/>
      <c r="M117" s="55"/>
      <c r="N117" s="64"/>
      <c r="O117" s="55"/>
      <c r="P117" s="64"/>
      <c r="Q117" s="55"/>
      <c r="R117" s="64"/>
      <c r="S117" s="55"/>
      <c r="T117" s="7"/>
      <c r="U117" s="4"/>
      <c r="V117" s="1"/>
      <c r="W117" s="1"/>
      <c r="X117" s="1"/>
      <c r="Y117" s="1"/>
      <c r="Z117" s="1"/>
      <c r="AA117" s="1"/>
      <c r="AB117" s="1"/>
      <c r="AC117" s="1"/>
      <c r="AD117" s="1"/>
      <c r="AE117" s="1"/>
      <c r="AF117" s="1"/>
      <c r="AG117" s="1"/>
      <c r="AH117" s="1"/>
      <c r="AI117" s="1"/>
      <c r="AJ117" s="1"/>
    </row>
    <row r="118" spans="1:36" x14ac:dyDescent="0.25">
      <c r="A118" s="3"/>
      <c r="B118" s="5"/>
      <c r="C118" s="163" t="s">
        <v>4614</v>
      </c>
      <c r="D118" s="164" t="s">
        <v>4614</v>
      </c>
      <c r="E118" s="163" t="s">
        <v>4614</v>
      </c>
      <c r="F118" s="164" t="s">
        <v>4614</v>
      </c>
      <c r="G118" s="163" t="s">
        <v>4614</v>
      </c>
      <c r="H118" s="126"/>
      <c r="I118" s="23" t="s">
        <v>15</v>
      </c>
      <c r="J118" s="127"/>
      <c r="K118" s="55"/>
      <c r="L118" s="64"/>
      <c r="M118" s="55"/>
      <c r="N118" s="64"/>
      <c r="O118" s="55"/>
      <c r="P118" s="64"/>
      <c r="Q118" s="55"/>
      <c r="R118" s="64"/>
      <c r="S118" s="55"/>
      <c r="T118" s="7"/>
      <c r="U118" s="4"/>
      <c r="V118" s="1"/>
      <c r="W118" s="1"/>
      <c r="X118" s="1"/>
      <c r="Y118" s="1"/>
      <c r="Z118" s="1"/>
      <c r="AA118" s="1"/>
      <c r="AB118" s="1"/>
      <c r="AC118" s="1"/>
      <c r="AD118" s="1"/>
      <c r="AE118" s="1"/>
      <c r="AF118" s="1"/>
      <c r="AG118" s="1"/>
      <c r="AH118" s="1"/>
      <c r="AI118" s="1"/>
      <c r="AJ118" s="1"/>
    </row>
    <row r="119" spans="1:36" x14ac:dyDescent="0.25">
      <c r="A119" s="3"/>
      <c r="B119" s="5"/>
      <c r="C119" s="163" t="s">
        <v>4614</v>
      </c>
      <c r="D119" s="164" t="s">
        <v>4614</v>
      </c>
      <c r="E119" s="163" t="s">
        <v>4614</v>
      </c>
      <c r="F119" s="164" t="s">
        <v>4614</v>
      </c>
      <c r="G119" s="163" t="s">
        <v>4614</v>
      </c>
      <c r="H119" s="126"/>
      <c r="I119" s="23" t="s">
        <v>15</v>
      </c>
      <c r="J119" s="127"/>
      <c r="K119" s="55"/>
      <c r="L119" s="64"/>
      <c r="M119" s="55"/>
      <c r="N119" s="64"/>
      <c r="O119" s="55"/>
      <c r="P119" s="64"/>
      <c r="Q119" s="55"/>
      <c r="R119" s="64"/>
      <c r="S119" s="55"/>
      <c r="T119" s="7"/>
      <c r="U119" s="4"/>
      <c r="V119" s="1"/>
      <c r="W119" s="1"/>
      <c r="X119" s="1"/>
      <c r="Y119" s="1"/>
      <c r="Z119" s="1"/>
      <c r="AA119" s="1"/>
      <c r="AB119" s="1"/>
      <c r="AC119" s="1"/>
      <c r="AD119" s="1"/>
      <c r="AE119" s="1"/>
      <c r="AF119" s="1"/>
      <c r="AG119" s="1"/>
      <c r="AH119" s="1"/>
      <c r="AI119" s="1"/>
      <c r="AJ119" s="1"/>
    </row>
    <row r="120" spans="1:36" x14ac:dyDescent="0.25">
      <c r="A120" s="3"/>
      <c r="B120" s="5"/>
      <c r="C120" s="163" t="s">
        <v>4614</v>
      </c>
      <c r="D120" s="164" t="s">
        <v>4614</v>
      </c>
      <c r="E120" s="163" t="s">
        <v>4614</v>
      </c>
      <c r="F120" s="164" t="s">
        <v>4614</v>
      </c>
      <c r="G120" s="163" t="s">
        <v>4614</v>
      </c>
      <c r="H120" s="126"/>
      <c r="I120" s="23" t="s">
        <v>15</v>
      </c>
      <c r="J120" s="127"/>
      <c r="K120" s="55"/>
      <c r="L120" s="64"/>
      <c r="M120" s="55"/>
      <c r="N120" s="64"/>
      <c r="O120" s="55"/>
      <c r="P120" s="64"/>
      <c r="Q120" s="55"/>
      <c r="R120" s="64"/>
      <c r="S120" s="55"/>
      <c r="T120" s="7"/>
      <c r="U120" s="4"/>
      <c r="V120" s="1"/>
      <c r="W120" s="1"/>
      <c r="X120" s="1"/>
      <c r="Y120" s="1"/>
      <c r="Z120" s="1"/>
      <c r="AA120" s="1"/>
      <c r="AB120" s="1"/>
      <c r="AC120" s="1"/>
      <c r="AD120" s="1"/>
      <c r="AE120" s="1"/>
      <c r="AF120" s="1"/>
      <c r="AG120" s="1"/>
      <c r="AH120" s="1"/>
      <c r="AI120" s="1"/>
      <c r="AJ120" s="1"/>
    </row>
    <row r="121" spans="1:36" x14ac:dyDescent="0.25">
      <c r="A121" s="3"/>
      <c r="B121" s="5"/>
      <c r="C121" s="163" t="s">
        <v>4614</v>
      </c>
      <c r="D121" s="164" t="s">
        <v>4614</v>
      </c>
      <c r="E121" s="163" t="s">
        <v>4614</v>
      </c>
      <c r="F121" s="164" t="s">
        <v>4614</v>
      </c>
      <c r="G121" s="163" t="s">
        <v>4614</v>
      </c>
      <c r="H121" s="126"/>
      <c r="I121" s="23" t="s">
        <v>15</v>
      </c>
      <c r="J121" s="127"/>
      <c r="K121" s="55"/>
      <c r="L121" s="64"/>
      <c r="M121" s="55"/>
      <c r="N121" s="64"/>
      <c r="O121" s="55"/>
      <c r="P121" s="64"/>
      <c r="Q121" s="55"/>
      <c r="R121" s="64"/>
      <c r="S121" s="55"/>
      <c r="T121" s="7"/>
      <c r="U121" s="4"/>
      <c r="V121" s="1"/>
      <c r="W121" s="1"/>
      <c r="X121" s="1"/>
      <c r="Y121" s="1"/>
      <c r="Z121" s="1"/>
      <c r="AA121" s="1"/>
      <c r="AB121" s="1"/>
      <c r="AC121" s="1"/>
      <c r="AD121" s="1"/>
      <c r="AE121" s="1"/>
      <c r="AF121" s="1"/>
      <c r="AG121" s="1"/>
      <c r="AH121" s="1"/>
      <c r="AI121" s="1"/>
      <c r="AJ121" s="1"/>
    </row>
    <row r="122" spans="1:36" x14ac:dyDescent="0.25">
      <c r="A122" s="3"/>
      <c r="B122" s="5"/>
      <c r="C122" s="163" t="s">
        <v>4614</v>
      </c>
      <c r="D122" s="164" t="s">
        <v>4614</v>
      </c>
      <c r="E122" s="163" t="s">
        <v>4614</v>
      </c>
      <c r="F122" s="164" t="s">
        <v>4614</v>
      </c>
      <c r="G122" s="163" t="s">
        <v>4614</v>
      </c>
      <c r="H122" s="126"/>
      <c r="I122" s="23" t="s">
        <v>15</v>
      </c>
      <c r="J122" s="127"/>
      <c r="K122" s="55"/>
      <c r="L122" s="64"/>
      <c r="M122" s="55"/>
      <c r="N122" s="64"/>
      <c r="O122" s="55"/>
      <c r="P122" s="64"/>
      <c r="Q122" s="55"/>
      <c r="R122" s="64"/>
      <c r="S122" s="55"/>
      <c r="T122" s="7"/>
      <c r="U122" s="4"/>
      <c r="V122" s="1"/>
      <c r="W122" s="1"/>
      <c r="X122" s="1"/>
      <c r="Y122" s="1"/>
      <c r="Z122" s="1"/>
      <c r="AA122" s="1"/>
      <c r="AB122" s="1"/>
      <c r="AC122" s="1"/>
      <c r="AD122" s="1"/>
      <c r="AE122" s="1"/>
      <c r="AF122" s="1"/>
      <c r="AG122" s="1"/>
      <c r="AH122" s="1"/>
      <c r="AI122" s="1"/>
      <c r="AJ122" s="1"/>
    </row>
    <row r="123" spans="1:36" x14ac:dyDescent="0.25">
      <c r="A123" s="3"/>
      <c r="B123" s="5"/>
      <c r="C123" s="163" t="s">
        <v>4614</v>
      </c>
      <c r="D123" s="164" t="s">
        <v>4614</v>
      </c>
      <c r="E123" s="163" t="s">
        <v>4614</v>
      </c>
      <c r="F123" s="164" t="s">
        <v>4614</v>
      </c>
      <c r="G123" s="163" t="s">
        <v>4614</v>
      </c>
      <c r="H123" s="126"/>
      <c r="I123" s="23" t="s">
        <v>15</v>
      </c>
      <c r="J123" s="127"/>
      <c r="K123" s="55"/>
      <c r="L123" s="64"/>
      <c r="M123" s="55"/>
      <c r="N123" s="64"/>
      <c r="O123" s="55"/>
      <c r="P123" s="64"/>
      <c r="Q123" s="55"/>
      <c r="R123" s="64"/>
      <c r="S123" s="55"/>
      <c r="T123" s="7"/>
      <c r="U123" s="4"/>
      <c r="V123" s="1"/>
      <c r="W123" s="1"/>
      <c r="X123" s="1"/>
      <c r="Y123" s="1"/>
      <c r="Z123" s="1"/>
      <c r="AA123" s="1"/>
      <c r="AB123" s="1"/>
      <c r="AC123" s="1"/>
      <c r="AD123" s="1"/>
      <c r="AE123" s="1"/>
      <c r="AF123" s="1"/>
      <c r="AG123" s="1"/>
      <c r="AH123" s="1"/>
      <c r="AI123" s="1"/>
      <c r="AJ123" s="1"/>
    </row>
    <row r="124" spans="1:36" x14ac:dyDescent="0.25">
      <c r="A124" s="3"/>
      <c r="B124" s="5"/>
      <c r="C124" s="163" t="s">
        <v>4614</v>
      </c>
      <c r="D124" s="164" t="s">
        <v>4614</v>
      </c>
      <c r="E124" s="163" t="s">
        <v>4614</v>
      </c>
      <c r="F124" s="164" t="s">
        <v>4614</v>
      </c>
      <c r="G124" s="163" t="s">
        <v>4614</v>
      </c>
      <c r="H124" s="126"/>
      <c r="I124" s="23" t="s">
        <v>15</v>
      </c>
      <c r="J124" s="127"/>
      <c r="K124" s="55"/>
      <c r="L124" s="64"/>
      <c r="M124" s="55"/>
      <c r="N124" s="64"/>
      <c r="O124" s="55"/>
      <c r="P124" s="64"/>
      <c r="Q124" s="55"/>
      <c r="R124" s="64"/>
      <c r="S124" s="55"/>
      <c r="T124" s="7"/>
      <c r="U124" s="4"/>
      <c r="V124" s="1"/>
      <c r="W124" s="1"/>
      <c r="X124" s="1"/>
      <c r="Y124" s="1"/>
      <c r="Z124" s="1"/>
      <c r="AA124" s="1"/>
      <c r="AB124" s="1"/>
      <c r="AC124" s="1"/>
      <c r="AD124" s="1"/>
      <c r="AE124" s="1"/>
      <c r="AF124" s="1"/>
      <c r="AG124" s="1"/>
      <c r="AH124" s="1"/>
      <c r="AI124" s="1"/>
      <c r="AJ124" s="1"/>
    </row>
    <row r="125" spans="1:36" x14ac:dyDescent="0.25">
      <c r="A125" s="3"/>
      <c r="B125" s="5"/>
      <c r="C125" s="163" t="s">
        <v>4614</v>
      </c>
      <c r="D125" s="164" t="s">
        <v>4614</v>
      </c>
      <c r="E125" s="163" t="s">
        <v>4614</v>
      </c>
      <c r="F125" s="164" t="s">
        <v>4614</v>
      </c>
      <c r="G125" s="163" t="s">
        <v>4614</v>
      </c>
      <c r="H125" s="126"/>
      <c r="I125" s="23" t="s">
        <v>15</v>
      </c>
      <c r="J125" s="127"/>
      <c r="K125" s="55"/>
      <c r="L125" s="64"/>
      <c r="M125" s="55"/>
      <c r="N125" s="64"/>
      <c r="O125" s="55"/>
      <c r="P125" s="64"/>
      <c r="Q125" s="55"/>
      <c r="R125" s="64"/>
      <c r="S125" s="55"/>
      <c r="T125" s="7"/>
      <c r="U125" s="4"/>
      <c r="V125" s="1"/>
      <c r="W125" s="1"/>
      <c r="X125" s="1"/>
      <c r="Y125" s="1"/>
      <c r="Z125" s="1"/>
      <c r="AA125" s="1"/>
      <c r="AB125" s="1"/>
      <c r="AC125" s="1"/>
      <c r="AD125" s="1"/>
      <c r="AE125" s="1"/>
      <c r="AF125" s="1"/>
      <c r="AG125" s="1"/>
      <c r="AH125" s="1"/>
      <c r="AI125" s="1"/>
      <c r="AJ125" s="1"/>
    </row>
    <row r="126" spans="1:36" x14ac:dyDescent="0.25">
      <c r="A126" s="3"/>
      <c r="B126" s="5"/>
      <c r="C126" s="163" t="s">
        <v>4614</v>
      </c>
      <c r="D126" s="164" t="s">
        <v>4614</v>
      </c>
      <c r="E126" s="163" t="s">
        <v>4614</v>
      </c>
      <c r="F126" s="164" t="s">
        <v>4614</v>
      </c>
      <c r="G126" s="163" t="s">
        <v>4614</v>
      </c>
      <c r="H126" s="126"/>
      <c r="I126" s="23" t="s">
        <v>15</v>
      </c>
      <c r="J126" s="127"/>
      <c r="K126" s="55"/>
      <c r="L126" s="64"/>
      <c r="M126" s="55"/>
      <c r="N126" s="64"/>
      <c r="O126" s="55"/>
      <c r="P126" s="64"/>
      <c r="Q126" s="55"/>
      <c r="R126" s="64"/>
      <c r="S126" s="55"/>
      <c r="T126" s="7"/>
      <c r="U126" s="4"/>
      <c r="V126" s="1"/>
      <c r="W126" s="1"/>
      <c r="X126" s="1"/>
      <c r="Y126" s="1"/>
      <c r="Z126" s="1"/>
      <c r="AA126" s="1"/>
      <c r="AB126" s="1"/>
      <c r="AC126" s="1"/>
      <c r="AD126" s="1"/>
      <c r="AE126" s="1"/>
      <c r="AF126" s="1"/>
      <c r="AG126" s="1"/>
      <c r="AH126" s="1"/>
      <c r="AI126" s="1"/>
      <c r="AJ126" s="1"/>
    </row>
    <row r="127" spans="1:36" x14ac:dyDescent="0.25">
      <c r="A127" s="3"/>
      <c r="B127" s="5"/>
      <c r="C127" s="163" t="s">
        <v>4614</v>
      </c>
      <c r="D127" s="164" t="s">
        <v>4614</v>
      </c>
      <c r="E127" s="163" t="s">
        <v>4614</v>
      </c>
      <c r="F127" s="164" t="s">
        <v>4614</v>
      </c>
      <c r="G127" s="163" t="s">
        <v>4614</v>
      </c>
      <c r="H127" s="126"/>
      <c r="I127" s="23" t="s">
        <v>15</v>
      </c>
      <c r="J127" s="127"/>
      <c r="K127" s="55"/>
      <c r="L127" s="64"/>
      <c r="M127" s="55"/>
      <c r="N127" s="64"/>
      <c r="O127" s="55"/>
      <c r="P127" s="64"/>
      <c r="Q127" s="55"/>
      <c r="R127" s="64"/>
      <c r="S127" s="55"/>
      <c r="T127" s="7"/>
      <c r="U127" s="4"/>
      <c r="V127" s="1"/>
      <c r="W127" s="1"/>
      <c r="X127" s="1"/>
      <c r="Y127" s="1"/>
      <c r="Z127" s="1"/>
      <c r="AA127" s="1"/>
      <c r="AB127" s="1"/>
      <c r="AC127" s="1"/>
      <c r="AD127" s="1"/>
      <c r="AE127" s="1"/>
      <c r="AF127" s="1"/>
      <c r="AG127" s="1"/>
      <c r="AH127" s="1"/>
      <c r="AI127" s="1"/>
      <c r="AJ127" s="1"/>
    </row>
    <row r="128" spans="1:36" x14ac:dyDescent="0.25">
      <c r="A128" s="3"/>
      <c r="B128" s="5"/>
      <c r="C128" s="163" t="s">
        <v>4614</v>
      </c>
      <c r="D128" s="164" t="s">
        <v>4614</v>
      </c>
      <c r="E128" s="163" t="s">
        <v>4614</v>
      </c>
      <c r="F128" s="164" t="s">
        <v>4614</v>
      </c>
      <c r="G128" s="163" t="s">
        <v>4614</v>
      </c>
      <c r="H128" s="126"/>
      <c r="I128" s="23" t="s">
        <v>15</v>
      </c>
      <c r="J128" s="127"/>
      <c r="K128" s="55"/>
      <c r="L128" s="64"/>
      <c r="M128" s="55"/>
      <c r="N128" s="64"/>
      <c r="O128" s="55"/>
      <c r="P128" s="64"/>
      <c r="Q128" s="55"/>
      <c r="R128" s="64"/>
      <c r="S128" s="55"/>
      <c r="T128" s="7"/>
      <c r="U128" s="4"/>
      <c r="V128" s="1"/>
      <c r="W128" s="1"/>
      <c r="X128" s="1"/>
      <c r="Y128" s="1"/>
      <c r="Z128" s="1"/>
      <c r="AA128" s="1"/>
      <c r="AB128" s="1"/>
      <c r="AC128" s="1"/>
      <c r="AD128" s="1"/>
      <c r="AE128" s="1"/>
      <c r="AF128" s="1"/>
      <c r="AG128" s="1"/>
      <c r="AH128" s="1"/>
      <c r="AI128" s="1"/>
      <c r="AJ128" s="1"/>
    </row>
    <row r="129" spans="1:36" x14ac:dyDescent="0.25">
      <c r="A129" s="3"/>
      <c r="B129" s="5"/>
      <c r="C129" s="163" t="s">
        <v>4614</v>
      </c>
      <c r="D129" s="164" t="s">
        <v>4614</v>
      </c>
      <c r="E129" s="163" t="s">
        <v>4614</v>
      </c>
      <c r="F129" s="164" t="s">
        <v>4614</v>
      </c>
      <c r="G129" s="163" t="s">
        <v>4614</v>
      </c>
      <c r="H129" s="126"/>
      <c r="I129" s="23" t="s">
        <v>15</v>
      </c>
      <c r="J129" s="127"/>
      <c r="K129" s="55"/>
      <c r="L129" s="64"/>
      <c r="M129" s="55"/>
      <c r="N129" s="64"/>
      <c r="O129" s="55"/>
      <c r="P129" s="64"/>
      <c r="Q129" s="55"/>
      <c r="R129" s="64"/>
      <c r="S129" s="55"/>
      <c r="T129" s="7"/>
      <c r="U129" s="4"/>
      <c r="V129" s="1"/>
      <c r="W129" s="1"/>
      <c r="X129" s="1"/>
      <c r="Y129" s="1"/>
      <c r="Z129" s="1"/>
      <c r="AA129" s="1"/>
      <c r="AB129" s="1"/>
      <c r="AC129" s="1"/>
      <c r="AD129" s="1"/>
      <c r="AE129" s="1"/>
      <c r="AF129" s="1"/>
      <c r="AG129" s="1"/>
      <c r="AH129" s="1"/>
      <c r="AI129" s="1"/>
      <c r="AJ129" s="1"/>
    </row>
    <row r="130" spans="1:36" x14ac:dyDescent="0.25">
      <c r="A130" s="3"/>
      <c r="B130" s="5"/>
      <c r="C130" s="163" t="s">
        <v>4614</v>
      </c>
      <c r="D130" s="164" t="s">
        <v>4614</v>
      </c>
      <c r="E130" s="163" t="s">
        <v>4614</v>
      </c>
      <c r="F130" s="164" t="s">
        <v>4614</v>
      </c>
      <c r="G130" s="163" t="s">
        <v>4614</v>
      </c>
      <c r="H130" s="126"/>
      <c r="I130" s="23" t="s">
        <v>15</v>
      </c>
      <c r="J130" s="127"/>
      <c r="K130" s="55"/>
      <c r="L130" s="64"/>
      <c r="M130" s="55"/>
      <c r="N130" s="64"/>
      <c r="O130" s="55"/>
      <c r="P130" s="64"/>
      <c r="Q130" s="55"/>
      <c r="R130" s="64"/>
      <c r="S130" s="55"/>
      <c r="T130" s="7"/>
      <c r="U130" s="4"/>
      <c r="V130" s="1"/>
      <c r="W130" s="1"/>
      <c r="X130" s="1"/>
      <c r="Y130" s="1"/>
      <c r="Z130" s="1"/>
      <c r="AA130" s="1"/>
      <c r="AB130" s="1"/>
      <c r="AC130" s="1"/>
      <c r="AD130" s="1"/>
      <c r="AE130" s="1"/>
      <c r="AF130" s="1"/>
      <c r="AG130" s="1"/>
      <c r="AH130" s="1"/>
      <c r="AI130" s="1"/>
      <c r="AJ130" s="1"/>
    </row>
    <row r="131" spans="1:36" x14ac:dyDescent="0.25">
      <c r="A131" s="3"/>
      <c r="B131" s="5"/>
      <c r="C131" s="163" t="s">
        <v>4614</v>
      </c>
      <c r="D131" s="164" t="s">
        <v>4614</v>
      </c>
      <c r="E131" s="163" t="s">
        <v>4614</v>
      </c>
      <c r="F131" s="164" t="s">
        <v>4614</v>
      </c>
      <c r="G131" s="163" t="s">
        <v>4614</v>
      </c>
      <c r="H131" s="126"/>
      <c r="I131" s="23" t="s">
        <v>15</v>
      </c>
      <c r="J131" s="127"/>
      <c r="K131" s="55"/>
      <c r="L131" s="64"/>
      <c r="M131" s="55"/>
      <c r="N131" s="64"/>
      <c r="O131" s="55"/>
      <c r="P131" s="64"/>
      <c r="Q131" s="55"/>
      <c r="R131" s="64"/>
      <c r="S131" s="55"/>
      <c r="T131" s="7"/>
      <c r="U131" s="4"/>
      <c r="V131" s="1"/>
      <c r="W131" s="1"/>
      <c r="X131" s="1"/>
      <c r="Y131" s="1"/>
      <c r="Z131" s="1"/>
      <c r="AA131" s="1"/>
      <c r="AB131" s="1"/>
      <c r="AC131" s="1"/>
      <c r="AD131" s="1"/>
      <c r="AE131" s="1"/>
      <c r="AF131" s="1"/>
      <c r="AG131" s="1"/>
      <c r="AH131" s="1"/>
      <c r="AI131" s="1"/>
      <c r="AJ131" s="1"/>
    </row>
    <row r="132" spans="1:36" x14ac:dyDescent="0.25">
      <c r="A132" s="3"/>
      <c r="B132" s="5"/>
      <c r="C132" s="163" t="s">
        <v>4614</v>
      </c>
      <c r="D132" s="164" t="s">
        <v>4614</v>
      </c>
      <c r="E132" s="163" t="s">
        <v>4614</v>
      </c>
      <c r="F132" s="164" t="s">
        <v>4614</v>
      </c>
      <c r="G132" s="163" t="s">
        <v>4614</v>
      </c>
      <c r="H132" s="126"/>
      <c r="I132" s="23" t="s">
        <v>15</v>
      </c>
      <c r="J132" s="127"/>
      <c r="K132" s="55"/>
      <c r="L132" s="64"/>
      <c r="M132" s="55"/>
      <c r="N132" s="64"/>
      <c r="O132" s="55"/>
      <c r="P132" s="64"/>
      <c r="Q132" s="55"/>
      <c r="R132" s="64"/>
      <c r="S132" s="55"/>
      <c r="T132" s="7"/>
      <c r="U132" s="4"/>
      <c r="V132" s="1"/>
      <c r="W132" s="1"/>
      <c r="X132" s="1"/>
      <c r="Y132" s="1"/>
      <c r="Z132" s="1"/>
      <c r="AA132" s="1"/>
      <c r="AB132" s="1"/>
      <c r="AC132" s="1"/>
      <c r="AD132" s="1"/>
      <c r="AE132" s="1"/>
      <c r="AF132" s="1"/>
      <c r="AG132" s="1"/>
      <c r="AH132" s="1"/>
      <c r="AI132" s="1"/>
      <c r="AJ132" s="1"/>
    </row>
    <row r="133" spans="1:36" x14ac:dyDescent="0.25">
      <c r="A133" s="3"/>
      <c r="B133" s="5"/>
      <c r="C133" s="163" t="s">
        <v>4614</v>
      </c>
      <c r="D133" s="164" t="s">
        <v>4614</v>
      </c>
      <c r="E133" s="163" t="s">
        <v>4614</v>
      </c>
      <c r="F133" s="164" t="s">
        <v>4614</v>
      </c>
      <c r="G133" s="163" t="s">
        <v>4614</v>
      </c>
      <c r="H133" s="126"/>
      <c r="I133" s="23" t="s">
        <v>15</v>
      </c>
      <c r="J133" s="127"/>
      <c r="K133" s="55"/>
      <c r="L133" s="64"/>
      <c r="M133" s="55"/>
      <c r="N133" s="64"/>
      <c r="O133" s="55"/>
      <c r="P133" s="64"/>
      <c r="Q133" s="55"/>
      <c r="R133" s="64"/>
      <c r="S133" s="55"/>
      <c r="T133" s="7"/>
      <c r="U133" s="4"/>
      <c r="V133" s="1"/>
      <c r="W133" s="1"/>
      <c r="X133" s="1"/>
      <c r="Y133" s="1"/>
      <c r="Z133" s="1"/>
      <c r="AA133" s="1"/>
      <c r="AB133" s="1"/>
      <c r="AC133" s="1"/>
      <c r="AD133" s="1"/>
      <c r="AE133" s="1"/>
      <c r="AF133" s="1"/>
      <c r="AG133" s="1"/>
      <c r="AH133" s="1"/>
      <c r="AI133" s="1"/>
      <c r="AJ133" s="1"/>
    </row>
    <row r="134" spans="1:36" x14ac:dyDescent="0.25">
      <c r="A134" s="3"/>
      <c r="B134" s="5"/>
      <c r="C134" s="163" t="s">
        <v>4614</v>
      </c>
      <c r="D134" s="164" t="s">
        <v>4614</v>
      </c>
      <c r="E134" s="163" t="s">
        <v>4614</v>
      </c>
      <c r="F134" s="164" t="s">
        <v>4614</v>
      </c>
      <c r="G134" s="163" t="s">
        <v>4614</v>
      </c>
      <c r="H134" s="126"/>
      <c r="I134" s="23" t="s">
        <v>15</v>
      </c>
      <c r="J134" s="127"/>
      <c r="K134" s="55"/>
      <c r="L134" s="64"/>
      <c r="M134" s="55"/>
      <c r="N134" s="64"/>
      <c r="O134" s="55"/>
      <c r="P134" s="64"/>
      <c r="Q134" s="55"/>
      <c r="R134" s="64"/>
      <c r="S134" s="55"/>
      <c r="T134" s="7"/>
      <c r="U134" s="4"/>
      <c r="V134" s="1"/>
      <c r="W134" s="1"/>
      <c r="X134" s="1"/>
      <c r="Y134" s="1"/>
      <c r="Z134" s="1"/>
      <c r="AA134" s="1"/>
      <c r="AB134" s="1"/>
      <c r="AC134" s="1"/>
      <c r="AD134" s="1"/>
      <c r="AE134" s="1"/>
      <c r="AF134" s="1"/>
      <c r="AG134" s="1"/>
      <c r="AH134" s="1"/>
      <c r="AI134" s="1"/>
      <c r="AJ134" s="1"/>
    </row>
    <row r="135" spans="1:36" x14ac:dyDescent="0.25">
      <c r="A135" s="3"/>
      <c r="B135" s="5"/>
      <c r="C135" s="163" t="s">
        <v>4614</v>
      </c>
      <c r="D135" s="164" t="s">
        <v>4614</v>
      </c>
      <c r="E135" s="163" t="s">
        <v>4614</v>
      </c>
      <c r="F135" s="164" t="s">
        <v>4614</v>
      </c>
      <c r="G135" s="163" t="s">
        <v>4614</v>
      </c>
      <c r="H135" s="126"/>
      <c r="I135" s="23" t="s">
        <v>15</v>
      </c>
      <c r="J135" s="127"/>
      <c r="K135" s="55"/>
      <c r="L135" s="64"/>
      <c r="M135" s="55"/>
      <c r="N135" s="64"/>
      <c r="O135" s="55"/>
      <c r="P135" s="64"/>
      <c r="Q135" s="55"/>
      <c r="R135" s="64"/>
      <c r="S135" s="55"/>
      <c r="T135" s="7"/>
      <c r="U135" s="4"/>
      <c r="V135" s="1"/>
      <c r="W135" s="1"/>
      <c r="X135" s="1"/>
      <c r="Y135" s="1"/>
      <c r="Z135" s="1"/>
      <c r="AA135" s="1"/>
      <c r="AB135" s="1"/>
      <c r="AC135" s="1"/>
      <c r="AD135" s="1"/>
      <c r="AE135" s="1"/>
      <c r="AF135" s="1"/>
      <c r="AG135" s="1"/>
      <c r="AH135" s="1"/>
      <c r="AI135" s="1"/>
      <c r="AJ135" s="1"/>
    </row>
    <row r="136" spans="1:36" x14ac:dyDescent="0.25">
      <c r="A136" s="3"/>
      <c r="B136" s="5"/>
      <c r="C136" s="163" t="s">
        <v>4614</v>
      </c>
      <c r="D136" s="164" t="s">
        <v>4614</v>
      </c>
      <c r="E136" s="163" t="s">
        <v>4614</v>
      </c>
      <c r="F136" s="164" t="s">
        <v>4614</v>
      </c>
      <c r="G136" s="163" t="s">
        <v>4614</v>
      </c>
      <c r="H136" s="126"/>
      <c r="I136" s="23" t="s">
        <v>15</v>
      </c>
      <c r="J136" s="127"/>
      <c r="K136" s="55"/>
      <c r="L136" s="64"/>
      <c r="M136" s="55"/>
      <c r="N136" s="64"/>
      <c r="O136" s="55"/>
      <c r="P136" s="64"/>
      <c r="Q136" s="55"/>
      <c r="R136" s="64"/>
      <c r="S136" s="55"/>
      <c r="T136" s="7"/>
      <c r="U136" s="4"/>
      <c r="V136" s="1"/>
      <c r="W136" s="1"/>
      <c r="X136" s="1"/>
      <c r="Y136" s="1"/>
      <c r="Z136" s="1"/>
      <c r="AA136" s="1"/>
      <c r="AB136" s="1"/>
      <c r="AC136" s="1"/>
      <c r="AD136" s="1"/>
      <c r="AE136" s="1"/>
      <c r="AF136" s="1"/>
      <c r="AG136" s="1"/>
      <c r="AH136" s="1"/>
      <c r="AI136" s="1"/>
      <c r="AJ136" s="1"/>
    </row>
    <row r="137" spans="1:36" x14ac:dyDescent="0.25">
      <c r="A137" s="3"/>
      <c r="B137" s="5"/>
      <c r="C137" s="163" t="s">
        <v>4614</v>
      </c>
      <c r="D137" s="164" t="s">
        <v>4614</v>
      </c>
      <c r="E137" s="163" t="s">
        <v>4614</v>
      </c>
      <c r="F137" s="164" t="s">
        <v>4614</v>
      </c>
      <c r="G137" s="163" t="s">
        <v>4614</v>
      </c>
      <c r="H137" s="126"/>
      <c r="I137" s="23" t="s">
        <v>15</v>
      </c>
      <c r="J137" s="127"/>
      <c r="K137" s="55"/>
      <c r="L137" s="64"/>
      <c r="M137" s="55"/>
      <c r="N137" s="64"/>
      <c r="O137" s="55"/>
      <c r="P137" s="64"/>
      <c r="Q137" s="55"/>
      <c r="R137" s="64"/>
      <c r="S137" s="55"/>
      <c r="T137" s="7"/>
      <c r="U137" s="4"/>
      <c r="V137" s="1"/>
      <c r="W137" s="1"/>
      <c r="X137" s="1"/>
      <c r="Y137" s="1"/>
      <c r="Z137" s="1"/>
      <c r="AA137" s="1"/>
      <c r="AB137" s="1"/>
      <c r="AC137" s="1"/>
      <c r="AD137" s="1"/>
      <c r="AE137" s="1"/>
      <c r="AF137" s="1"/>
      <c r="AG137" s="1"/>
      <c r="AH137" s="1"/>
      <c r="AI137" s="1"/>
      <c r="AJ137" s="1"/>
    </row>
    <row r="138" spans="1:36" x14ac:dyDescent="0.25">
      <c r="A138" s="3"/>
      <c r="B138" s="5"/>
      <c r="C138" s="163" t="s">
        <v>4614</v>
      </c>
      <c r="D138" s="164" t="s">
        <v>4614</v>
      </c>
      <c r="E138" s="163" t="s">
        <v>4614</v>
      </c>
      <c r="F138" s="164" t="s">
        <v>4614</v>
      </c>
      <c r="G138" s="163" t="s">
        <v>4614</v>
      </c>
      <c r="H138" s="126"/>
      <c r="I138" s="23" t="s">
        <v>15</v>
      </c>
      <c r="J138" s="127"/>
      <c r="K138" s="55"/>
      <c r="L138" s="64"/>
      <c r="M138" s="55"/>
      <c r="N138" s="64"/>
      <c r="O138" s="55"/>
      <c r="P138" s="64"/>
      <c r="Q138" s="55"/>
      <c r="R138" s="64"/>
      <c r="S138" s="55"/>
      <c r="T138" s="7"/>
      <c r="U138" s="4"/>
      <c r="V138" s="1"/>
      <c r="W138" s="1"/>
      <c r="X138" s="1"/>
      <c r="Y138" s="1"/>
      <c r="Z138" s="1"/>
      <c r="AA138" s="1"/>
      <c r="AB138" s="1"/>
      <c r="AC138" s="1"/>
      <c r="AD138" s="1"/>
      <c r="AE138" s="1"/>
      <c r="AF138" s="1"/>
      <c r="AG138" s="1"/>
      <c r="AH138" s="1"/>
      <c r="AI138" s="1"/>
      <c r="AJ138" s="1"/>
    </row>
    <row r="139" spans="1:36" x14ac:dyDescent="0.25">
      <c r="A139" s="3"/>
      <c r="B139" s="5"/>
      <c r="C139" s="163" t="s">
        <v>4614</v>
      </c>
      <c r="D139" s="164" t="s">
        <v>4614</v>
      </c>
      <c r="E139" s="163" t="s">
        <v>4614</v>
      </c>
      <c r="F139" s="164" t="s">
        <v>4614</v>
      </c>
      <c r="G139" s="163" t="s">
        <v>4614</v>
      </c>
      <c r="H139" s="126"/>
      <c r="I139" s="23" t="s">
        <v>15</v>
      </c>
      <c r="J139" s="127"/>
      <c r="K139" s="55"/>
      <c r="L139" s="64"/>
      <c r="M139" s="55"/>
      <c r="N139" s="64"/>
      <c r="O139" s="55"/>
      <c r="P139" s="64"/>
      <c r="Q139" s="55"/>
      <c r="R139" s="64"/>
      <c r="S139" s="55"/>
      <c r="T139" s="7"/>
      <c r="U139" s="4"/>
      <c r="V139" s="1"/>
      <c r="W139" s="1"/>
      <c r="X139" s="1"/>
      <c r="Y139" s="1"/>
      <c r="Z139" s="1"/>
      <c r="AA139" s="1"/>
      <c r="AB139" s="1"/>
      <c r="AC139" s="1"/>
      <c r="AD139" s="1"/>
      <c r="AE139" s="1"/>
      <c r="AF139" s="1"/>
      <c r="AG139" s="1"/>
      <c r="AH139" s="1"/>
      <c r="AI139" s="1"/>
      <c r="AJ139" s="1"/>
    </row>
    <row r="140" spans="1:36" x14ac:dyDescent="0.25">
      <c r="A140" s="3"/>
      <c r="B140" s="5"/>
      <c r="C140" s="163" t="s">
        <v>4614</v>
      </c>
      <c r="D140" s="164" t="s">
        <v>4614</v>
      </c>
      <c r="E140" s="163" t="s">
        <v>4614</v>
      </c>
      <c r="F140" s="164" t="s">
        <v>4614</v>
      </c>
      <c r="G140" s="163" t="s">
        <v>4614</v>
      </c>
      <c r="H140" s="126"/>
      <c r="I140" s="23" t="s">
        <v>15</v>
      </c>
      <c r="J140" s="127"/>
      <c r="K140" s="55"/>
      <c r="L140" s="64"/>
      <c r="M140" s="55"/>
      <c r="N140" s="64"/>
      <c r="O140" s="55"/>
      <c r="P140" s="64"/>
      <c r="Q140" s="55"/>
      <c r="R140" s="64"/>
      <c r="S140" s="55"/>
      <c r="T140" s="7"/>
      <c r="U140" s="4"/>
      <c r="V140" s="1"/>
      <c r="W140" s="1"/>
      <c r="X140" s="1"/>
      <c r="Y140" s="1"/>
      <c r="Z140" s="1"/>
      <c r="AA140" s="1"/>
      <c r="AB140" s="1"/>
      <c r="AC140" s="1"/>
      <c r="AD140" s="1"/>
      <c r="AE140" s="1"/>
      <c r="AF140" s="1"/>
      <c r="AG140" s="1"/>
      <c r="AH140" s="1"/>
      <c r="AI140" s="1"/>
      <c r="AJ140" s="1"/>
    </row>
    <row r="141" spans="1:36" x14ac:dyDescent="0.25">
      <c r="A141" s="3"/>
      <c r="B141" s="5"/>
      <c r="C141" s="163" t="s">
        <v>4614</v>
      </c>
      <c r="D141" s="164" t="s">
        <v>4614</v>
      </c>
      <c r="E141" s="163" t="s">
        <v>4614</v>
      </c>
      <c r="F141" s="164" t="s">
        <v>4614</v>
      </c>
      <c r="G141" s="163" t="s">
        <v>4614</v>
      </c>
      <c r="H141" s="126"/>
      <c r="I141" s="23" t="s">
        <v>15</v>
      </c>
      <c r="J141" s="127"/>
      <c r="K141" s="55"/>
      <c r="L141" s="64"/>
      <c r="M141" s="55"/>
      <c r="N141" s="64"/>
      <c r="O141" s="55"/>
      <c r="P141" s="64"/>
      <c r="Q141" s="55"/>
      <c r="R141" s="64"/>
      <c r="S141" s="55"/>
      <c r="T141" s="7"/>
      <c r="U141" s="4"/>
      <c r="V141" s="1"/>
      <c r="W141" s="1"/>
      <c r="X141" s="1"/>
      <c r="Y141" s="1"/>
      <c r="Z141" s="1"/>
      <c r="AA141" s="1"/>
      <c r="AB141" s="1"/>
      <c r="AC141" s="1"/>
      <c r="AD141" s="1"/>
      <c r="AE141" s="1"/>
      <c r="AF141" s="1"/>
      <c r="AG141" s="1"/>
      <c r="AH141" s="1"/>
      <c r="AI141" s="1"/>
      <c r="AJ141" s="1"/>
    </row>
    <row r="142" spans="1:36" x14ac:dyDescent="0.25">
      <c r="A142" s="3"/>
      <c r="B142" s="5"/>
      <c r="C142" s="163" t="s">
        <v>4614</v>
      </c>
      <c r="D142" s="164" t="s">
        <v>4614</v>
      </c>
      <c r="E142" s="163" t="s">
        <v>4614</v>
      </c>
      <c r="F142" s="164" t="s">
        <v>4614</v>
      </c>
      <c r="G142" s="163" t="s">
        <v>4614</v>
      </c>
      <c r="H142" s="126"/>
      <c r="I142" s="23" t="s">
        <v>15</v>
      </c>
      <c r="J142" s="127"/>
      <c r="K142" s="55"/>
      <c r="L142" s="64"/>
      <c r="M142" s="55"/>
      <c r="N142" s="64"/>
      <c r="O142" s="55"/>
      <c r="P142" s="64"/>
      <c r="Q142" s="55"/>
      <c r="R142" s="64"/>
      <c r="S142" s="55"/>
      <c r="T142" s="7"/>
      <c r="U142" s="4"/>
      <c r="V142" s="1"/>
      <c r="W142" s="1"/>
      <c r="X142" s="1"/>
      <c r="Y142" s="1"/>
      <c r="Z142" s="1"/>
      <c r="AA142" s="1"/>
      <c r="AB142" s="1"/>
      <c r="AC142" s="1"/>
      <c r="AD142" s="1"/>
      <c r="AE142" s="1"/>
      <c r="AF142" s="1"/>
      <c r="AG142" s="1"/>
      <c r="AH142" s="1"/>
      <c r="AI142" s="1"/>
      <c r="AJ142" s="1"/>
    </row>
    <row r="143" spans="1:36" x14ac:dyDescent="0.25">
      <c r="A143" s="3"/>
      <c r="B143" s="5"/>
      <c r="C143" s="163" t="s">
        <v>4614</v>
      </c>
      <c r="D143" s="164" t="s">
        <v>4614</v>
      </c>
      <c r="E143" s="163" t="s">
        <v>4614</v>
      </c>
      <c r="F143" s="164" t="s">
        <v>4614</v>
      </c>
      <c r="G143" s="163" t="s">
        <v>4614</v>
      </c>
      <c r="H143" s="126"/>
      <c r="I143" s="23" t="s">
        <v>15</v>
      </c>
      <c r="J143" s="127"/>
      <c r="K143" s="55"/>
      <c r="L143" s="64"/>
      <c r="M143" s="55"/>
      <c r="N143" s="64"/>
      <c r="O143" s="55"/>
      <c r="P143" s="64"/>
      <c r="Q143" s="55"/>
      <c r="R143" s="64"/>
      <c r="S143" s="55"/>
      <c r="T143" s="7"/>
      <c r="U143" s="4"/>
      <c r="V143" s="1"/>
      <c r="W143" s="1"/>
      <c r="X143" s="1"/>
      <c r="Y143" s="1"/>
      <c r="Z143" s="1"/>
      <c r="AA143" s="1"/>
      <c r="AB143" s="1"/>
      <c r="AC143" s="1"/>
      <c r="AD143" s="1"/>
      <c r="AE143" s="1"/>
      <c r="AF143" s="1"/>
      <c r="AG143" s="1"/>
      <c r="AH143" s="1"/>
      <c r="AI143" s="1"/>
      <c r="AJ143" s="1"/>
    </row>
    <row r="144" spans="1:36" x14ac:dyDescent="0.25">
      <c r="A144" s="3"/>
      <c r="B144" s="5"/>
      <c r="C144" s="163" t="s">
        <v>4614</v>
      </c>
      <c r="D144" s="164" t="s">
        <v>4614</v>
      </c>
      <c r="E144" s="163" t="s">
        <v>4614</v>
      </c>
      <c r="F144" s="164" t="s">
        <v>4614</v>
      </c>
      <c r="G144" s="163" t="s">
        <v>4614</v>
      </c>
      <c r="H144" s="126"/>
      <c r="I144" s="23" t="s">
        <v>15</v>
      </c>
      <c r="J144" s="127"/>
      <c r="K144" s="55"/>
      <c r="L144" s="64"/>
      <c r="M144" s="55"/>
      <c r="N144" s="64"/>
      <c r="O144" s="55"/>
      <c r="P144" s="64"/>
      <c r="Q144" s="55"/>
      <c r="R144" s="64"/>
      <c r="S144" s="55"/>
      <c r="T144" s="7"/>
      <c r="U144" s="4"/>
      <c r="V144" s="1"/>
      <c r="W144" s="1"/>
      <c r="X144" s="1"/>
      <c r="Y144" s="1"/>
      <c r="Z144" s="1"/>
      <c r="AA144" s="1"/>
      <c r="AB144" s="1"/>
      <c r="AC144" s="1"/>
      <c r="AD144" s="1"/>
      <c r="AE144" s="1"/>
      <c r="AF144" s="1"/>
      <c r="AG144" s="1"/>
      <c r="AH144" s="1"/>
      <c r="AI144" s="1"/>
      <c r="AJ144" s="1"/>
    </row>
    <row r="145" spans="1:36" x14ac:dyDescent="0.25">
      <c r="A145" s="3"/>
      <c r="B145" s="5"/>
      <c r="C145" s="163" t="s">
        <v>4614</v>
      </c>
      <c r="D145" s="164" t="s">
        <v>4614</v>
      </c>
      <c r="E145" s="163" t="s">
        <v>4614</v>
      </c>
      <c r="F145" s="164" t="s">
        <v>4614</v>
      </c>
      <c r="G145" s="163" t="s">
        <v>4614</v>
      </c>
      <c r="H145" s="126"/>
      <c r="I145" s="23" t="s">
        <v>15</v>
      </c>
      <c r="J145" s="127"/>
      <c r="K145" s="55"/>
      <c r="L145" s="64"/>
      <c r="M145" s="55"/>
      <c r="N145" s="64"/>
      <c r="O145" s="55"/>
      <c r="P145" s="64"/>
      <c r="Q145" s="55"/>
      <c r="R145" s="64"/>
      <c r="S145" s="55"/>
      <c r="T145" s="7"/>
      <c r="U145" s="4"/>
      <c r="V145" s="1"/>
      <c r="W145" s="1"/>
      <c r="X145" s="1"/>
      <c r="Y145" s="1"/>
      <c r="Z145" s="1"/>
      <c r="AA145" s="1"/>
      <c r="AB145" s="1"/>
      <c r="AC145" s="1"/>
      <c r="AD145" s="1"/>
      <c r="AE145" s="1"/>
      <c r="AF145" s="1"/>
      <c r="AG145" s="1"/>
      <c r="AH145" s="1"/>
      <c r="AI145" s="1"/>
      <c r="AJ145" s="1"/>
    </row>
    <row r="146" spans="1:36" x14ac:dyDescent="0.25">
      <c r="A146" s="3"/>
      <c r="B146" s="5"/>
      <c r="C146" s="163" t="s">
        <v>4614</v>
      </c>
      <c r="D146" s="164" t="s">
        <v>4614</v>
      </c>
      <c r="E146" s="163" t="s">
        <v>4614</v>
      </c>
      <c r="F146" s="164" t="s">
        <v>4614</v>
      </c>
      <c r="G146" s="163" t="s">
        <v>4614</v>
      </c>
      <c r="H146" s="126"/>
      <c r="I146" s="23" t="s">
        <v>15</v>
      </c>
      <c r="J146" s="127"/>
      <c r="K146" s="55"/>
      <c r="L146" s="64"/>
      <c r="M146" s="55"/>
      <c r="N146" s="64"/>
      <c r="O146" s="55"/>
      <c r="P146" s="64"/>
      <c r="Q146" s="55"/>
      <c r="R146" s="64"/>
      <c r="S146" s="55"/>
      <c r="T146" s="7"/>
      <c r="U146" s="4"/>
      <c r="V146" s="1"/>
      <c r="W146" s="1"/>
      <c r="X146" s="1"/>
      <c r="Y146" s="1"/>
      <c r="Z146" s="1"/>
      <c r="AA146" s="1"/>
      <c r="AB146" s="1"/>
      <c r="AC146" s="1"/>
      <c r="AD146" s="1"/>
      <c r="AE146" s="1"/>
      <c r="AF146" s="1"/>
      <c r="AG146" s="1"/>
      <c r="AH146" s="1"/>
      <c r="AI146" s="1"/>
      <c r="AJ146" s="1"/>
    </row>
    <row r="147" spans="1:36" x14ac:dyDescent="0.25">
      <c r="A147" s="3"/>
      <c r="B147" s="5"/>
      <c r="C147" s="163" t="s">
        <v>4614</v>
      </c>
      <c r="D147" s="164" t="s">
        <v>4614</v>
      </c>
      <c r="E147" s="163" t="s">
        <v>4614</v>
      </c>
      <c r="F147" s="164" t="s">
        <v>4614</v>
      </c>
      <c r="G147" s="163" t="s">
        <v>4614</v>
      </c>
      <c r="H147" s="126"/>
      <c r="I147" s="23" t="s">
        <v>15</v>
      </c>
      <c r="J147" s="127"/>
      <c r="K147" s="55"/>
      <c r="L147" s="64"/>
      <c r="M147" s="55"/>
      <c r="N147" s="64"/>
      <c r="O147" s="55"/>
      <c r="P147" s="64"/>
      <c r="Q147" s="55"/>
      <c r="R147" s="64"/>
      <c r="S147" s="55"/>
      <c r="T147" s="7"/>
      <c r="U147" s="4"/>
      <c r="V147" s="1"/>
      <c r="W147" s="1"/>
      <c r="X147" s="1"/>
      <c r="Y147" s="1"/>
      <c r="Z147" s="1"/>
      <c r="AA147" s="1"/>
      <c r="AB147" s="1"/>
      <c r="AC147" s="1"/>
      <c r="AD147" s="1"/>
      <c r="AE147" s="1"/>
      <c r="AF147" s="1"/>
      <c r="AG147" s="1"/>
      <c r="AH147" s="1"/>
      <c r="AI147" s="1"/>
      <c r="AJ147" s="1"/>
    </row>
    <row r="148" spans="1:36" x14ac:dyDescent="0.25">
      <c r="A148" s="3"/>
      <c r="B148" s="5"/>
      <c r="C148" s="163" t="s">
        <v>4614</v>
      </c>
      <c r="D148" s="164" t="s">
        <v>4614</v>
      </c>
      <c r="E148" s="163" t="s">
        <v>4614</v>
      </c>
      <c r="F148" s="164" t="s">
        <v>4614</v>
      </c>
      <c r="G148" s="163" t="s">
        <v>4614</v>
      </c>
      <c r="H148" s="126"/>
      <c r="I148" s="23" t="s">
        <v>15</v>
      </c>
      <c r="J148" s="127"/>
      <c r="K148" s="55"/>
      <c r="L148" s="64"/>
      <c r="M148" s="55"/>
      <c r="N148" s="64"/>
      <c r="O148" s="55"/>
      <c r="P148" s="64"/>
      <c r="Q148" s="55"/>
      <c r="R148" s="64"/>
      <c r="S148" s="55"/>
      <c r="T148" s="7"/>
      <c r="U148" s="4"/>
      <c r="V148" s="1"/>
      <c r="W148" s="1"/>
      <c r="X148" s="1"/>
      <c r="Y148" s="1"/>
      <c r="Z148" s="1"/>
      <c r="AA148" s="1"/>
      <c r="AB148" s="1"/>
      <c r="AC148" s="1"/>
      <c r="AD148" s="1"/>
      <c r="AE148" s="1"/>
      <c r="AF148" s="1"/>
      <c r="AG148" s="1"/>
      <c r="AH148" s="1"/>
      <c r="AI148" s="1"/>
      <c r="AJ148" s="1"/>
    </row>
    <row r="149" spans="1:36" x14ac:dyDescent="0.25">
      <c r="A149" s="3"/>
      <c r="B149" s="5"/>
      <c r="C149" s="163" t="s">
        <v>4614</v>
      </c>
      <c r="D149" s="164" t="s">
        <v>4614</v>
      </c>
      <c r="E149" s="163" t="s">
        <v>4614</v>
      </c>
      <c r="F149" s="164" t="s">
        <v>4614</v>
      </c>
      <c r="G149" s="163" t="s">
        <v>4614</v>
      </c>
      <c r="H149" s="126"/>
      <c r="I149" s="23" t="s">
        <v>15</v>
      </c>
      <c r="J149" s="127"/>
      <c r="K149" s="55"/>
      <c r="L149" s="64"/>
      <c r="M149" s="55"/>
      <c r="N149" s="64"/>
      <c r="O149" s="55"/>
      <c r="P149" s="64"/>
      <c r="Q149" s="55"/>
      <c r="R149" s="64"/>
      <c r="S149" s="55"/>
      <c r="T149" s="7"/>
      <c r="U149" s="4"/>
      <c r="V149" s="1"/>
      <c r="W149" s="1"/>
      <c r="X149" s="1"/>
      <c r="Y149" s="1"/>
      <c r="Z149" s="1"/>
      <c r="AA149" s="1"/>
      <c r="AB149" s="1"/>
      <c r="AC149" s="1"/>
      <c r="AD149" s="1"/>
      <c r="AE149" s="1"/>
      <c r="AF149" s="1"/>
      <c r="AG149" s="1"/>
      <c r="AH149" s="1"/>
      <c r="AI149" s="1"/>
      <c r="AJ149" s="1"/>
    </row>
    <row r="150" spans="1:36" x14ac:dyDescent="0.25">
      <c r="A150" s="3"/>
      <c r="B150" s="5"/>
      <c r="C150" s="163" t="s">
        <v>4614</v>
      </c>
      <c r="D150" s="164" t="s">
        <v>4614</v>
      </c>
      <c r="E150" s="163" t="s">
        <v>4614</v>
      </c>
      <c r="F150" s="164" t="s">
        <v>4614</v>
      </c>
      <c r="G150" s="163" t="s">
        <v>4614</v>
      </c>
      <c r="H150" s="126"/>
      <c r="I150" s="23" t="s">
        <v>15</v>
      </c>
      <c r="J150" s="127"/>
      <c r="K150" s="55"/>
      <c r="L150" s="64"/>
      <c r="M150" s="55"/>
      <c r="N150" s="64"/>
      <c r="O150" s="55"/>
      <c r="P150" s="64"/>
      <c r="Q150" s="55"/>
      <c r="R150" s="64"/>
      <c r="S150" s="55"/>
      <c r="T150" s="7"/>
      <c r="U150" s="4"/>
      <c r="V150" s="1"/>
      <c r="W150" s="1"/>
      <c r="X150" s="1"/>
      <c r="Y150" s="1"/>
      <c r="Z150" s="1"/>
      <c r="AA150" s="1"/>
      <c r="AB150" s="1"/>
      <c r="AC150" s="1"/>
      <c r="AD150" s="1"/>
      <c r="AE150" s="1"/>
      <c r="AF150" s="1"/>
      <c r="AG150" s="1"/>
      <c r="AH150" s="1"/>
      <c r="AI150" s="1"/>
      <c r="AJ150" s="1"/>
    </row>
    <row r="151" spans="1:36" x14ac:dyDescent="0.25">
      <c r="A151" s="3"/>
      <c r="B151" s="5"/>
      <c r="C151" s="163" t="s">
        <v>4614</v>
      </c>
      <c r="D151" s="164" t="s">
        <v>4614</v>
      </c>
      <c r="E151" s="163" t="s">
        <v>4614</v>
      </c>
      <c r="F151" s="164" t="s">
        <v>4614</v>
      </c>
      <c r="G151" s="163" t="s">
        <v>4614</v>
      </c>
      <c r="H151" s="126"/>
      <c r="I151" s="23" t="s">
        <v>15</v>
      </c>
      <c r="J151" s="127"/>
      <c r="K151" s="55"/>
      <c r="L151" s="64"/>
      <c r="M151" s="55"/>
      <c r="N151" s="64"/>
      <c r="O151" s="55"/>
      <c r="P151" s="64"/>
      <c r="Q151" s="55"/>
      <c r="R151" s="64"/>
      <c r="S151" s="55"/>
      <c r="T151" s="7"/>
      <c r="U151" s="4"/>
      <c r="V151" s="1"/>
      <c r="W151" s="1"/>
      <c r="X151" s="1"/>
      <c r="Y151" s="1"/>
      <c r="Z151" s="1"/>
      <c r="AA151" s="1"/>
      <c r="AB151" s="1"/>
      <c r="AC151" s="1"/>
      <c r="AD151" s="1"/>
      <c r="AE151" s="1"/>
      <c r="AF151" s="1"/>
      <c r="AG151" s="1"/>
      <c r="AH151" s="1"/>
      <c r="AI151" s="1"/>
      <c r="AJ151" s="1"/>
    </row>
    <row r="152" spans="1:36" x14ac:dyDescent="0.25">
      <c r="A152" s="3"/>
      <c r="B152" s="5"/>
      <c r="C152" s="163" t="s">
        <v>4614</v>
      </c>
      <c r="D152" s="164" t="s">
        <v>4614</v>
      </c>
      <c r="E152" s="163" t="s">
        <v>4614</v>
      </c>
      <c r="F152" s="164" t="s">
        <v>4614</v>
      </c>
      <c r="G152" s="163" t="s">
        <v>4614</v>
      </c>
      <c r="H152" s="126"/>
      <c r="I152" s="23" t="s">
        <v>15</v>
      </c>
      <c r="J152" s="127"/>
      <c r="K152" s="55"/>
      <c r="L152" s="64"/>
      <c r="M152" s="55"/>
      <c r="N152" s="64"/>
      <c r="O152" s="55"/>
      <c r="P152" s="64"/>
      <c r="Q152" s="55"/>
      <c r="R152" s="64"/>
      <c r="S152" s="55"/>
      <c r="T152" s="7"/>
      <c r="U152" s="4"/>
      <c r="V152" s="1"/>
      <c r="W152" s="1"/>
      <c r="X152" s="1"/>
      <c r="Y152" s="1"/>
      <c r="Z152" s="1"/>
      <c r="AA152" s="1"/>
      <c r="AB152" s="1"/>
      <c r="AC152" s="1"/>
      <c r="AD152" s="1"/>
      <c r="AE152" s="1"/>
      <c r="AF152" s="1"/>
      <c r="AG152" s="1"/>
      <c r="AH152" s="1"/>
      <c r="AI152" s="1"/>
      <c r="AJ152" s="1"/>
    </row>
    <row r="153" spans="1:36" x14ac:dyDescent="0.25">
      <c r="A153" s="3"/>
      <c r="B153" s="5"/>
      <c r="C153" s="163" t="s">
        <v>4614</v>
      </c>
      <c r="D153" s="164" t="s">
        <v>4614</v>
      </c>
      <c r="E153" s="163" t="s">
        <v>4614</v>
      </c>
      <c r="F153" s="164" t="s">
        <v>4614</v>
      </c>
      <c r="G153" s="163" t="s">
        <v>4614</v>
      </c>
      <c r="H153" s="126"/>
      <c r="I153" s="23" t="s">
        <v>15</v>
      </c>
      <c r="J153" s="127"/>
      <c r="K153" s="55"/>
      <c r="L153" s="64"/>
      <c r="M153" s="55"/>
      <c r="N153" s="64"/>
      <c r="O153" s="55"/>
      <c r="P153" s="64"/>
      <c r="Q153" s="55"/>
      <c r="R153" s="64"/>
      <c r="S153" s="55"/>
      <c r="T153" s="7"/>
      <c r="U153" s="4"/>
      <c r="V153" s="1"/>
      <c r="W153" s="1"/>
      <c r="X153" s="1"/>
      <c r="Y153" s="1"/>
      <c r="Z153" s="1"/>
      <c r="AA153" s="1"/>
      <c r="AB153" s="1"/>
      <c r="AC153" s="1"/>
      <c r="AD153" s="1"/>
      <c r="AE153" s="1"/>
      <c r="AF153" s="1"/>
      <c r="AG153" s="1"/>
      <c r="AH153" s="1"/>
      <c r="AI153" s="1"/>
      <c r="AJ153" s="1"/>
    </row>
    <row r="154" spans="1:36" x14ac:dyDescent="0.25">
      <c r="A154" s="3"/>
      <c r="B154" s="5"/>
      <c r="C154" s="163" t="s">
        <v>4614</v>
      </c>
      <c r="D154" s="164" t="s">
        <v>4614</v>
      </c>
      <c r="E154" s="163" t="s">
        <v>4614</v>
      </c>
      <c r="F154" s="164" t="s">
        <v>4614</v>
      </c>
      <c r="G154" s="163" t="s">
        <v>4614</v>
      </c>
      <c r="H154" s="126"/>
      <c r="I154" s="23" t="s">
        <v>15</v>
      </c>
      <c r="J154" s="127"/>
      <c r="K154" s="55"/>
      <c r="L154" s="64"/>
      <c r="M154" s="55"/>
      <c r="N154" s="64"/>
      <c r="O154" s="55"/>
      <c r="P154" s="64"/>
      <c r="Q154" s="55"/>
      <c r="R154" s="64"/>
      <c r="S154" s="55"/>
      <c r="T154" s="7"/>
      <c r="U154" s="4"/>
      <c r="V154" s="1"/>
      <c r="W154" s="1"/>
      <c r="X154" s="1"/>
      <c r="Y154" s="1"/>
      <c r="Z154" s="1"/>
      <c r="AA154" s="1"/>
      <c r="AB154" s="1"/>
      <c r="AC154" s="1"/>
      <c r="AD154" s="1"/>
      <c r="AE154" s="1"/>
      <c r="AF154" s="1"/>
      <c r="AG154" s="1"/>
      <c r="AH154" s="1"/>
      <c r="AI154" s="1"/>
      <c r="AJ154" s="1"/>
    </row>
    <row r="155" spans="1:36" x14ac:dyDescent="0.25">
      <c r="A155" s="3"/>
      <c r="B155" s="5"/>
      <c r="C155" s="163" t="s">
        <v>4614</v>
      </c>
      <c r="D155" s="164" t="s">
        <v>4614</v>
      </c>
      <c r="E155" s="163" t="s">
        <v>4614</v>
      </c>
      <c r="F155" s="164" t="s">
        <v>4614</v>
      </c>
      <c r="G155" s="163" t="s">
        <v>4614</v>
      </c>
      <c r="H155" s="126"/>
      <c r="I155" s="23" t="s">
        <v>15</v>
      </c>
      <c r="J155" s="127"/>
      <c r="K155" s="55"/>
      <c r="L155" s="64"/>
      <c r="M155" s="55"/>
      <c r="N155" s="64"/>
      <c r="O155" s="55"/>
      <c r="P155" s="64"/>
      <c r="Q155" s="55"/>
      <c r="R155" s="64"/>
      <c r="S155" s="55"/>
      <c r="T155" s="7"/>
      <c r="U155" s="4"/>
      <c r="V155" s="1"/>
      <c r="W155" s="1"/>
      <c r="X155" s="1"/>
      <c r="Y155" s="1"/>
      <c r="Z155" s="1"/>
      <c r="AA155" s="1"/>
      <c r="AB155" s="1"/>
      <c r="AC155" s="1"/>
      <c r="AD155" s="1"/>
      <c r="AE155" s="1"/>
      <c r="AF155" s="1"/>
      <c r="AG155" s="1"/>
      <c r="AH155" s="1"/>
      <c r="AI155" s="1"/>
      <c r="AJ155" s="1"/>
    </row>
    <row r="156" spans="1:36" x14ac:dyDescent="0.25">
      <c r="A156" s="3"/>
      <c r="B156" s="5"/>
      <c r="C156" s="163" t="s">
        <v>4614</v>
      </c>
      <c r="D156" s="164" t="s">
        <v>4614</v>
      </c>
      <c r="E156" s="163" t="s">
        <v>4614</v>
      </c>
      <c r="F156" s="164" t="s">
        <v>4614</v>
      </c>
      <c r="G156" s="163" t="s">
        <v>4614</v>
      </c>
      <c r="H156" s="126"/>
      <c r="I156" s="23" t="s">
        <v>15</v>
      </c>
      <c r="J156" s="127"/>
      <c r="K156" s="55"/>
      <c r="L156" s="64"/>
      <c r="M156" s="55"/>
      <c r="N156" s="64"/>
      <c r="O156" s="55"/>
      <c r="P156" s="64"/>
      <c r="Q156" s="55"/>
      <c r="R156" s="64"/>
      <c r="S156" s="55"/>
      <c r="T156" s="7"/>
      <c r="U156" s="4"/>
      <c r="V156" s="1"/>
      <c r="W156" s="1"/>
      <c r="X156" s="1"/>
      <c r="Y156" s="1"/>
      <c r="Z156" s="1"/>
      <c r="AA156" s="1"/>
      <c r="AB156" s="1"/>
      <c r="AC156" s="1"/>
      <c r="AD156" s="1"/>
      <c r="AE156" s="1"/>
      <c r="AF156" s="1"/>
      <c r="AG156" s="1"/>
      <c r="AH156" s="1"/>
      <c r="AI156" s="1"/>
      <c r="AJ156" s="1"/>
    </row>
    <row r="157" spans="1:36" x14ac:dyDescent="0.25">
      <c r="A157" s="3"/>
      <c r="B157" s="5"/>
      <c r="C157" s="163" t="s">
        <v>4614</v>
      </c>
      <c r="D157" s="164" t="s">
        <v>4614</v>
      </c>
      <c r="E157" s="163" t="s">
        <v>4614</v>
      </c>
      <c r="F157" s="164" t="s">
        <v>4614</v>
      </c>
      <c r="G157" s="163" t="s">
        <v>4614</v>
      </c>
      <c r="H157" s="126"/>
      <c r="I157" s="23" t="s">
        <v>15</v>
      </c>
      <c r="J157" s="127"/>
      <c r="K157" s="55"/>
      <c r="L157" s="64"/>
      <c r="M157" s="55"/>
      <c r="N157" s="64"/>
      <c r="O157" s="55"/>
      <c r="P157" s="64"/>
      <c r="Q157" s="55"/>
      <c r="R157" s="64"/>
      <c r="S157" s="55"/>
      <c r="T157" s="7"/>
      <c r="U157" s="4"/>
      <c r="V157" s="1"/>
      <c r="W157" s="1"/>
      <c r="X157" s="1"/>
      <c r="Y157" s="1"/>
      <c r="Z157" s="1"/>
      <c r="AA157" s="1"/>
      <c r="AB157" s="1"/>
      <c r="AC157" s="1"/>
      <c r="AD157" s="1"/>
      <c r="AE157" s="1"/>
      <c r="AF157" s="1"/>
      <c r="AG157" s="1"/>
      <c r="AH157" s="1"/>
      <c r="AI157" s="1"/>
      <c r="AJ157" s="1"/>
    </row>
    <row r="158" spans="1:36" x14ac:dyDescent="0.25">
      <c r="A158" s="3"/>
      <c r="B158" s="5"/>
      <c r="C158" s="163" t="s">
        <v>4614</v>
      </c>
      <c r="D158" s="164" t="s">
        <v>4614</v>
      </c>
      <c r="E158" s="163" t="s">
        <v>4614</v>
      </c>
      <c r="F158" s="164" t="s">
        <v>4614</v>
      </c>
      <c r="G158" s="163" t="s">
        <v>4614</v>
      </c>
      <c r="H158" s="126"/>
      <c r="I158" s="23" t="s">
        <v>15</v>
      </c>
      <c r="J158" s="127"/>
      <c r="K158" s="55"/>
      <c r="L158" s="64"/>
      <c r="M158" s="55"/>
      <c r="N158" s="64"/>
      <c r="O158" s="55"/>
      <c r="P158" s="64"/>
      <c r="Q158" s="55"/>
      <c r="R158" s="64"/>
      <c r="S158" s="55"/>
      <c r="T158" s="7"/>
      <c r="U158" s="4"/>
      <c r="V158" s="1"/>
      <c r="W158" s="1"/>
      <c r="X158" s="1"/>
      <c r="Y158" s="1"/>
      <c r="Z158" s="1"/>
      <c r="AA158" s="1"/>
      <c r="AB158" s="1"/>
      <c r="AC158" s="1"/>
      <c r="AD158" s="1"/>
      <c r="AE158" s="1"/>
      <c r="AF158" s="1"/>
      <c r="AG158" s="1"/>
      <c r="AH158" s="1"/>
      <c r="AI158" s="1"/>
      <c r="AJ158" s="1"/>
    </row>
    <row r="159" spans="1:36" x14ac:dyDescent="0.25">
      <c r="A159" s="3"/>
      <c r="B159" s="5"/>
      <c r="C159" s="163" t="s">
        <v>4614</v>
      </c>
      <c r="D159" s="164" t="s">
        <v>4614</v>
      </c>
      <c r="E159" s="163" t="s">
        <v>4614</v>
      </c>
      <c r="F159" s="164" t="s">
        <v>4614</v>
      </c>
      <c r="G159" s="163" t="s">
        <v>4614</v>
      </c>
      <c r="H159" s="126"/>
      <c r="I159" s="23" t="s">
        <v>15</v>
      </c>
      <c r="J159" s="127"/>
      <c r="K159" s="55"/>
      <c r="L159" s="64"/>
      <c r="M159" s="55"/>
      <c r="N159" s="64"/>
      <c r="O159" s="55"/>
      <c r="P159" s="64"/>
      <c r="Q159" s="55"/>
      <c r="R159" s="64"/>
      <c r="S159" s="55"/>
      <c r="T159" s="7"/>
      <c r="U159" s="4"/>
      <c r="V159" s="1"/>
      <c r="W159" s="1"/>
      <c r="X159" s="1"/>
      <c r="Y159" s="1"/>
      <c r="Z159" s="1"/>
      <c r="AA159" s="1"/>
      <c r="AB159" s="1"/>
      <c r="AC159" s="1"/>
      <c r="AD159" s="1"/>
      <c r="AE159" s="1"/>
      <c r="AF159" s="1"/>
      <c r="AG159" s="1"/>
      <c r="AH159" s="1"/>
      <c r="AI159" s="1"/>
      <c r="AJ159" s="1"/>
    </row>
    <row r="160" spans="1:36" x14ac:dyDescent="0.25">
      <c r="A160" s="3"/>
      <c r="B160" s="5"/>
      <c r="C160" s="163" t="s">
        <v>4614</v>
      </c>
      <c r="D160" s="164" t="s">
        <v>4614</v>
      </c>
      <c r="E160" s="163" t="s">
        <v>4614</v>
      </c>
      <c r="F160" s="164" t="s">
        <v>4614</v>
      </c>
      <c r="G160" s="163" t="s">
        <v>4614</v>
      </c>
      <c r="H160" s="126"/>
      <c r="I160" s="23" t="s">
        <v>15</v>
      </c>
      <c r="J160" s="127"/>
      <c r="K160" s="55"/>
      <c r="L160" s="64"/>
      <c r="M160" s="55"/>
      <c r="N160" s="64"/>
      <c r="O160" s="55"/>
      <c r="P160" s="64"/>
      <c r="Q160" s="55"/>
      <c r="R160" s="64"/>
      <c r="S160" s="55"/>
      <c r="T160" s="7"/>
      <c r="U160" s="4"/>
      <c r="V160" s="1"/>
      <c r="W160" s="1"/>
      <c r="X160" s="1"/>
      <c r="Y160" s="1"/>
      <c r="Z160" s="1"/>
      <c r="AA160" s="1"/>
      <c r="AB160" s="1"/>
      <c r="AC160" s="1"/>
      <c r="AD160" s="1"/>
      <c r="AE160" s="1"/>
      <c r="AF160" s="1"/>
      <c r="AG160" s="1"/>
      <c r="AH160" s="1"/>
      <c r="AI160" s="1"/>
      <c r="AJ160" s="1"/>
    </row>
    <row r="161" spans="1:36" x14ac:dyDescent="0.25">
      <c r="A161" s="3"/>
      <c r="B161" s="5"/>
      <c r="C161" s="163" t="s">
        <v>4614</v>
      </c>
      <c r="D161" s="164" t="s">
        <v>4614</v>
      </c>
      <c r="E161" s="163" t="s">
        <v>4614</v>
      </c>
      <c r="F161" s="164" t="s">
        <v>4614</v>
      </c>
      <c r="G161" s="163" t="s">
        <v>4614</v>
      </c>
      <c r="H161" s="126"/>
      <c r="I161" s="23" t="s">
        <v>15</v>
      </c>
      <c r="J161" s="127"/>
      <c r="K161" s="55"/>
      <c r="L161" s="64"/>
      <c r="M161" s="55"/>
      <c r="N161" s="64"/>
      <c r="O161" s="55"/>
      <c r="P161" s="64"/>
      <c r="Q161" s="55"/>
      <c r="R161" s="64"/>
      <c r="S161" s="55"/>
      <c r="T161" s="7"/>
      <c r="U161" s="4"/>
      <c r="V161" s="1"/>
      <c r="W161" s="1"/>
      <c r="X161" s="1"/>
      <c r="Y161" s="1"/>
      <c r="Z161" s="1"/>
      <c r="AA161" s="1"/>
      <c r="AB161" s="1"/>
      <c r="AC161" s="1"/>
      <c r="AD161" s="1"/>
      <c r="AE161" s="1"/>
      <c r="AF161" s="1"/>
      <c r="AG161" s="1"/>
      <c r="AH161" s="1"/>
      <c r="AI161" s="1"/>
      <c r="AJ161" s="1"/>
    </row>
    <row r="162" spans="1:36" x14ac:dyDescent="0.25">
      <c r="A162" s="3"/>
      <c r="B162" s="5"/>
      <c r="C162" s="163" t="s">
        <v>4614</v>
      </c>
      <c r="D162" s="164" t="s">
        <v>4614</v>
      </c>
      <c r="E162" s="163" t="s">
        <v>4614</v>
      </c>
      <c r="F162" s="164" t="s">
        <v>4614</v>
      </c>
      <c r="G162" s="163" t="s">
        <v>4614</v>
      </c>
      <c r="H162" s="126"/>
      <c r="I162" s="23" t="s">
        <v>15</v>
      </c>
      <c r="J162" s="127"/>
      <c r="K162" s="55"/>
      <c r="L162" s="64"/>
      <c r="M162" s="55"/>
      <c r="N162" s="64"/>
      <c r="O162" s="55"/>
      <c r="P162" s="64"/>
      <c r="Q162" s="55"/>
      <c r="R162" s="64"/>
      <c r="S162" s="55"/>
      <c r="T162" s="7"/>
      <c r="U162" s="4"/>
      <c r="V162" s="1"/>
      <c r="W162" s="1"/>
      <c r="X162" s="1"/>
      <c r="Y162" s="1"/>
      <c r="Z162" s="1"/>
      <c r="AA162" s="1"/>
      <c r="AB162" s="1"/>
      <c r="AC162" s="1"/>
      <c r="AD162" s="1"/>
      <c r="AE162" s="1"/>
      <c r="AF162" s="1"/>
      <c r="AG162" s="1"/>
      <c r="AH162" s="1"/>
      <c r="AI162" s="1"/>
      <c r="AJ162" s="1"/>
    </row>
    <row r="163" spans="1:36" x14ac:dyDescent="0.25">
      <c r="A163" s="3"/>
      <c r="B163" s="5"/>
      <c r="C163" s="163" t="s">
        <v>4614</v>
      </c>
      <c r="D163" s="164" t="s">
        <v>4614</v>
      </c>
      <c r="E163" s="163" t="s">
        <v>4614</v>
      </c>
      <c r="F163" s="164" t="s">
        <v>4614</v>
      </c>
      <c r="G163" s="163" t="s">
        <v>4614</v>
      </c>
      <c r="H163" s="126"/>
      <c r="I163" s="23" t="s">
        <v>15</v>
      </c>
      <c r="J163" s="127"/>
      <c r="K163" s="55"/>
      <c r="L163" s="64"/>
      <c r="M163" s="55"/>
      <c r="N163" s="64"/>
      <c r="O163" s="55"/>
      <c r="P163" s="64"/>
      <c r="Q163" s="55"/>
      <c r="R163" s="64"/>
      <c r="S163" s="55"/>
      <c r="T163" s="7"/>
      <c r="U163" s="4"/>
      <c r="V163" s="1"/>
      <c r="W163" s="1"/>
      <c r="X163" s="1"/>
      <c r="Y163" s="1"/>
      <c r="Z163" s="1"/>
      <c r="AA163" s="1"/>
      <c r="AB163" s="1"/>
      <c r="AC163" s="1"/>
      <c r="AD163" s="1"/>
      <c r="AE163" s="1"/>
      <c r="AF163" s="1"/>
      <c r="AG163" s="1"/>
      <c r="AH163" s="1"/>
      <c r="AI163" s="1"/>
      <c r="AJ163" s="1"/>
    </row>
    <row r="164" spans="1:36" x14ac:dyDescent="0.25">
      <c r="A164" s="3"/>
      <c r="B164" s="5"/>
      <c r="C164" s="163" t="s">
        <v>4614</v>
      </c>
      <c r="D164" s="164" t="s">
        <v>4614</v>
      </c>
      <c r="E164" s="163" t="s">
        <v>4614</v>
      </c>
      <c r="F164" s="164" t="s">
        <v>4614</v>
      </c>
      <c r="G164" s="163" t="s">
        <v>4614</v>
      </c>
      <c r="H164" s="126"/>
      <c r="I164" s="23" t="s">
        <v>15</v>
      </c>
      <c r="J164" s="127"/>
      <c r="K164" s="55"/>
      <c r="L164" s="64"/>
      <c r="M164" s="55"/>
      <c r="N164" s="64"/>
      <c r="O164" s="55"/>
      <c r="P164" s="64"/>
      <c r="Q164" s="55"/>
      <c r="R164" s="64"/>
      <c r="S164" s="55"/>
      <c r="T164" s="7"/>
      <c r="U164" s="4"/>
      <c r="V164" s="1"/>
      <c r="W164" s="1"/>
      <c r="X164" s="1"/>
      <c r="Y164" s="1"/>
      <c r="Z164" s="1"/>
      <c r="AA164" s="1"/>
      <c r="AB164" s="1"/>
      <c r="AC164" s="1"/>
      <c r="AD164" s="1"/>
      <c r="AE164" s="1"/>
      <c r="AF164" s="1"/>
      <c r="AG164" s="1"/>
      <c r="AH164" s="1"/>
      <c r="AI164" s="1"/>
      <c r="AJ164" s="1"/>
    </row>
    <row r="165" spans="1:36" x14ac:dyDescent="0.25">
      <c r="A165" s="3"/>
      <c r="B165" s="5"/>
      <c r="C165" s="163" t="s">
        <v>4614</v>
      </c>
      <c r="D165" s="164" t="s">
        <v>4614</v>
      </c>
      <c r="E165" s="163" t="s">
        <v>4614</v>
      </c>
      <c r="F165" s="164" t="s">
        <v>4614</v>
      </c>
      <c r="G165" s="163" t="s">
        <v>4614</v>
      </c>
      <c r="H165" s="126"/>
      <c r="I165" s="23" t="s">
        <v>15</v>
      </c>
      <c r="J165" s="127"/>
      <c r="K165" s="55"/>
      <c r="L165" s="64"/>
      <c r="M165" s="55"/>
      <c r="N165" s="64"/>
      <c r="O165" s="55"/>
      <c r="P165" s="64"/>
      <c r="Q165" s="55"/>
      <c r="R165" s="64"/>
      <c r="S165" s="55"/>
      <c r="T165" s="7"/>
      <c r="U165" s="4"/>
      <c r="V165" s="1"/>
      <c r="W165" s="1"/>
      <c r="X165" s="1"/>
      <c r="Y165" s="1"/>
      <c r="Z165" s="1"/>
      <c r="AA165" s="1"/>
      <c r="AB165" s="1"/>
      <c r="AC165" s="1"/>
      <c r="AD165" s="1"/>
      <c r="AE165" s="1"/>
      <c r="AF165" s="1"/>
      <c r="AG165" s="1"/>
      <c r="AH165" s="1"/>
      <c r="AI165" s="1"/>
      <c r="AJ165" s="1"/>
    </row>
    <row r="166" spans="1:36" x14ac:dyDescent="0.25">
      <c r="A166" s="3"/>
      <c r="B166" s="5"/>
      <c r="C166" s="163" t="s">
        <v>4614</v>
      </c>
      <c r="D166" s="164" t="s">
        <v>4614</v>
      </c>
      <c r="E166" s="163" t="s">
        <v>4614</v>
      </c>
      <c r="F166" s="164" t="s">
        <v>4614</v>
      </c>
      <c r="G166" s="163" t="s">
        <v>4614</v>
      </c>
      <c r="H166" s="126"/>
      <c r="I166" s="23" t="s">
        <v>15</v>
      </c>
      <c r="J166" s="127"/>
      <c r="K166" s="55"/>
      <c r="L166" s="64"/>
      <c r="M166" s="55"/>
      <c r="N166" s="64"/>
      <c r="O166" s="55"/>
      <c r="P166" s="64"/>
      <c r="Q166" s="55"/>
      <c r="R166" s="64"/>
      <c r="S166" s="55"/>
      <c r="T166" s="7"/>
      <c r="U166" s="4"/>
      <c r="V166" s="1"/>
      <c r="W166" s="1"/>
      <c r="X166" s="1"/>
      <c r="Y166" s="1"/>
      <c r="Z166" s="1"/>
      <c r="AA166" s="1"/>
      <c r="AB166" s="1"/>
      <c r="AC166" s="1"/>
      <c r="AD166" s="1"/>
      <c r="AE166" s="1"/>
      <c r="AF166" s="1"/>
      <c r="AG166" s="1"/>
      <c r="AH166" s="1"/>
      <c r="AI166" s="1"/>
      <c r="AJ166" s="1"/>
    </row>
    <row r="167" spans="1:36" x14ac:dyDescent="0.25">
      <c r="A167" s="3"/>
      <c r="B167" s="5"/>
      <c r="C167" s="163" t="s">
        <v>4614</v>
      </c>
      <c r="D167" s="164" t="s">
        <v>4614</v>
      </c>
      <c r="E167" s="163" t="s">
        <v>4614</v>
      </c>
      <c r="F167" s="164" t="s">
        <v>4614</v>
      </c>
      <c r="G167" s="163" t="s">
        <v>4614</v>
      </c>
      <c r="H167" s="126"/>
      <c r="I167" s="23" t="s">
        <v>15</v>
      </c>
      <c r="J167" s="127"/>
      <c r="K167" s="55"/>
      <c r="L167" s="64"/>
      <c r="M167" s="55"/>
      <c r="N167" s="64"/>
      <c r="O167" s="55"/>
      <c r="P167" s="64"/>
      <c r="Q167" s="55"/>
      <c r="R167" s="64"/>
      <c r="S167" s="55"/>
      <c r="T167" s="7"/>
      <c r="U167" s="4"/>
      <c r="V167" s="1"/>
      <c r="W167" s="1"/>
      <c r="X167" s="1"/>
      <c r="Y167" s="1"/>
      <c r="Z167" s="1"/>
      <c r="AA167" s="1"/>
      <c r="AB167" s="1"/>
      <c r="AC167" s="1"/>
      <c r="AD167" s="1"/>
      <c r="AE167" s="1"/>
      <c r="AF167" s="1"/>
      <c r="AG167" s="1"/>
      <c r="AH167" s="1"/>
      <c r="AI167" s="1"/>
      <c r="AJ167" s="1"/>
    </row>
    <row r="168" spans="1:36" x14ac:dyDescent="0.25">
      <c r="A168" s="3"/>
      <c r="B168" s="5"/>
      <c r="C168" s="163" t="s">
        <v>4614</v>
      </c>
      <c r="D168" s="164" t="s">
        <v>4614</v>
      </c>
      <c r="E168" s="163" t="s">
        <v>4614</v>
      </c>
      <c r="F168" s="164" t="s">
        <v>4614</v>
      </c>
      <c r="G168" s="163" t="s">
        <v>4614</v>
      </c>
      <c r="H168" s="126"/>
      <c r="I168" s="23" t="s">
        <v>15</v>
      </c>
      <c r="J168" s="127"/>
      <c r="K168" s="55"/>
      <c r="L168" s="64"/>
      <c r="M168" s="55"/>
      <c r="N168" s="64"/>
      <c r="O168" s="55"/>
      <c r="P168" s="64"/>
      <c r="Q168" s="55"/>
      <c r="R168" s="64"/>
      <c r="S168" s="55"/>
      <c r="T168" s="7"/>
      <c r="U168" s="4"/>
      <c r="V168" s="1"/>
      <c r="W168" s="1"/>
      <c r="X168" s="1"/>
      <c r="Y168" s="1"/>
      <c r="Z168" s="1"/>
      <c r="AA168" s="1"/>
      <c r="AB168" s="1"/>
      <c r="AC168" s="1"/>
      <c r="AD168" s="1"/>
      <c r="AE168" s="1"/>
      <c r="AF168" s="1"/>
      <c r="AG168" s="1"/>
      <c r="AH168" s="1"/>
      <c r="AI168" s="1"/>
      <c r="AJ168" s="1"/>
    </row>
    <row r="169" spans="1:36" x14ac:dyDescent="0.25">
      <c r="A169" s="3"/>
      <c r="B169" s="5"/>
      <c r="C169" s="163" t="s">
        <v>4614</v>
      </c>
      <c r="D169" s="164" t="s">
        <v>4614</v>
      </c>
      <c r="E169" s="163" t="s">
        <v>4614</v>
      </c>
      <c r="F169" s="164" t="s">
        <v>4614</v>
      </c>
      <c r="G169" s="163" t="s">
        <v>4614</v>
      </c>
      <c r="H169" s="126"/>
      <c r="I169" s="23" t="s">
        <v>15</v>
      </c>
      <c r="J169" s="127"/>
      <c r="K169" s="55"/>
      <c r="L169" s="64"/>
      <c r="M169" s="55"/>
      <c r="N169" s="64"/>
      <c r="O169" s="55"/>
      <c r="P169" s="64"/>
      <c r="Q169" s="55"/>
      <c r="R169" s="64"/>
      <c r="S169" s="55"/>
      <c r="T169" s="7"/>
      <c r="U169" s="4"/>
      <c r="V169" s="1"/>
      <c r="W169" s="1"/>
      <c r="X169" s="1"/>
      <c r="Y169" s="1"/>
      <c r="Z169" s="1"/>
      <c r="AA169" s="1"/>
      <c r="AB169" s="1"/>
      <c r="AC169" s="1"/>
      <c r="AD169" s="1"/>
      <c r="AE169" s="1"/>
      <c r="AF169" s="1"/>
      <c r="AG169" s="1"/>
      <c r="AH169" s="1"/>
      <c r="AI169" s="1"/>
      <c r="AJ169" s="1"/>
    </row>
    <row r="170" spans="1:36" x14ac:dyDescent="0.25">
      <c r="A170" s="3"/>
      <c r="B170" s="5"/>
      <c r="C170" s="163" t="s">
        <v>4614</v>
      </c>
      <c r="D170" s="164" t="s">
        <v>4614</v>
      </c>
      <c r="E170" s="163" t="s">
        <v>4614</v>
      </c>
      <c r="F170" s="164" t="s">
        <v>4614</v>
      </c>
      <c r="G170" s="163" t="s">
        <v>4614</v>
      </c>
      <c r="H170" s="126"/>
      <c r="I170" s="23" t="s">
        <v>15</v>
      </c>
      <c r="J170" s="127"/>
      <c r="K170" s="55"/>
      <c r="L170" s="64"/>
      <c r="M170" s="55"/>
      <c r="N170" s="64"/>
      <c r="O170" s="55"/>
      <c r="P170" s="64"/>
      <c r="Q170" s="55"/>
      <c r="R170" s="64"/>
      <c r="S170" s="55"/>
      <c r="T170" s="7"/>
      <c r="U170" s="4"/>
      <c r="V170" s="1"/>
      <c r="W170" s="1"/>
      <c r="X170" s="1"/>
      <c r="Y170" s="1"/>
      <c r="Z170" s="1"/>
      <c r="AA170" s="1"/>
      <c r="AB170" s="1"/>
      <c r="AC170" s="1"/>
      <c r="AD170" s="1"/>
      <c r="AE170" s="1"/>
      <c r="AF170" s="1"/>
      <c r="AG170" s="1"/>
      <c r="AH170" s="1"/>
      <c r="AI170" s="1"/>
      <c r="AJ170" s="1"/>
    </row>
    <row r="171" spans="1:36" x14ac:dyDescent="0.25">
      <c r="A171" s="3"/>
      <c r="B171" s="5"/>
      <c r="C171" s="163" t="s">
        <v>4614</v>
      </c>
      <c r="D171" s="164" t="s">
        <v>4614</v>
      </c>
      <c r="E171" s="163" t="s">
        <v>4614</v>
      </c>
      <c r="F171" s="164" t="s">
        <v>4614</v>
      </c>
      <c r="G171" s="163" t="s">
        <v>4614</v>
      </c>
      <c r="H171" s="126"/>
      <c r="I171" s="23" t="s">
        <v>15</v>
      </c>
      <c r="J171" s="127"/>
      <c r="K171" s="55"/>
      <c r="L171" s="64"/>
      <c r="M171" s="55"/>
      <c r="N171" s="64"/>
      <c r="O171" s="55"/>
      <c r="P171" s="64"/>
      <c r="Q171" s="55"/>
      <c r="R171" s="64"/>
      <c r="S171" s="55"/>
      <c r="T171" s="7"/>
      <c r="U171" s="4"/>
      <c r="V171" s="1"/>
      <c r="W171" s="1"/>
      <c r="X171" s="1"/>
      <c r="Y171" s="1"/>
      <c r="Z171" s="1"/>
      <c r="AA171" s="1"/>
      <c r="AB171" s="1"/>
      <c r="AC171" s="1"/>
      <c r="AD171" s="1"/>
      <c r="AE171" s="1"/>
      <c r="AF171" s="1"/>
      <c r="AG171" s="1"/>
      <c r="AH171" s="1"/>
      <c r="AI171" s="1"/>
      <c r="AJ171" s="1"/>
    </row>
    <row r="172" spans="1:36" x14ac:dyDescent="0.25">
      <c r="A172" s="3"/>
      <c r="B172" s="5"/>
      <c r="C172" s="163" t="s">
        <v>4614</v>
      </c>
      <c r="D172" s="164" t="s">
        <v>4614</v>
      </c>
      <c r="E172" s="163" t="s">
        <v>4614</v>
      </c>
      <c r="F172" s="164" t="s">
        <v>4614</v>
      </c>
      <c r="G172" s="163" t="s">
        <v>4614</v>
      </c>
      <c r="H172" s="126"/>
      <c r="I172" s="23" t="s">
        <v>15</v>
      </c>
      <c r="J172" s="127"/>
      <c r="K172" s="55"/>
      <c r="L172" s="64"/>
      <c r="M172" s="55"/>
      <c r="N172" s="64"/>
      <c r="O172" s="55"/>
      <c r="P172" s="64"/>
      <c r="Q172" s="55"/>
      <c r="R172" s="64"/>
      <c r="S172" s="55"/>
      <c r="T172" s="7"/>
      <c r="U172" s="4"/>
      <c r="V172" s="1"/>
      <c r="W172" s="1"/>
      <c r="X172" s="1"/>
      <c r="Y172" s="1"/>
      <c r="Z172" s="1"/>
      <c r="AA172" s="1"/>
      <c r="AB172" s="1"/>
      <c r="AC172" s="1"/>
      <c r="AD172" s="1"/>
      <c r="AE172" s="1"/>
      <c r="AF172" s="1"/>
      <c r="AG172" s="1"/>
      <c r="AH172" s="1"/>
      <c r="AI172" s="1"/>
      <c r="AJ172" s="1"/>
    </row>
    <row r="173" spans="1:36" x14ac:dyDescent="0.25">
      <c r="A173" s="3"/>
      <c r="B173" s="5"/>
      <c r="C173" s="163" t="s">
        <v>4614</v>
      </c>
      <c r="D173" s="164" t="s">
        <v>4614</v>
      </c>
      <c r="E173" s="163" t="s">
        <v>4614</v>
      </c>
      <c r="F173" s="164" t="s">
        <v>4614</v>
      </c>
      <c r="G173" s="163" t="s">
        <v>4614</v>
      </c>
      <c r="H173" s="126"/>
      <c r="I173" s="23" t="s">
        <v>15</v>
      </c>
      <c r="J173" s="127"/>
      <c r="K173" s="55"/>
      <c r="L173" s="64"/>
      <c r="M173" s="55"/>
      <c r="N173" s="64"/>
      <c r="O173" s="55"/>
      <c r="P173" s="64"/>
      <c r="Q173" s="55"/>
      <c r="R173" s="64"/>
      <c r="S173" s="55"/>
      <c r="T173" s="7"/>
      <c r="U173" s="4"/>
      <c r="V173" s="1"/>
      <c r="W173" s="1"/>
      <c r="X173" s="1"/>
      <c r="Y173" s="1"/>
      <c r="Z173" s="1"/>
      <c r="AA173" s="1"/>
      <c r="AB173" s="1"/>
      <c r="AC173" s="1"/>
      <c r="AD173" s="1"/>
      <c r="AE173" s="1"/>
      <c r="AF173" s="1"/>
      <c r="AG173" s="1"/>
      <c r="AH173" s="1"/>
      <c r="AI173" s="1"/>
      <c r="AJ173" s="1"/>
    </row>
    <row r="174" spans="1:36" x14ac:dyDescent="0.25">
      <c r="A174" s="3"/>
      <c r="B174" s="5"/>
      <c r="C174" s="163" t="s">
        <v>4614</v>
      </c>
      <c r="D174" s="164" t="s">
        <v>4614</v>
      </c>
      <c r="E174" s="163" t="s">
        <v>4614</v>
      </c>
      <c r="F174" s="164" t="s">
        <v>4614</v>
      </c>
      <c r="G174" s="163" t="s">
        <v>4614</v>
      </c>
      <c r="H174" s="126"/>
      <c r="I174" s="23" t="s">
        <v>15</v>
      </c>
      <c r="J174" s="127"/>
      <c r="K174" s="55"/>
      <c r="L174" s="64"/>
      <c r="M174" s="55"/>
      <c r="N174" s="64"/>
      <c r="O174" s="55"/>
      <c r="P174" s="64"/>
      <c r="Q174" s="55"/>
      <c r="R174" s="64"/>
      <c r="S174" s="55"/>
      <c r="T174" s="7"/>
      <c r="U174" s="4"/>
      <c r="V174" s="1"/>
      <c r="W174" s="1"/>
      <c r="X174" s="1"/>
      <c r="Y174" s="1"/>
      <c r="Z174" s="1"/>
      <c r="AA174" s="1"/>
      <c r="AB174" s="1"/>
      <c r="AC174" s="1"/>
      <c r="AD174" s="1"/>
      <c r="AE174" s="1"/>
      <c r="AF174" s="1"/>
      <c r="AG174" s="1"/>
      <c r="AH174" s="1"/>
      <c r="AI174" s="1"/>
      <c r="AJ174" s="1"/>
    </row>
    <row r="175" spans="1:36" x14ac:dyDescent="0.25">
      <c r="A175" s="3"/>
      <c r="B175" s="5"/>
      <c r="C175" s="163" t="s">
        <v>4614</v>
      </c>
      <c r="D175" s="164" t="s">
        <v>4614</v>
      </c>
      <c r="E175" s="163" t="s">
        <v>4614</v>
      </c>
      <c r="F175" s="164" t="s">
        <v>4614</v>
      </c>
      <c r="G175" s="163" t="s">
        <v>4614</v>
      </c>
      <c r="H175" s="126"/>
      <c r="I175" s="23" t="s">
        <v>15</v>
      </c>
      <c r="J175" s="127"/>
      <c r="K175" s="55"/>
      <c r="L175" s="64"/>
      <c r="M175" s="55"/>
      <c r="N175" s="64"/>
      <c r="O175" s="55"/>
      <c r="P175" s="64"/>
      <c r="Q175" s="55"/>
      <c r="R175" s="64"/>
      <c r="S175" s="55"/>
      <c r="T175" s="7"/>
      <c r="U175" s="4"/>
      <c r="V175" s="1"/>
      <c r="W175" s="1"/>
      <c r="X175" s="1"/>
      <c r="Y175" s="1"/>
      <c r="Z175" s="1"/>
      <c r="AA175" s="1"/>
      <c r="AB175" s="1"/>
      <c r="AC175" s="1"/>
      <c r="AD175" s="1"/>
      <c r="AE175" s="1"/>
      <c r="AF175" s="1"/>
      <c r="AG175" s="1"/>
      <c r="AH175" s="1"/>
      <c r="AI175" s="1"/>
      <c r="AJ175" s="1"/>
    </row>
    <row r="176" spans="1:36" x14ac:dyDescent="0.25">
      <c r="A176" s="3"/>
      <c r="B176" s="5"/>
      <c r="C176" s="163" t="s">
        <v>4614</v>
      </c>
      <c r="D176" s="164" t="s">
        <v>4614</v>
      </c>
      <c r="E176" s="163" t="s">
        <v>4614</v>
      </c>
      <c r="F176" s="164" t="s">
        <v>4614</v>
      </c>
      <c r="G176" s="163" t="s">
        <v>4614</v>
      </c>
      <c r="H176" s="126"/>
      <c r="I176" s="23" t="s">
        <v>15</v>
      </c>
      <c r="J176" s="127"/>
      <c r="K176" s="55"/>
      <c r="L176" s="64"/>
      <c r="M176" s="55"/>
      <c r="N176" s="64"/>
      <c r="O176" s="55"/>
      <c r="P176" s="64"/>
      <c r="Q176" s="55"/>
      <c r="R176" s="64"/>
      <c r="S176" s="55"/>
      <c r="T176" s="7"/>
      <c r="U176" s="4"/>
      <c r="V176" s="1"/>
      <c r="W176" s="1"/>
      <c r="X176" s="1"/>
      <c r="Y176" s="1"/>
      <c r="Z176" s="1"/>
      <c r="AA176" s="1"/>
      <c r="AB176" s="1"/>
      <c r="AC176" s="1"/>
      <c r="AD176" s="1"/>
      <c r="AE176" s="1"/>
      <c r="AF176" s="1"/>
      <c r="AG176" s="1"/>
      <c r="AH176" s="1"/>
      <c r="AI176" s="1"/>
      <c r="AJ176" s="1"/>
    </row>
    <row r="177" spans="1:36" x14ac:dyDescent="0.25">
      <c r="A177" s="3"/>
      <c r="B177" s="5"/>
      <c r="C177" s="163" t="s">
        <v>4614</v>
      </c>
      <c r="D177" s="164" t="s">
        <v>4614</v>
      </c>
      <c r="E177" s="163" t="s">
        <v>4614</v>
      </c>
      <c r="F177" s="164" t="s">
        <v>4614</v>
      </c>
      <c r="G177" s="163" t="s">
        <v>4614</v>
      </c>
      <c r="H177" s="126"/>
      <c r="I177" s="23" t="s">
        <v>15</v>
      </c>
      <c r="J177" s="127"/>
      <c r="K177" s="55"/>
      <c r="L177" s="64"/>
      <c r="M177" s="55"/>
      <c r="N177" s="64"/>
      <c r="O177" s="55"/>
      <c r="P177" s="64"/>
      <c r="Q177" s="55"/>
      <c r="R177" s="64"/>
      <c r="S177" s="55"/>
      <c r="T177" s="7"/>
      <c r="U177" s="4"/>
      <c r="V177" s="1"/>
      <c r="W177" s="1"/>
      <c r="X177" s="1"/>
      <c r="Y177" s="1"/>
      <c r="Z177" s="1"/>
      <c r="AA177" s="1"/>
      <c r="AB177" s="1"/>
      <c r="AC177" s="1"/>
      <c r="AD177" s="1"/>
      <c r="AE177" s="1"/>
      <c r="AF177" s="1"/>
      <c r="AG177" s="1"/>
      <c r="AH177" s="1"/>
      <c r="AI177" s="1"/>
      <c r="AJ177" s="1"/>
    </row>
    <row r="178" spans="1:36" x14ac:dyDescent="0.25">
      <c r="A178" s="3"/>
      <c r="B178" s="5"/>
      <c r="C178" s="163" t="s">
        <v>4614</v>
      </c>
      <c r="D178" s="164" t="s">
        <v>4614</v>
      </c>
      <c r="E178" s="163" t="s">
        <v>4614</v>
      </c>
      <c r="F178" s="164" t="s">
        <v>4614</v>
      </c>
      <c r="G178" s="163" t="s">
        <v>4614</v>
      </c>
      <c r="H178" s="126"/>
      <c r="I178" s="23" t="s">
        <v>15</v>
      </c>
      <c r="J178" s="127"/>
      <c r="K178" s="55"/>
      <c r="L178" s="64"/>
      <c r="M178" s="55"/>
      <c r="N178" s="64"/>
      <c r="O178" s="55"/>
      <c r="P178" s="64"/>
      <c r="Q178" s="55"/>
      <c r="R178" s="64"/>
      <c r="S178" s="55"/>
      <c r="T178" s="7"/>
      <c r="U178" s="4"/>
      <c r="V178" s="1"/>
      <c r="W178" s="1"/>
      <c r="X178" s="1"/>
      <c r="Y178" s="1"/>
      <c r="Z178" s="1"/>
      <c r="AA178" s="1"/>
      <c r="AB178" s="1"/>
      <c r="AC178" s="1"/>
      <c r="AD178" s="1"/>
      <c r="AE178" s="1"/>
      <c r="AF178" s="1"/>
      <c r="AG178" s="1"/>
      <c r="AH178" s="1"/>
      <c r="AI178" s="1"/>
      <c r="AJ178" s="1"/>
    </row>
    <row r="179" spans="1:36" x14ac:dyDescent="0.25">
      <c r="A179" s="3"/>
      <c r="B179" s="5"/>
      <c r="C179" s="163" t="s">
        <v>4614</v>
      </c>
      <c r="D179" s="164" t="s">
        <v>4614</v>
      </c>
      <c r="E179" s="163" t="s">
        <v>4614</v>
      </c>
      <c r="F179" s="164" t="s">
        <v>4614</v>
      </c>
      <c r="G179" s="163" t="s">
        <v>4614</v>
      </c>
      <c r="H179" s="126"/>
      <c r="I179" s="23" t="s">
        <v>15</v>
      </c>
      <c r="J179" s="127"/>
      <c r="K179" s="55"/>
      <c r="L179" s="64"/>
      <c r="M179" s="55"/>
      <c r="N179" s="64"/>
      <c r="O179" s="55"/>
      <c r="P179" s="64"/>
      <c r="Q179" s="55"/>
      <c r="R179" s="64"/>
      <c r="S179" s="55"/>
      <c r="T179" s="7"/>
      <c r="U179" s="4"/>
      <c r="V179" s="1"/>
      <c r="W179" s="1"/>
      <c r="X179" s="1"/>
      <c r="Y179" s="1"/>
      <c r="Z179" s="1"/>
      <c r="AA179" s="1"/>
      <c r="AB179" s="1"/>
      <c r="AC179" s="1"/>
      <c r="AD179" s="1"/>
      <c r="AE179" s="1"/>
      <c r="AF179" s="1"/>
      <c r="AG179" s="1"/>
      <c r="AH179" s="1"/>
      <c r="AI179" s="1"/>
      <c r="AJ179" s="1"/>
    </row>
    <row r="180" spans="1:36" x14ac:dyDescent="0.25">
      <c r="A180" s="3"/>
      <c r="B180" s="5"/>
      <c r="C180" s="163" t="s">
        <v>4614</v>
      </c>
      <c r="D180" s="164" t="s">
        <v>4614</v>
      </c>
      <c r="E180" s="163" t="s">
        <v>4614</v>
      </c>
      <c r="F180" s="164" t="s">
        <v>4614</v>
      </c>
      <c r="G180" s="163" t="s">
        <v>4614</v>
      </c>
      <c r="H180" s="126"/>
      <c r="I180" s="23" t="s">
        <v>15</v>
      </c>
      <c r="J180" s="127"/>
      <c r="K180" s="55"/>
      <c r="L180" s="64"/>
      <c r="M180" s="55"/>
      <c r="N180" s="64"/>
      <c r="O180" s="55"/>
      <c r="P180" s="64"/>
      <c r="Q180" s="55"/>
      <c r="R180" s="64"/>
      <c r="S180" s="55"/>
      <c r="T180" s="7"/>
      <c r="U180" s="4"/>
      <c r="V180" s="1"/>
      <c r="W180" s="1"/>
      <c r="X180" s="1"/>
      <c r="Y180" s="1"/>
      <c r="Z180" s="1"/>
      <c r="AA180" s="1"/>
      <c r="AB180" s="1"/>
      <c r="AC180" s="1"/>
      <c r="AD180" s="1"/>
      <c r="AE180" s="1"/>
      <c r="AF180" s="1"/>
      <c r="AG180" s="1"/>
      <c r="AH180" s="1"/>
      <c r="AI180" s="1"/>
      <c r="AJ180" s="1"/>
    </row>
    <row r="181" spans="1:36" x14ac:dyDescent="0.25">
      <c r="A181" s="3"/>
      <c r="B181" s="5"/>
      <c r="C181" s="163" t="s">
        <v>4614</v>
      </c>
      <c r="D181" s="164" t="s">
        <v>4614</v>
      </c>
      <c r="E181" s="163" t="s">
        <v>4614</v>
      </c>
      <c r="F181" s="164" t="s">
        <v>4614</v>
      </c>
      <c r="G181" s="163" t="s">
        <v>4614</v>
      </c>
      <c r="H181" s="126"/>
      <c r="I181" s="23" t="s">
        <v>15</v>
      </c>
      <c r="J181" s="127"/>
      <c r="K181" s="55"/>
      <c r="L181" s="64"/>
      <c r="M181" s="55"/>
      <c r="N181" s="64"/>
      <c r="O181" s="55"/>
      <c r="P181" s="64"/>
      <c r="Q181" s="55"/>
      <c r="R181" s="64"/>
      <c r="S181" s="55"/>
      <c r="T181" s="7"/>
      <c r="U181" s="4"/>
      <c r="V181" s="1"/>
      <c r="W181" s="1"/>
      <c r="X181" s="1"/>
      <c r="Y181" s="1"/>
      <c r="Z181" s="1"/>
      <c r="AA181" s="1"/>
      <c r="AB181" s="1"/>
      <c r="AC181" s="1"/>
      <c r="AD181" s="1"/>
      <c r="AE181" s="1"/>
      <c r="AF181" s="1"/>
      <c r="AG181" s="1"/>
      <c r="AH181" s="1"/>
      <c r="AI181" s="1"/>
      <c r="AJ181" s="1"/>
    </row>
    <row r="182" spans="1:36" x14ac:dyDescent="0.25">
      <c r="A182" s="3"/>
      <c r="B182" s="5"/>
      <c r="C182" s="163" t="s">
        <v>4614</v>
      </c>
      <c r="D182" s="164" t="s">
        <v>4614</v>
      </c>
      <c r="E182" s="163" t="s">
        <v>4614</v>
      </c>
      <c r="F182" s="164" t="s">
        <v>4614</v>
      </c>
      <c r="G182" s="163" t="s">
        <v>4614</v>
      </c>
      <c r="H182" s="126"/>
      <c r="I182" s="23" t="s">
        <v>15</v>
      </c>
      <c r="J182" s="127"/>
      <c r="K182" s="55"/>
      <c r="L182" s="64"/>
      <c r="M182" s="55"/>
      <c r="N182" s="64"/>
      <c r="O182" s="55"/>
      <c r="P182" s="64"/>
      <c r="Q182" s="55"/>
      <c r="R182" s="64"/>
      <c r="S182" s="55"/>
      <c r="T182" s="7"/>
      <c r="U182" s="4"/>
      <c r="V182" s="1"/>
      <c r="W182" s="1"/>
      <c r="X182" s="1"/>
      <c r="Y182" s="1"/>
      <c r="Z182" s="1"/>
      <c r="AA182" s="1"/>
      <c r="AB182" s="1"/>
      <c r="AC182" s="1"/>
      <c r="AD182" s="1"/>
      <c r="AE182" s="1"/>
      <c r="AF182" s="1"/>
      <c r="AG182" s="1"/>
      <c r="AH182" s="1"/>
      <c r="AI182" s="1"/>
      <c r="AJ182" s="1"/>
    </row>
    <row r="183" spans="1:36" x14ac:dyDescent="0.25">
      <c r="A183" s="3"/>
      <c r="B183" s="5"/>
      <c r="C183" s="163" t="s">
        <v>4614</v>
      </c>
      <c r="D183" s="164" t="s">
        <v>4614</v>
      </c>
      <c r="E183" s="163" t="s">
        <v>4614</v>
      </c>
      <c r="F183" s="164" t="s">
        <v>4614</v>
      </c>
      <c r="G183" s="163" t="s">
        <v>4614</v>
      </c>
      <c r="H183" s="126"/>
      <c r="I183" s="23" t="s">
        <v>15</v>
      </c>
      <c r="J183" s="127"/>
      <c r="K183" s="55"/>
      <c r="L183" s="64"/>
      <c r="M183" s="55"/>
      <c r="N183" s="64"/>
      <c r="O183" s="55"/>
      <c r="P183" s="64"/>
      <c r="Q183" s="55"/>
      <c r="R183" s="64"/>
      <c r="S183" s="55"/>
      <c r="T183" s="7"/>
      <c r="U183" s="4"/>
      <c r="V183" s="1"/>
      <c r="W183" s="1"/>
      <c r="X183" s="1"/>
      <c r="Y183" s="1"/>
      <c r="Z183" s="1"/>
      <c r="AA183" s="1"/>
      <c r="AB183" s="1"/>
      <c r="AC183" s="1"/>
      <c r="AD183" s="1"/>
      <c r="AE183" s="1"/>
      <c r="AF183" s="1"/>
      <c r="AG183" s="1"/>
      <c r="AH183" s="1"/>
      <c r="AI183" s="1"/>
      <c r="AJ183" s="1"/>
    </row>
    <row r="184" spans="1:36" x14ac:dyDescent="0.25">
      <c r="A184" s="3"/>
      <c r="B184" s="5"/>
      <c r="C184" s="163" t="s">
        <v>4614</v>
      </c>
      <c r="D184" s="164" t="s">
        <v>4614</v>
      </c>
      <c r="E184" s="163" t="s">
        <v>4614</v>
      </c>
      <c r="F184" s="164" t="s">
        <v>4614</v>
      </c>
      <c r="G184" s="163" t="s">
        <v>4614</v>
      </c>
      <c r="H184" s="126"/>
      <c r="I184" s="23" t="s">
        <v>15</v>
      </c>
      <c r="J184" s="127"/>
      <c r="K184" s="55"/>
      <c r="L184" s="64"/>
      <c r="M184" s="55"/>
      <c r="N184" s="64"/>
      <c r="O184" s="55"/>
      <c r="P184" s="64"/>
      <c r="Q184" s="55"/>
      <c r="R184" s="64"/>
      <c r="S184" s="55"/>
      <c r="T184" s="7"/>
      <c r="U184" s="4"/>
      <c r="V184" s="1"/>
      <c r="W184" s="1"/>
      <c r="X184" s="1"/>
      <c r="Y184" s="1"/>
      <c r="Z184" s="1"/>
      <c r="AA184" s="1"/>
      <c r="AB184" s="1"/>
      <c r="AC184" s="1"/>
      <c r="AD184" s="1"/>
      <c r="AE184" s="1"/>
      <c r="AF184" s="1"/>
      <c r="AG184" s="1"/>
      <c r="AH184" s="1"/>
      <c r="AI184" s="1"/>
      <c r="AJ184" s="1"/>
    </row>
    <row r="185" spans="1:36" x14ac:dyDescent="0.25">
      <c r="A185" s="3"/>
      <c r="B185" s="5"/>
      <c r="C185" s="163" t="s">
        <v>4614</v>
      </c>
      <c r="D185" s="164" t="s">
        <v>4614</v>
      </c>
      <c r="E185" s="163" t="s">
        <v>4614</v>
      </c>
      <c r="F185" s="164" t="s">
        <v>4614</v>
      </c>
      <c r="G185" s="163" t="s">
        <v>4614</v>
      </c>
      <c r="H185" s="126"/>
      <c r="I185" s="23" t="s">
        <v>15</v>
      </c>
      <c r="J185" s="127"/>
      <c r="K185" s="55"/>
      <c r="L185" s="64"/>
      <c r="M185" s="55"/>
      <c r="N185" s="64"/>
      <c r="O185" s="55"/>
      <c r="P185" s="64"/>
      <c r="Q185" s="55"/>
      <c r="R185" s="64"/>
      <c r="S185" s="55"/>
      <c r="T185" s="7"/>
      <c r="U185" s="4"/>
      <c r="V185" s="1"/>
      <c r="W185" s="1"/>
      <c r="X185" s="1"/>
      <c r="Y185" s="1"/>
      <c r="Z185" s="1"/>
      <c r="AA185" s="1"/>
      <c r="AB185" s="1"/>
      <c r="AC185" s="1"/>
      <c r="AD185" s="1"/>
      <c r="AE185" s="1"/>
      <c r="AF185" s="1"/>
      <c r="AG185" s="1"/>
      <c r="AH185" s="1"/>
      <c r="AI185" s="1"/>
      <c r="AJ185" s="1"/>
    </row>
    <row r="186" spans="1:36" x14ac:dyDescent="0.25">
      <c r="A186" s="3"/>
      <c r="B186" s="5"/>
      <c r="C186" s="163" t="s">
        <v>4614</v>
      </c>
      <c r="D186" s="164" t="s">
        <v>4614</v>
      </c>
      <c r="E186" s="163" t="s">
        <v>4614</v>
      </c>
      <c r="F186" s="164" t="s">
        <v>4614</v>
      </c>
      <c r="G186" s="163" t="s">
        <v>4614</v>
      </c>
      <c r="H186" s="126"/>
      <c r="I186" s="23" t="s">
        <v>15</v>
      </c>
      <c r="J186" s="127"/>
      <c r="K186" s="55"/>
      <c r="L186" s="64"/>
      <c r="M186" s="55"/>
      <c r="N186" s="64"/>
      <c r="O186" s="55"/>
      <c r="P186" s="64"/>
      <c r="Q186" s="55"/>
      <c r="R186" s="64"/>
      <c r="S186" s="55"/>
      <c r="T186" s="7"/>
      <c r="U186" s="4"/>
      <c r="V186" s="1"/>
      <c r="W186" s="1"/>
      <c r="X186" s="1"/>
      <c r="Y186" s="1"/>
      <c r="Z186" s="1"/>
      <c r="AA186" s="1"/>
      <c r="AB186" s="1"/>
      <c r="AC186" s="1"/>
      <c r="AD186" s="1"/>
      <c r="AE186" s="1"/>
      <c r="AF186" s="1"/>
      <c r="AG186" s="1"/>
      <c r="AH186" s="1"/>
      <c r="AI186" s="1"/>
      <c r="AJ186" s="1"/>
    </row>
    <row r="187" spans="1:36" x14ac:dyDescent="0.25">
      <c r="A187" s="3"/>
      <c r="B187" s="5"/>
      <c r="C187" s="163" t="s">
        <v>4614</v>
      </c>
      <c r="D187" s="164" t="s">
        <v>4614</v>
      </c>
      <c r="E187" s="163" t="s">
        <v>4614</v>
      </c>
      <c r="F187" s="164" t="s">
        <v>4614</v>
      </c>
      <c r="G187" s="163" t="s">
        <v>4614</v>
      </c>
      <c r="H187" s="126"/>
      <c r="I187" s="23" t="s">
        <v>15</v>
      </c>
      <c r="J187" s="127"/>
      <c r="K187" s="55"/>
      <c r="L187" s="64"/>
      <c r="M187" s="55"/>
      <c r="N187" s="64"/>
      <c r="O187" s="55"/>
      <c r="P187" s="64"/>
      <c r="Q187" s="55"/>
      <c r="R187" s="64"/>
      <c r="S187" s="55"/>
      <c r="T187" s="7"/>
      <c r="U187" s="4"/>
      <c r="V187" s="1"/>
      <c r="W187" s="1"/>
      <c r="X187" s="1"/>
      <c r="Y187" s="1"/>
      <c r="Z187" s="1"/>
      <c r="AA187" s="1"/>
      <c r="AB187" s="1"/>
      <c r="AC187" s="1"/>
      <c r="AD187" s="1"/>
      <c r="AE187" s="1"/>
      <c r="AF187" s="1"/>
      <c r="AG187" s="1"/>
      <c r="AH187" s="1"/>
      <c r="AI187" s="1"/>
      <c r="AJ187" s="1"/>
    </row>
    <row r="188" spans="1:36" x14ac:dyDescent="0.25">
      <c r="A188" s="3"/>
      <c r="B188" s="5"/>
      <c r="C188" s="163" t="s">
        <v>4614</v>
      </c>
      <c r="D188" s="164" t="s">
        <v>4614</v>
      </c>
      <c r="E188" s="163" t="s">
        <v>4614</v>
      </c>
      <c r="F188" s="164" t="s">
        <v>4614</v>
      </c>
      <c r="G188" s="163" t="s">
        <v>4614</v>
      </c>
      <c r="H188" s="126"/>
      <c r="I188" s="23" t="s">
        <v>15</v>
      </c>
      <c r="J188" s="127"/>
      <c r="K188" s="55"/>
      <c r="L188" s="64"/>
      <c r="M188" s="55"/>
      <c r="N188" s="64"/>
      <c r="O188" s="55"/>
      <c r="P188" s="64"/>
      <c r="Q188" s="55"/>
      <c r="R188" s="64"/>
      <c r="S188" s="55"/>
      <c r="T188" s="7"/>
      <c r="U188" s="4"/>
      <c r="V188" s="1"/>
      <c r="W188" s="1"/>
      <c r="X188" s="1"/>
      <c r="Y188" s="1"/>
      <c r="Z188" s="1"/>
      <c r="AA188" s="1"/>
      <c r="AB188" s="1"/>
      <c r="AC188" s="1"/>
      <c r="AD188" s="1"/>
      <c r="AE188" s="1"/>
      <c r="AF188" s="1"/>
      <c r="AG188" s="1"/>
      <c r="AH188" s="1"/>
      <c r="AI188" s="1"/>
      <c r="AJ188" s="1"/>
    </row>
    <row r="189" spans="1:36" x14ac:dyDescent="0.25">
      <c r="A189" s="3"/>
      <c r="B189" s="5"/>
      <c r="C189" s="163" t="s">
        <v>4614</v>
      </c>
      <c r="D189" s="164" t="s">
        <v>4614</v>
      </c>
      <c r="E189" s="163" t="s">
        <v>4614</v>
      </c>
      <c r="F189" s="164" t="s">
        <v>4614</v>
      </c>
      <c r="G189" s="163" t="s">
        <v>4614</v>
      </c>
      <c r="H189" s="126"/>
      <c r="I189" s="23" t="s">
        <v>15</v>
      </c>
      <c r="J189" s="127"/>
      <c r="K189" s="55"/>
      <c r="L189" s="64"/>
      <c r="M189" s="55"/>
      <c r="N189" s="64"/>
      <c r="O189" s="55"/>
      <c r="P189" s="64"/>
      <c r="Q189" s="55"/>
      <c r="R189" s="64"/>
      <c r="S189" s="55"/>
      <c r="T189" s="7"/>
      <c r="U189" s="4"/>
      <c r="V189" s="1"/>
      <c r="W189" s="1"/>
      <c r="X189" s="1"/>
      <c r="Y189" s="1"/>
      <c r="Z189" s="1"/>
      <c r="AA189" s="1"/>
      <c r="AB189" s="1"/>
      <c r="AC189" s="1"/>
      <c r="AD189" s="1"/>
      <c r="AE189" s="1"/>
      <c r="AF189" s="1"/>
      <c r="AG189" s="1"/>
      <c r="AH189" s="1"/>
      <c r="AI189" s="1"/>
      <c r="AJ189" s="1"/>
    </row>
    <row r="190" spans="1:36" x14ac:dyDescent="0.25">
      <c r="A190" s="3"/>
      <c r="B190" s="5"/>
      <c r="C190" s="163" t="s">
        <v>4614</v>
      </c>
      <c r="D190" s="164" t="s">
        <v>4614</v>
      </c>
      <c r="E190" s="163" t="s">
        <v>4614</v>
      </c>
      <c r="F190" s="164" t="s">
        <v>4614</v>
      </c>
      <c r="G190" s="163" t="s">
        <v>4614</v>
      </c>
      <c r="H190" s="126"/>
      <c r="I190" s="23" t="s">
        <v>15</v>
      </c>
      <c r="J190" s="127"/>
      <c r="K190" s="55"/>
      <c r="L190" s="64"/>
      <c r="M190" s="55"/>
      <c r="N190" s="64"/>
      <c r="O190" s="55"/>
      <c r="P190" s="64"/>
      <c r="Q190" s="55"/>
      <c r="R190" s="64"/>
      <c r="S190" s="55"/>
      <c r="T190" s="7"/>
      <c r="U190" s="4"/>
      <c r="V190" s="1"/>
      <c r="W190" s="1"/>
      <c r="X190" s="1"/>
      <c r="Y190" s="1"/>
      <c r="Z190" s="1"/>
      <c r="AA190" s="1"/>
      <c r="AB190" s="1"/>
      <c r="AC190" s="1"/>
      <c r="AD190" s="1"/>
      <c r="AE190" s="1"/>
      <c r="AF190" s="1"/>
      <c r="AG190" s="1"/>
      <c r="AH190" s="1"/>
      <c r="AI190" s="1"/>
      <c r="AJ190" s="1"/>
    </row>
    <row r="191" spans="1:36" x14ac:dyDescent="0.25">
      <c r="A191" s="3"/>
      <c r="B191" s="5"/>
      <c r="C191" s="163" t="s">
        <v>4614</v>
      </c>
      <c r="D191" s="164" t="s">
        <v>4614</v>
      </c>
      <c r="E191" s="163" t="s">
        <v>4614</v>
      </c>
      <c r="F191" s="164" t="s">
        <v>4614</v>
      </c>
      <c r="G191" s="163" t="s">
        <v>4614</v>
      </c>
      <c r="H191" s="126"/>
      <c r="I191" s="23" t="s">
        <v>15</v>
      </c>
      <c r="J191" s="127"/>
      <c r="K191" s="55"/>
      <c r="L191" s="64"/>
      <c r="M191" s="55"/>
      <c r="N191" s="64"/>
      <c r="O191" s="55"/>
      <c r="P191" s="64"/>
      <c r="Q191" s="55"/>
      <c r="R191" s="64"/>
      <c r="S191" s="55"/>
      <c r="T191" s="7"/>
      <c r="U191" s="4"/>
      <c r="V191" s="1"/>
      <c r="W191" s="1"/>
      <c r="X191" s="1"/>
      <c r="Y191" s="1"/>
      <c r="Z191" s="1"/>
      <c r="AA191" s="1"/>
      <c r="AB191" s="1"/>
      <c r="AC191" s="1"/>
      <c r="AD191" s="1"/>
      <c r="AE191" s="1"/>
      <c r="AF191" s="1"/>
      <c r="AG191" s="1"/>
      <c r="AH191" s="1"/>
      <c r="AI191" s="1"/>
      <c r="AJ191" s="1"/>
    </row>
    <row r="192" spans="1:36" x14ac:dyDescent="0.25">
      <c r="A192" s="3"/>
      <c r="B192" s="5"/>
      <c r="C192" s="163" t="s">
        <v>4614</v>
      </c>
      <c r="D192" s="164" t="s">
        <v>4614</v>
      </c>
      <c r="E192" s="163" t="s">
        <v>4614</v>
      </c>
      <c r="F192" s="164" t="s">
        <v>4614</v>
      </c>
      <c r="G192" s="163" t="s">
        <v>4614</v>
      </c>
      <c r="H192" s="126"/>
      <c r="I192" s="23" t="s">
        <v>15</v>
      </c>
      <c r="J192" s="127"/>
      <c r="K192" s="55"/>
      <c r="L192" s="64"/>
      <c r="M192" s="55"/>
      <c r="N192" s="64"/>
      <c r="O192" s="55"/>
      <c r="P192" s="64"/>
      <c r="Q192" s="55"/>
      <c r="R192" s="64"/>
      <c r="S192" s="55"/>
      <c r="T192" s="7"/>
      <c r="U192" s="4"/>
      <c r="V192" s="1"/>
      <c r="W192" s="1"/>
      <c r="X192" s="1"/>
      <c r="Y192" s="1"/>
      <c r="Z192" s="1"/>
      <c r="AA192" s="1"/>
      <c r="AB192" s="1"/>
      <c r="AC192" s="1"/>
      <c r="AD192" s="1"/>
      <c r="AE192" s="1"/>
      <c r="AF192" s="1"/>
      <c r="AG192" s="1"/>
      <c r="AH192" s="1"/>
      <c r="AI192" s="1"/>
      <c r="AJ192" s="1"/>
    </row>
    <row r="193" spans="1:36" x14ac:dyDescent="0.25">
      <c r="A193" s="3"/>
      <c r="B193" s="5"/>
      <c r="C193" s="163" t="s">
        <v>4614</v>
      </c>
      <c r="D193" s="164" t="s">
        <v>4614</v>
      </c>
      <c r="E193" s="163" t="s">
        <v>4614</v>
      </c>
      <c r="F193" s="164" t="s">
        <v>4614</v>
      </c>
      <c r="G193" s="163" t="s">
        <v>4614</v>
      </c>
      <c r="H193" s="126"/>
      <c r="I193" s="23" t="s">
        <v>15</v>
      </c>
      <c r="J193" s="127"/>
      <c r="K193" s="55"/>
      <c r="L193" s="64"/>
      <c r="M193" s="55"/>
      <c r="N193" s="64"/>
      <c r="O193" s="55"/>
      <c r="P193" s="64"/>
      <c r="Q193" s="55"/>
      <c r="R193" s="64"/>
      <c r="S193" s="55"/>
      <c r="T193" s="7"/>
      <c r="U193" s="4"/>
      <c r="V193" s="1"/>
      <c r="W193" s="1"/>
      <c r="X193" s="1"/>
      <c r="Y193" s="1"/>
      <c r="Z193" s="1"/>
      <c r="AA193" s="1"/>
      <c r="AB193" s="1"/>
      <c r="AC193" s="1"/>
      <c r="AD193" s="1"/>
      <c r="AE193" s="1"/>
      <c r="AF193" s="1"/>
      <c r="AG193" s="1"/>
      <c r="AH193" s="1"/>
      <c r="AI193" s="1"/>
      <c r="AJ193" s="1"/>
    </row>
    <row r="194" spans="1:36" x14ac:dyDescent="0.25">
      <c r="A194" s="3"/>
      <c r="B194" s="5"/>
      <c r="C194" s="163" t="s">
        <v>4614</v>
      </c>
      <c r="D194" s="164" t="s">
        <v>4614</v>
      </c>
      <c r="E194" s="163" t="s">
        <v>4614</v>
      </c>
      <c r="F194" s="164" t="s">
        <v>4614</v>
      </c>
      <c r="G194" s="163" t="s">
        <v>4614</v>
      </c>
      <c r="H194" s="126"/>
      <c r="I194" s="23" t="s">
        <v>15</v>
      </c>
      <c r="J194" s="127"/>
      <c r="K194" s="55"/>
      <c r="L194" s="64"/>
      <c r="M194" s="55"/>
      <c r="N194" s="64"/>
      <c r="O194" s="55"/>
      <c r="P194" s="64"/>
      <c r="Q194" s="55"/>
      <c r="R194" s="64"/>
      <c r="S194" s="55"/>
      <c r="T194" s="7"/>
      <c r="U194" s="4"/>
      <c r="V194" s="1"/>
      <c r="W194" s="1"/>
      <c r="X194" s="1"/>
      <c r="Y194" s="1"/>
      <c r="Z194" s="1"/>
      <c r="AA194" s="1"/>
      <c r="AB194" s="1"/>
      <c r="AC194" s="1"/>
      <c r="AD194" s="1"/>
      <c r="AE194" s="1"/>
      <c r="AF194" s="1"/>
      <c r="AG194" s="1"/>
      <c r="AH194" s="1"/>
      <c r="AI194" s="1"/>
      <c r="AJ194" s="1"/>
    </row>
    <row r="195" spans="1:36" x14ac:dyDescent="0.25">
      <c r="A195" s="3"/>
      <c r="B195" s="5"/>
      <c r="C195" s="163" t="s">
        <v>4614</v>
      </c>
      <c r="D195" s="164" t="s">
        <v>4614</v>
      </c>
      <c r="E195" s="163" t="s">
        <v>4614</v>
      </c>
      <c r="F195" s="164" t="s">
        <v>4614</v>
      </c>
      <c r="G195" s="163" t="s">
        <v>4614</v>
      </c>
      <c r="H195" s="126"/>
      <c r="I195" s="23" t="s">
        <v>15</v>
      </c>
      <c r="J195" s="127"/>
      <c r="K195" s="55"/>
      <c r="L195" s="64"/>
      <c r="M195" s="55"/>
      <c r="N195" s="64"/>
      <c r="O195" s="55"/>
      <c r="P195" s="64"/>
      <c r="Q195" s="55"/>
      <c r="R195" s="64"/>
      <c r="S195" s="55"/>
      <c r="T195" s="7"/>
      <c r="U195" s="4"/>
      <c r="V195" s="1"/>
      <c r="W195" s="1"/>
      <c r="X195" s="1"/>
      <c r="Y195" s="1"/>
      <c r="Z195" s="1"/>
      <c r="AA195" s="1"/>
      <c r="AB195" s="1"/>
      <c r="AC195" s="1"/>
      <c r="AD195" s="1"/>
      <c r="AE195" s="1"/>
      <c r="AF195" s="1"/>
      <c r="AG195" s="1"/>
      <c r="AH195" s="1"/>
      <c r="AI195" s="1"/>
      <c r="AJ195" s="1"/>
    </row>
    <row r="196" spans="1:36" x14ac:dyDescent="0.25">
      <c r="A196" s="3"/>
      <c r="B196" s="5"/>
      <c r="C196" s="163" t="s">
        <v>4614</v>
      </c>
      <c r="D196" s="164" t="s">
        <v>4614</v>
      </c>
      <c r="E196" s="163" t="s">
        <v>4614</v>
      </c>
      <c r="F196" s="164" t="s">
        <v>4614</v>
      </c>
      <c r="G196" s="163" t="s">
        <v>4614</v>
      </c>
      <c r="H196" s="126"/>
      <c r="I196" s="23" t="s">
        <v>15</v>
      </c>
      <c r="J196" s="127"/>
      <c r="K196" s="55"/>
      <c r="L196" s="64"/>
      <c r="M196" s="55"/>
      <c r="N196" s="64"/>
      <c r="O196" s="55"/>
      <c r="P196" s="64"/>
      <c r="Q196" s="55"/>
      <c r="R196" s="64"/>
      <c r="S196" s="55"/>
      <c r="T196" s="7"/>
      <c r="U196" s="4"/>
      <c r="V196" s="1"/>
      <c r="W196" s="1"/>
      <c r="X196" s="1"/>
      <c r="Y196" s="1"/>
      <c r="Z196" s="1"/>
      <c r="AA196" s="1"/>
      <c r="AB196" s="1"/>
      <c r="AC196" s="1"/>
      <c r="AD196" s="1"/>
      <c r="AE196" s="1"/>
      <c r="AF196" s="1"/>
      <c r="AG196" s="1"/>
      <c r="AH196" s="1"/>
      <c r="AI196" s="1"/>
      <c r="AJ196" s="1"/>
    </row>
    <row r="197" spans="1:36" x14ac:dyDescent="0.25">
      <c r="A197" s="3"/>
      <c r="B197" s="5"/>
      <c r="C197" s="163" t="s">
        <v>4614</v>
      </c>
      <c r="D197" s="164" t="s">
        <v>4614</v>
      </c>
      <c r="E197" s="163" t="s">
        <v>4614</v>
      </c>
      <c r="F197" s="164" t="s">
        <v>4614</v>
      </c>
      <c r="G197" s="163" t="s">
        <v>4614</v>
      </c>
      <c r="H197" s="126"/>
      <c r="I197" s="23" t="s">
        <v>15</v>
      </c>
      <c r="J197" s="127"/>
      <c r="K197" s="55"/>
      <c r="L197" s="64"/>
      <c r="M197" s="55"/>
      <c r="N197" s="64"/>
      <c r="O197" s="55"/>
      <c r="P197" s="64"/>
      <c r="Q197" s="55"/>
      <c r="R197" s="64"/>
      <c r="S197" s="55"/>
      <c r="T197" s="7"/>
      <c r="U197" s="4"/>
      <c r="V197" s="1"/>
      <c r="W197" s="1"/>
      <c r="X197" s="1"/>
      <c r="Y197" s="1"/>
      <c r="Z197" s="1"/>
      <c r="AA197" s="1"/>
      <c r="AB197" s="1"/>
      <c r="AC197" s="1"/>
      <c r="AD197" s="1"/>
      <c r="AE197" s="1"/>
      <c r="AF197" s="1"/>
      <c r="AG197" s="1"/>
      <c r="AH197" s="1"/>
      <c r="AI197" s="1"/>
      <c r="AJ197" s="1"/>
    </row>
    <row r="198" spans="1:36" x14ac:dyDescent="0.25">
      <c r="A198" s="3"/>
      <c r="B198" s="5"/>
      <c r="C198" s="163" t="s">
        <v>4614</v>
      </c>
      <c r="D198" s="164" t="s">
        <v>4614</v>
      </c>
      <c r="E198" s="163" t="s">
        <v>4614</v>
      </c>
      <c r="F198" s="164" t="s">
        <v>4614</v>
      </c>
      <c r="G198" s="163" t="s">
        <v>4614</v>
      </c>
      <c r="H198" s="126"/>
      <c r="I198" s="23" t="s">
        <v>15</v>
      </c>
      <c r="J198" s="127"/>
      <c r="K198" s="55"/>
      <c r="L198" s="64"/>
      <c r="M198" s="55"/>
      <c r="N198" s="64"/>
      <c r="O198" s="55"/>
      <c r="P198" s="64"/>
      <c r="Q198" s="55"/>
      <c r="R198" s="64"/>
      <c r="S198" s="55"/>
      <c r="T198" s="7"/>
      <c r="U198" s="4"/>
      <c r="V198" s="1"/>
      <c r="W198" s="1"/>
      <c r="X198" s="1"/>
      <c r="Y198" s="1"/>
      <c r="Z198" s="1"/>
      <c r="AA198" s="1"/>
      <c r="AB198" s="1"/>
      <c r="AC198" s="1"/>
      <c r="AD198" s="1"/>
      <c r="AE198" s="1"/>
      <c r="AF198" s="1"/>
      <c r="AG198" s="1"/>
      <c r="AH198" s="1"/>
      <c r="AI198" s="1"/>
      <c r="AJ198" s="1"/>
    </row>
    <row r="199" spans="1:36" x14ac:dyDescent="0.25">
      <c r="A199" s="3"/>
      <c r="B199" s="5"/>
      <c r="C199" s="163" t="s">
        <v>4614</v>
      </c>
      <c r="D199" s="164" t="s">
        <v>4614</v>
      </c>
      <c r="E199" s="163" t="s">
        <v>4614</v>
      </c>
      <c r="F199" s="164" t="s">
        <v>4614</v>
      </c>
      <c r="G199" s="163" t="s">
        <v>4614</v>
      </c>
      <c r="H199" s="126"/>
      <c r="I199" s="23" t="s">
        <v>15</v>
      </c>
      <c r="J199" s="127"/>
      <c r="K199" s="55"/>
      <c r="L199" s="64"/>
      <c r="M199" s="55"/>
      <c r="N199" s="64"/>
      <c r="O199" s="55"/>
      <c r="P199" s="64"/>
      <c r="Q199" s="55"/>
      <c r="R199" s="64"/>
      <c r="S199" s="55"/>
      <c r="T199" s="7"/>
      <c r="U199" s="4"/>
      <c r="V199" s="1"/>
      <c r="W199" s="1"/>
      <c r="X199" s="1"/>
      <c r="Y199" s="1"/>
      <c r="Z199" s="1"/>
      <c r="AA199" s="1"/>
      <c r="AB199" s="1"/>
      <c r="AC199" s="1"/>
      <c r="AD199" s="1"/>
      <c r="AE199" s="1"/>
      <c r="AF199" s="1"/>
      <c r="AG199" s="1"/>
      <c r="AH199" s="1"/>
      <c r="AI199" s="1"/>
      <c r="AJ199" s="1"/>
    </row>
    <row r="200" spans="1:36" x14ac:dyDescent="0.25">
      <c r="A200" s="3"/>
      <c r="B200" s="5"/>
      <c r="C200" s="163" t="s">
        <v>4614</v>
      </c>
      <c r="D200" s="164" t="s">
        <v>4614</v>
      </c>
      <c r="E200" s="163" t="s">
        <v>4614</v>
      </c>
      <c r="F200" s="164" t="s">
        <v>4614</v>
      </c>
      <c r="G200" s="163" t="s">
        <v>4614</v>
      </c>
      <c r="H200" s="126"/>
      <c r="I200" s="23" t="s">
        <v>15</v>
      </c>
      <c r="J200" s="127"/>
      <c r="K200" s="55"/>
      <c r="L200" s="64"/>
      <c r="M200" s="55"/>
      <c r="N200" s="64"/>
      <c r="O200" s="55"/>
      <c r="P200" s="64"/>
      <c r="Q200" s="55"/>
      <c r="R200" s="64"/>
      <c r="S200" s="55"/>
      <c r="T200" s="7"/>
      <c r="U200" s="4"/>
      <c r="V200" s="1"/>
      <c r="W200" s="1"/>
      <c r="X200" s="1"/>
      <c r="Y200" s="1"/>
      <c r="Z200" s="1"/>
      <c r="AA200" s="1"/>
      <c r="AB200" s="1"/>
      <c r="AC200" s="1"/>
      <c r="AD200" s="1"/>
      <c r="AE200" s="1"/>
      <c r="AF200" s="1"/>
      <c r="AG200" s="1"/>
      <c r="AH200" s="1"/>
      <c r="AI200" s="1"/>
      <c r="AJ200" s="1"/>
    </row>
    <row r="201" spans="1:36" x14ac:dyDescent="0.25">
      <c r="A201" s="3"/>
      <c r="B201" s="5"/>
      <c r="C201" s="163" t="s">
        <v>4614</v>
      </c>
      <c r="D201" s="164" t="s">
        <v>4614</v>
      </c>
      <c r="E201" s="163" t="s">
        <v>4614</v>
      </c>
      <c r="F201" s="164" t="s">
        <v>4614</v>
      </c>
      <c r="G201" s="163" t="s">
        <v>4614</v>
      </c>
      <c r="H201" s="126"/>
      <c r="I201" s="23" t="s">
        <v>15</v>
      </c>
      <c r="J201" s="127"/>
      <c r="K201" s="55"/>
      <c r="L201" s="64"/>
      <c r="M201" s="55"/>
      <c r="N201" s="64"/>
      <c r="O201" s="55"/>
      <c r="P201" s="64"/>
      <c r="Q201" s="55"/>
      <c r="R201" s="64"/>
      <c r="S201" s="55"/>
      <c r="T201" s="7"/>
      <c r="U201" s="4"/>
      <c r="V201" s="1"/>
      <c r="W201" s="1"/>
      <c r="X201" s="1"/>
      <c r="Y201" s="1"/>
      <c r="Z201" s="1"/>
      <c r="AA201" s="1"/>
      <c r="AB201" s="1"/>
      <c r="AC201" s="1"/>
      <c r="AD201" s="1"/>
      <c r="AE201" s="1"/>
      <c r="AF201" s="1"/>
      <c r="AG201" s="1"/>
      <c r="AH201" s="1"/>
      <c r="AI201" s="1"/>
      <c r="AJ201" s="1"/>
    </row>
    <row r="202" spans="1:36" x14ac:dyDescent="0.25">
      <c r="A202" s="3"/>
      <c r="B202" s="5"/>
      <c r="C202" s="163" t="s">
        <v>4614</v>
      </c>
      <c r="D202" s="164" t="s">
        <v>4614</v>
      </c>
      <c r="E202" s="163" t="s">
        <v>4614</v>
      </c>
      <c r="F202" s="164" t="s">
        <v>4614</v>
      </c>
      <c r="G202" s="163" t="s">
        <v>4614</v>
      </c>
      <c r="H202" s="126"/>
      <c r="I202" s="23" t="s">
        <v>15</v>
      </c>
      <c r="J202" s="127"/>
      <c r="K202" s="55"/>
      <c r="L202" s="64"/>
      <c r="M202" s="55"/>
      <c r="N202" s="64"/>
      <c r="O202" s="55"/>
      <c r="P202" s="64"/>
      <c r="Q202" s="55"/>
      <c r="R202" s="64"/>
      <c r="S202" s="55"/>
      <c r="T202" s="7"/>
      <c r="U202" s="4"/>
      <c r="V202" s="1"/>
      <c r="W202" s="1"/>
      <c r="X202" s="1"/>
      <c r="Y202" s="1"/>
      <c r="Z202" s="1"/>
      <c r="AA202" s="1"/>
      <c r="AB202" s="1"/>
      <c r="AC202" s="1"/>
      <c r="AD202" s="1"/>
      <c r="AE202" s="1"/>
      <c r="AF202" s="1"/>
      <c r="AG202" s="1"/>
      <c r="AH202" s="1"/>
      <c r="AI202" s="1"/>
      <c r="AJ202" s="1"/>
    </row>
    <row r="203" spans="1:36" x14ac:dyDescent="0.25">
      <c r="A203" s="3"/>
      <c r="B203" s="5"/>
      <c r="C203" s="163" t="s">
        <v>4614</v>
      </c>
      <c r="D203" s="164" t="s">
        <v>4614</v>
      </c>
      <c r="E203" s="163" t="s">
        <v>4614</v>
      </c>
      <c r="F203" s="164" t="s">
        <v>4614</v>
      </c>
      <c r="G203" s="163" t="s">
        <v>4614</v>
      </c>
      <c r="H203" s="126"/>
      <c r="I203" s="23" t="s">
        <v>15</v>
      </c>
      <c r="J203" s="127"/>
      <c r="K203" s="55"/>
      <c r="L203" s="64"/>
      <c r="M203" s="55"/>
      <c r="N203" s="64"/>
      <c r="O203" s="55"/>
      <c r="P203" s="64"/>
      <c r="Q203" s="55"/>
      <c r="R203" s="64"/>
      <c r="S203" s="55"/>
      <c r="T203" s="7"/>
      <c r="U203" s="4"/>
      <c r="V203" s="1"/>
      <c r="W203" s="1"/>
      <c r="X203" s="1"/>
      <c r="Y203" s="1"/>
      <c r="Z203" s="1"/>
      <c r="AA203" s="1"/>
      <c r="AB203" s="1"/>
      <c r="AC203" s="1"/>
      <c r="AD203" s="1"/>
      <c r="AE203" s="1"/>
      <c r="AF203" s="1"/>
      <c r="AG203" s="1"/>
      <c r="AH203" s="1"/>
      <c r="AI203" s="1"/>
      <c r="AJ203" s="1"/>
    </row>
    <row r="204" spans="1:36" x14ac:dyDescent="0.25">
      <c r="A204" s="3"/>
      <c r="B204" s="5"/>
      <c r="C204" s="163" t="s">
        <v>4614</v>
      </c>
      <c r="D204" s="164" t="s">
        <v>4614</v>
      </c>
      <c r="E204" s="163" t="s">
        <v>4614</v>
      </c>
      <c r="F204" s="164" t="s">
        <v>4614</v>
      </c>
      <c r="G204" s="163" t="s">
        <v>4614</v>
      </c>
      <c r="H204" s="126"/>
      <c r="I204" s="23" t="s">
        <v>15</v>
      </c>
      <c r="J204" s="127"/>
      <c r="K204" s="55"/>
      <c r="L204" s="64"/>
      <c r="M204" s="55"/>
      <c r="N204" s="64"/>
      <c r="O204" s="55"/>
      <c r="P204" s="64"/>
      <c r="Q204" s="55"/>
      <c r="R204" s="64"/>
      <c r="S204" s="55"/>
      <c r="T204" s="7"/>
      <c r="U204" s="4"/>
      <c r="V204" s="1"/>
      <c r="W204" s="1"/>
      <c r="X204" s="1"/>
      <c r="Y204" s="1"/>
      <c r="Z204" s="1"/>
      <c r="AA204" s="1"/>
      <c r="AB204" s="1"/>
      <c r="AC204" s="1"/>
      <c r="AD204" s="1"/>
      <c r="AE204" s="1"/>
      <c r="AF204" s="1"/>
      <c r="AG204" s="1"/>
      <c r="AH204" s="1"/>
      <c r="AI204" s="1"/>
      <c r="AJ204" s="1"/>
    </row>
    <row r="205" spans="1:36" x14ac:dyDescent="0.25">
      <c r="A205" s="3"/>
      <c r="B205" s="5"/>
      <c r="C205" s="163" t="s">
        <v>4614</v>
      </c>
      <c r="D205" s="164" t="s">
        <v>4614</v>
      </c>
      <c r="E205" s="163" t="s">
        <v>4614</v>
      </c>
      <c r="F205" s="164" t="s">
        <v>4614</v>
      </c>
      <c r="G205" s="163" t="s">
        <v>4614</v>
      </c>
      <c r="H205" s="126"/>
      <c r="I205" s="23" t="s">
        <v>15</v>
      </c>
      <c r="J205" s="127"/>
      <c r="K205" s="55"/>
      <c r="L205" s="64"/>
      <c r="M205" s="55"/>
      <c r="N205" s="64"/>
      <c r="O205" s="55"/>
      <c r="P205" s="64"/>
      <c r="Q205" s="55"/>
      <c r="R205" s="64"/>
      <c r="S205" s="55"/>
      <c r="T205" s="7"/>
      <c r="U205" s="4"/>
      <c r="V205" s="1"/>
      <c r="W205" s="1"/>
      <c r="X205" s="1"/>
      <c r="Y205" s="1"/>
      <c r="Z205" s="1"/>
      <c r="AA205" s="1"/>
      <c r="AB205" s="1"/>
      <c r="AC205" s="1"/>
      <c r="AD205" s="1"/>
      <c r="AE205" s="1"/>
      <c r="AF205" s="1"/>
      <c r="AG205" s="1"/>
      <c r="AH205" s="1"/>
      <c r="AI205" s="1"/>
      <c r="AJ205" s="1"/>
    </row>
    <row r="206" spans="1:36" x14ac:dyDescent="0.25">
      <c r="A206" s="3"/>
      <c r="B206" s="5"/>
      <c r="C206" s="163" t="s">
        <v>4614</v>
      </c>
      <c r="D206" s="164" t="s">
        <v>4614</v>
      </c>
      <c r="E206" s="163" t="s">
        <v>4614</v>
      </c>
      <c r="F206" s="164" t="s">
        <v>4614</v>
      </c>
      <c r="G206" s="163" t="s">
        <v>4614</v>
      </c>
      <c r="H206" s="126"/>
      <c r="I206" s="23" t="s">
        <v>15</v>
      </c>
      <c r="J206" s="127"/>
      <c r="K206" s="55"/>
      <c r="L206" s="64"/>
      <c r="M206" s="55"/>
      <c r="N206" s="64"/>
      <c r="O206" s="55"/>
      <c r="P206" s="64"/>
      <c r="Q206" s="55"/>
      <c r="R206" s="64"/>
      <c r="S206" s="55"/>
      <c r="T206" s="7"/>
      <c r="U206" s="4"/>
      <c r="V206" s="1"/>
      <c r="W206" s="1"/>
      <c r="X206" s="1"/>
      <c r="Y206" s="1"/>
      <c r="Z206" s="1"/>
      <c r="AA206" s="1"/>
      <c r="AB206" s="1"/>
      <c r="AC206" s="1"/>
      <c r="AD206" s="1"/>
      <c r="AE206" s="1"/>
      <c r="AF206" s="1"/>
      <c r="AG206" s="1"/>
      <c r="AH206" s="1"/>
      <c r="AI206" s="1"/>
      <c r="AJ206" s="1"/>
    </row>
    <row r="207" spans="1:36" x14ac:dyDescent="0.25">
      <c r="A207" s="3"/>
      <c r="B207" s="5"/>
      <c r="C207" s="163" t="s">
        <v>4614</v>
      </c>
      <c r="D207" s="164" t="s">
        <v>4614</v>
      </c>
      <c r="E207" s="163" t="s">
        <v>4614</v>
      </c>
      <c r="F207" s="164" t="s">
        <v>4614</v>
      </c>
      <c r="G207" s="163" t="s">
        <v>4614</v>
      </c>
      <c r="H207" s="126"/>
      <c r="I207" s="23" t="s">
        <v>15</v>
      </c>
      <c r="J207" s="127"/>
      <c r="K207" s="55"/>
      <c r="L207" s="64"/>
      <c r="M207" s="55"/>
      <c r="N207" s="64"/>
      <c r="O207" s="55"/>
      <c r="P207" s="64"/>
      <c r="Q207" s="55"/>
      <c r="R207" s="64"/>
      <c r="S207" s="55"/>
      <c r="T207" s="7"/>
      <c r="U207" s="4"/>
      <c r="V207" s="1"/>
      <c r="W207" s="1"/>
      <c r="X207" s="1"/>
      <c r="Y207" s="1"/>
      <c r="Z207" s="1"/>
      <c r="AA207" s="1"/>
      <c r="AB207" s="1"/>
      <c r="AC207" s="1"/>
      <c r="AD207" s="1"/>
      <c r="AE207" s="1"/>
      <c r="AF207" s="1"/>
      <c r="AG207" s="1"/>
      <c r="AH207" s="1"/>
      <c r="AI207" s="1"/>
      <c r="AJ207" s="1"/>
    </row>
    <row r="208" spans="1:36" x14ac:dyDescent="0.25">
      <c r="A208" s="3"/>
      <c r="B208" s="5"/>
      <c r="C208" s="163" t="s">
        <v>4614</v>
      </c>
      <c r="D208" s="164" t="s">
        <v>4614</v>
      </c>
      <c r="E208" s="163" t="s">
        <v>4614</v>
      </c>
      <c r="F208" s="164" t="s">
        <v>4614</v>
      </c>
      <c r="G208" s="163" t="s">
        <v>4614</v>
      </c>
      <c r="H208" s="126"/>
      <c r="I208" s="23" t="s">
        <v>15</v>
      </c>
      <c r="J208" s="127"/>
      <c r="K208" s="55"/>
      <c r="L208" s="64"/>
      <c r="M208" s="55"/>
      <c r="N208" s="64"/>
      <c r="O208" s="55"/>
      <c r="P208" s="64"/>
      <c r="Q208" s="55"/>
      <c r="R208" s="64"/>
      <c r="S208" s="55"/>
      <c r="T208" s="7"/>
      <c r="U208" s="4"/>
      <c r="V208" s="1"/>
      <c r="W208" s="1"/>
      <c r="X208" s="1"/>
      <c r="Y208" s="1"/>
      <c r="Z208" s="1"/>
      <c r="AA208" s="1"/>
      <c r="AB208" s="1"/>
      <c r="AC208" s="1"/>
      <c r="AD208" s="1"/>
      <c r="AE208" s="1"/>
      <c r="AF208" s="1"/>
      <c r="AG208" s="1"/>
      <c r="AH208" s="1"/>
      <c r="AI208" s="1"/>
      <c r="AJ208" s="1"/>
    </row>
    <row r="209" spans="1:36" x14ac:dyDescent="0.25">
      <c r="A209" s="3"/>
      <c r="B209" s="5"/>
      <c r="C209" s="163" t="s">
        <v>4614</v>
      </c>
      <c r="D209" s="164" t="s">
        <v>4614</v>
      </c>
      <c r="E209" s="163" t="s">
        <v>4614</v>
      </c>
      <c r="F209" s="164" t="s">
        <v>4614</v>
      </c>
      <c r="G209" s="163" t="s">
        <v>4614</v>
      </c>
      <c r="H209" s="126"/>
      <c r="I209" s="23" t="s">
        <v>15</v>
      </c>
      <c r="J209" s="127"/>
      <c r="K209" s="55"/>
      <c r="L209" s="64"/>
      <c r="M209" s="55"/>
      <c r="N209" s="64"/>
      <c r="O209" s="55"/>
      <c r="P209" s="64"/>
      <c r="Q209" s="55"/>
      <c r="R209" s="64"/>
      <c r="S209" s="55"/>
      <c r="T209" s="7"/>
      <c r="U209" s="4"/>
      <c r="V209" s="1"/>
      <c r="W209" s="1"/>
      <c r="X209" s="1"/>
      <c r="Y209" s="1"/>
      <c r="Z209" s="1"/>
      <c r="AA209" s="1"/>
      <c r="AB209" s="1"/>
      <c r="AC209" s="1"/>
      <c r="AD209" s="1"/>
      <c r="AE209" s="1"/>
      <c r="AF209" s="1"/>
      <c r="AG209" s="1"/>
      <c r="AH209" s="1"/>
      <c r="AI209" s="1"/>
      <c r="AJ209" s="1"/>
    </row>
    <row r="210" spans="1:36" x14ac:dyDescent="0.25">
      <c r="A210" s="3"/>
      <c r="B210" s="5"/>
      <c r="C210" s="163" t="s">
        <v>4614</v>
      </c>
      <c r="D210" s="164" t="s">
        <v>4614</v>
      </c>
      <c r="E210" s="163" t="s">
        <v>4614</v>
      </c>
      <c r="F210" s="164" t="s">
        <v>4614</v>
      </c>
      <c r="G210" s="163" t="s">
        <v>4614</v>
      </c>
      <c r="H210" s="126"/>
      <c r="I210" s="23" t="s">
        <v>15</v>
      </c>
      <c r="J210" s="127"/>
      <c r="K210" s="55"/>
      <c r="L210" s="64"/>
      <c r="M210" s="55"/>
      <c r="N210" s="64"/>
      <c r="O210" s="55"/>
      <c r="P210" s="64"/>
      <c r="Q210" s="55"/>
      <c r="R210" s="64"/>
      <c r="S210" s="55"/>
      <c r="T210" s="7"/>
      <c r="U210" s="4"/>
      <c r="V210" s="1"/>
      <c r="W210" s="1"/>
      <c r="X210" s="1"/>
      <c r="Y210" s="1"/>
      <c r="Z210" s="1"/>
      <c r="AA210" s="1"/>
      <c r="AB210" s="1"/>
      <c r="AC210" s="1"/>
      <c r="AD210" s="1"/>
      <c r="AE210" s="1"/>
      <c r="AF210" s="1"/>
      <c r="AG210" s="1"/>
      <c r="AH210" s="1"/>
      <c r="AI210" s="1"/>
      <c r="AJ210" s="1"/>
    </row>
    <row r="211" spans="1:36" x14ac:dyDescent="0.25">
      <c r="A211" s="3"/>
      <c r="B211" s="5"/>
      <c r="C211" s="163" t="s">
        <v>4614</v>
      </c>
      <c r="D211" s="164" t="s">
        <v>4614</v>
      </c>
      <c r="E211" s="163" t="s">
        <v>4614</v>
      </c>
      <c r="F211" s="164" t="s">
        <v>4614</v>
      </c>
      <c r="G211" s="163" t="s">
        <v>4614</v>
      </c>
      <c r="H211" s="126"/>
      <c r="I211" s="23" t="s">
        <v>15</v>
      </c>
      <c r="J211" s="127"/>
      <c r="K211" s="55"/>
      <c r="L211" s="64"/>
      <c r="M211" s="55"/>
      <c r="N211" s="64"/>
      <c r="O211" s="55"/>
      <c r="P211" s="64"/>
      <c r="Q211" s="55"/>
      <c r="R211" s="64"/>
      <c r="S211" s="55"/>
      <c r="T211" s="7"/>
      <c r="U211" s="4"/>
      <c r="V211" s="1"/>
      <c r="W211" s="1"/>
      <c r="X211" s="1"/>
      <c r="Y211" s="1"/>
      <c r="Z211" s="1"/>
      <c r="AA211" s="1"/>
      <c r="AB211" s="1"/>
      <c r="AC211" s="1"/>
      <c r="AD211" s="1"/>
      <c r="AE211" s="1"/>
      <c r="AF211" s="1"/>
      <c r="AG211" s="1"/>
      <c r="AH211" s="1"/>
      <c r="AI211" s="1"/>
      <c r="AJ211" s="1"/>
    </row>
    <row r="212" spans="1:36" x14ac:dyDescent="0.25">
      <c r="A212" s="3"/>
      <c r="B212" s="5"/>
      <c r="C212" s="163" t="s">
        <v>4614</v>
      </c>
      <c r="D212" s="164" t="s">
        <v>4614</v>
      </c>
      <c r="E212" s="163" t="s">
        <v>4614</v>
      </c>
      <c r="F212" s="164" t="s">
        <v>4614</v>
      </c>
      <c r="G212" s="163" t="s">
        <v>4614</v>
      </c>
      <c r="H212" s="126"/>
      <c r="I212" s="23" t="s">
        <v>15</v>
      </c>
      <c r="J212" s="127"/>
      <c r="K212" s="55"/>
      <c r="L212" s="64"/>
      <c r="M212" s="55"/>
      <c r="N212" s="64"/>
      <c r="O212" s="55"/>
      <c r="P212" s="64"/>
      <c r="Q212" s="55"/>
      <c r="R212" s="64"/>
      <c r="S212" s="55"/>
      <c r="T212" s="7"/>
      <c r="U212" s="4"/>
      <c r="V212" s="1"/>
      <c r="W212" s="1"/>
      <c r="X212" s="1"/>
      <c r="Y212" s="1"/>
      <c r="Z212" s="1"/>
      <c r="AA212" s="1"/>
      <c r="AB212" s="1"/>
      <c r="AC212" s="1"/>
      <c r="AD212" s="1"/>
      <c r="AE212" s="1"/>
      <c r="AF212" s="1"/>
      <c r="AG212" s="1"/>
      <c r="AH212" s="1"/>
      <c r="AI212" s="1"/>
      <c r="AJ212" s="1"/>
    </row>
    <row r="213" spans="1:36" x14ac:dyDescent="0.25">
      <c r="A213" s="3"/>
      <c r="B213" s="5"/>
      <c r="C213" s="163" t="s">
        <v>4614</v>
      </c>
      <c r="D213" s="164" t="s">
        <v>4614</v>
      </c>
      <c r="E213" s="163" t="s">
        <v>4614</v>
      </c>
      <c r="F213" s="164" t="s">
        <v>4614</v>
      </c>
      <c r="G213" s="163" t="s">
        <v>4614</v>
      </c>
      <c r="H213" s="126"/>
      <c r="I213" s="23" t="s">
        <v>15</v>
      </c>
      <c r="J213" s="127"/>
      <c r="K213" s="55"/>
      <c r="L213" s="64"/>
      <c r="M213" s="55"/>
      <c r="N213" s="64"/>
      <c r="O213" s="55"/>
      <c r="P213" s="64"/>
      <c r="Q213" s="55"/>
      <c r="R213" s="64"/>
      <c r="S213" s="55"/>
      <c r="T213" s="7"/>
      <c r="U213" s="4"/>
      <c r="V213" s="1"/>
      <c r="W213" s="1"/>
      <c r="X213" s="1"/>
      <c r="Y213" s="1"/>
      <c r="Z213" s="1"/>
      <c r="AA213" s="1"/>
      <c r="AB213" s="1"/>
      <c r="AC213" s="1"/>
      <c r="AD213" s="1"/>
      <c r="AE213" s="1"/>
      <c r="AF213" s="1"/>
      <c r="AG213" s="1"/>
      <c r="AH213" s="1"/>
      <c r="AI213" s="1"/>
      <c r="AJ213" s="1"/>
    </row>
    <row r="214" spans="1:36" x14ac:dyDescent="0.25">
      <c r="A214" s="3"/>
      <c r="B214" s="5"/>
      <c r="C214" s="163" t="s">
        <v>4614</v>
      </c>
      <c r="D214" s="164" t="s">
        <v>4614</v>
      </c>
      <c r="E214" s="163" t="s">
        <v>4614</v>
      </c>
      <c r="F214" s="164" t="s">
        <v>4614</v>
      </c>
      <c r="G214" s="163" t="s">
        <v>4614</v>
      </c>
      <c r="H214" s="126"/>
      <c r="I214" s="23" t="s">
        <v>15</v>
      </c>
      <c r="J214" s="127"/>
      <c r="K214" s="55"/>
      <c r="L214" s="64"/>
      <c r="M214" s="55"/>
      <c r="N214" s="64"/>
      <c r="O214" s="55"/>
      <c r="P214" s="64"/>
      <c r="Q214" s="55"/>
      <c r="R214" s="64"/>
      <c r="S214" s="55"/>
      <c r="T214" s="7"/>
      <c r="U214" s="4"/>
      <c r="V214" s="1"/>
      <c r="W214" s="1"/>
      <c r="X214" s="1"/>
      <c r="Y214" s="1"/>
      <c r="Z214" s="1"/>
      <c r="AA214" s="1"/>
      <c r="AB214" s="1"/>
      <c r="AC214" s="1"/>
      <c r="AD214" s="1"/>
      <c r="AE214" s="1"/>
      <c r="AF214" s="1"/>
      <c r="AG214" s="1"/>
      <c r="AH214" s="1"/>
      <c r="AI214" s="1"/>
      <c r="AJ214" s="1"/>
    </row>
    <row r="215" spans="1:36" x14ac:dyDescent="0.25">
      <c r="A215" s="3"/>
      <c r="B215" s="5"/>
      <c r="C215" s="163" t="s">
        <v>4614</v>
      </c>
      <c r="D215" s="164" t="s">
        <v>4614</v>
      </c>
      <c r="E215" s="163" t="s">
        <v>4614</v>
      </c>
      <c r="F215" s="164" t="s">
        <v>4614</v>
      </c>
      <c r="G215" s="163" t="s">
        <v>4614</v>
      </c>
      <c r="H215" s="126"/>
      <c r="I215" s="23" t="s">
        <v>15</v>
      </c>
      <c r="J215" s="127"/>
      <c r="K215" s="55"/>
      <c r="L215" s="64"/>
      <c r="M215" s="55"/>
      <c r="N215" s="64"/>
      <c r="O215" s="55"/>
      <c r="P215" s="64"/>
      <c r="Q215" s="55"/>
      <c r="R215" s="64"/>
      <c r="S215" s="55"/>
      <c r="T215" s="7"/>
      <c r="U215" s="4"/>
      <c r="V215" s="1"/>
      <c r="W215" s="1"/>
      <c r="X215" s="1"/>
      <c r="Y215" s="1"/>
      <c r="Z215" s="1"/>
      <c r="AA215" s="1"/>
      <c r="AB215" s="1"/>
      <c r="AC215" s="1"/>
      <c r="AD215" s="1"/>
      <c r="AE215" s="1"/>
      <c r="AF215" s="1"/>
      <c r="AG215" s="1"/>
      <c r="AH215" s="1"/>
      <c r="AI215" s="1"/>
      <c r="AJ215" s="1"/>
    </row>
    <row r="216" spans="1:36" x14ac:dyDescent="0.25">
      <c r="A216" s="3"/>
      <c r="B216" s="5"/>
      <c r="C216" s="163" t="s">
        <v>4614</v>
      </c>
      <c r="D216" s="164" t="s">
        <v>4614</v>
      </c>
      <c r="E216" s="163" t="s">
        <v>4614</v>
      </c>
      <c r="F216" s="164" t="s">
        <v>4614</v>
      </c>
      <c r="G216" s="163" t="s">
        <v>4614</v>
      </c>
      <c r="H216" s="126"/>
      <c r="I216" s="23" t="s">
        <v>15</v>
      </c>
      <c r="J216" s="127"/>
      <c r="K216" s="55"/>
      <c r="L216" s="64"/>
      <c r="M216" s="55"/>
      <c r="N216" s="64"/>
      <c r="O216" s="55"/>
      <c r="P216" s="64"/>
      <c r="Q216" s="55"/>
      <c r="R216" s="64"/>
      <c r="S216" s="55"/>
      <c r="T216" s="7"/>
      <c r="U216" s="4"/>
      <c r="V216" s="1"/>
      <c r="W216" s="1"/>
      <c r="X216" s="1"/>
      <c r="Y216" s="1"/>
      <c r="Z216" s="1"/>
      <c r="AA216" s="1"/>
      <c r="AB216" s="1"/>
      <c r="AC216" s="1"/>
      <c r="AD216" s="1"/>
      <c r="AE216" s="1"/>
      <c r="AF216" s="1"/>
      <c r="AG216" s="1"/>
      <c r="AH216" s="1"/>
      <c r="AI216" s="1"/>
      <c r="AJ216" s="1"/>
    </row>
    <row r="217" spans="1:36" x14ac:dyDescent="0.25">
      <c r="A217" s="3"/>
      <c r="B217" s="5"/>
      <c r="C217" s="163" t="s">
        <v>4614</v>
      </c>
      <c r="D217" s="164" t="s">
        <v>4614</v>
      </c>
      <c r="E217" s="163" t="s">
        <v>4614</v>
      </c>
      <c r="F217" s="164" t="s">
        <v>4614</v>
      </c>
      <c r="G217" s="163" t="s">
        <v>4614</v>
      </c>
      <c r="H217" s="126"/>
      <c r="I217" s="23" t="s">
        <v>15</v>
      </c>
      <c r="J217" s="127"/>
      <c r="K217" s="55"/>
      <c r="L217" s="64"/>
      <c r="M217" s="55"/>
      <c r="N217" s="64"/>
      <c r="O217" s="55"/>
      <c r="P217" s="64"/>
      <c r="Q217" s="55"/>
      <c r="R217" s="64"/>
      <c r="S217" s="55"/>
      <c r="T217" s="7"/>
      <c r="U217" s="4"/>
      <c r="V217" s="1"/>
      <c r="W217" s="1"/>
      <c r="X217" s="1"/>
      <c r="Y217" s="1"/>
      <c r="Z217" s="1"/>
      <c r="AA217" s="1"/>
      <c r="AB217" s="1"/>
      <c r="AC217" s="1"/>
      <c r="AD217" s="1"/>
      <c r="AE217" s="1"/>
      <c r="AF217" s="1"/>
      <c r="AG217" s="1"/>
      <c r="AH217" s="1"/>
      <c r="AI217" s="1"/>
      <c r="AJ217" s="1"/>
    </row>
    <row r="218" spans="1:36" x14ac:dyDescent="0.25">
      <c r="A218" s="3"/>
      <c r="B218" s="5"/>
      <c r="C218" s="163" t="s">
        <v>4614</v>
      </c>
      <c r="D218" s="164" t="s">
        <v>4614</v>
      </c>
      <c r="E218" s="163" t="s">
        <v>4614</v>
      </c>
      <c r="F218" s="164" t="s">
        <v>4614</v>
      </c>
      <c r="G218" s="163" t="s">
        <v>4614</v>
      </c>
      <c r="H218" s="126"/>
      <c r="I218" s="23" t="s">
        <v>15</v>
      </c>
      <c r="J218" s="127"/>
      <c r="K218" s="55"/>
      <c r="L218" s="64"/>
      <c r="M218" s="55"/>
      <c r="N218" s="64"/>
      <c r="O218" s="55"/>
      <c r="P218" s="64"/>
      <c r="Q218" s="55"/>
      <c r="R218" s="64"/>
      <c r="S218" s="55"/>
      <c r="T218" s="7"/>
      <c r="U218" s="4"/>
      <c r="V218" s="1"/>
      <c r="W218" s="1"/>
      <c r="X218" s="1"/>
      <c r="Y218" s="1"/>
      <c r="Z218" s="1"/>
      <c r="AA218" s="1"/>
      <c r="AB218" s="1"/>
      <c r="AC218" s="1"/>
      <c r="AD218" s="1"/>
      <c r="AE218" s="1"/>
      <c r="AF218" s="1"/>
      <c r="AG218" s="1"/>
      <c r="AH218" s="1"/>
      <c r="AI218" s="1"/>
      <c r="AJ218" s="1"/>
    </row>
    <row r="219" spans="1:36" x14ac:dyDescent="0.25">
      <c r="A219" s="3"/>
      <c r="B219" s="5"/>
      <c r="C219" s="163" t="s">
        <v>4614</v>
      </c>
      <c r="D219" s="164" t="s">
        <v>4614</v>
      </c>
      <c r="E219" s="163" t="s">
        <v>4614</v>
      </c>
      <c r="F219" s="164" t="s">
        <v>4614</v>
      </c>
      <c r="G219" s="163" t="s">
        <v>4614</v>
      </c>
      <c r="H219" s="126"/>
      <c r="I219" s="23" t="s">
        <v>15</v>
      </c>
      <c r="J219" s="127"/>
      <c r="K219" s="55"/>
      <c r="L219" s="64"/>
      <c r="M219" s="55"/>
      <c r="N219" s="64"/>
      <c r="O219" s="55"/>
      <c r="P219" s="64"/>
      <c r="Q219" s="55"/>
      <c r="R219" s="64"/>
      <c r="S219" s="55"/>
      <c r="T219" s="7"/>
      <c r="U219" s="4"/>
      <c r="V219" s="1"/>
      <c r="W219" s="1"/>
      <c r="X219" s="1"/>
      <c r="Y219" s="1"/>
      <c r="Z219" s="1"/>
      <c r="AA219" s="1"/>
      <c r="AB219" s="1"/>
      <c r="AC219" s="1"/>
      <c r="AD219" s="1"/>
      <c r="AE219" s="1"/>
      <c r="AF219" s="1"/>
      <c r="AG219" s="1"/>
      <c r="AH219" s="1"/>
      <c r="AI219" s="1"/>
      <c r="AJ219" s="1"/>
    </row>
    <row r="220" spans="1:36" x14ac:dyDescent="0.25">
      <c r="A220" s="3"/>
      <c r="B220" s="5"/>
      <c r="C220" s="163" t="s">
        <v>4614</v>
      </c>
      <c r="D220" s="164" t="s">
        <v>4614</v>
      </c>
      <c r="E220" s="163" t="s">
        <v>4614</v>
      </c>
      <c r="F220" s="164" t="s">
        <v>4614</v>
      </c>
      <c r="G220" s="163" t="s">
        <v>4614</v>
      </c>
      <c r="H220" s="126"/>
      <c r="I220" s="23" t="s">
        <v>15</v>
      </c>
      <c r="J220" s="127"/>
      <c r="K220" s="55"/>
      <c r="L220" s="64"/>
      <c r="M220" s="55"/>
      <c r="N220" s="64"/>
      <c r="O220" s="55"/>
      <c r="P220" s="64"/>
      <c r="Q220" s="55"/>
      <c r="R220" s="64"/>
      <c r="S220" s="55"/>
      <c r="T220" s="7"/>
      <c r="U220" s="4"/>
      <c r="V220" s="1"/>
      <c r="W220" s="1"/>
      <c r="X220" s="1"/>
      <c r="Y220" s="1"/>
      <c r="Z220" s="1"/>
      <c r="AA220" s="1"/>
      <c r="AB220" s="1"/>
      <c r="AC220" s="1"/>
      <c r="AD220" s="1"/>
      <c r="AE220" s="1"/>
      <c r="AF220" s="1"/>
      <c r="AG220" s="1"/>
      <c r="AH220" s="1"/>
      <c r="AI220" s="1"/>
      <c r="AJ220" s="1"/>
    </row>
    <row r="221" spans="1:36" x14ac:dyDescent="0.25">
      <c r="A221" s="3"/>
      <c r="B221" s="5"/>
      <c r="C221" s="163" t="s">
        <v>4614</v>
      </c>
      <c r="D221" s="164" t="s">
        <v>4614</v>
      </c>
      <c r="E221" s="163" t="s">
        <v>4614</v>
      </c>
      <c r="F221" s="164" t="s">
        <v>4614</v>
      </c>
      <c r="G221" s="163" t="s">
        <v>4614</v>
      </c>
      <c r="H221" s="126"/>
      <c r="I221" s="23" t="s">
        <v>15</v>
      </c>
      <c r="J221" s="127"/>
      <c r="K221" s="55"/>
      <c r="L221" s="64"/>
      <c r="M221" s="55"/>
      <c r="N221" s="64"/>
      <c r="O221" s="55"/>
      <c r="P221" s="64"/>
      <c r="Q221" s="55"/>
      <c r="R221" s="64"/>
      <c r="S221" s="55"/>
      <c r="T221" s="7"/>
      <c r="U221" s="4"/>
      <c r="V221" s="1"/>
      <c r="W221" s="1"/>
      <c r="X221" s="1"/>
      <c r="Y221" s="1"/>
      <c r="Z221" s="1"/>
      <c r="AA221" s="1"/>
      <c r="AB221" s="1"/>
      <c r="AC221" s="1"/>
      <c r="AD221" s="1"/>
      <c r="AE221" s="1"/>
      <c r="AF221" s="1"/>
      <c r="AG221" s="1"/>
      <c r="AH221" s="1"/>
      <c r="AI221" s="1"/>
      <c r="AJ221" s="1"/>
    </row>
    <row r="222" spans="1:36" x14ac:dyDescent="0.25">
      <c r="A222" s="3"/>
      <c r="B222" s="5"/>
      <c r="C222" s="163" t="s">
        <v>4614</v>
      </c>
      <c r="D222" s="164" t="s">
        <v>4614</v>
      </c>
      <c r="E222" s="163" t="s">
        <v>4614</v>
      </c>
      <c r="F222" s="164" t="s">
        <v>4614</v>
      </c>
      <c r="G222" s="163" t="s">
        <v>4614</v>
      </c>
      <c r="H222" s="126"/>
      <c r="I222" s="23" t="s">
        <v>15</v>
      </c>
      <c r="J222" s="127"/>
      <c r="K222" s="55"/>
      <c r="L222" s="64"/>
      <c r="M222" s="55"/>
      <c r="N222" s="64"/>
      <c r="O222" s="55"/>
      <c r="P222" s="64"/>
      <c r="Q222" s="55"/>
      <c r="R222" s="64"/>
      <c r="S222" s="55"/>
      <c r="T222" s="7"/>
      <c r="U222" s="4"/>
      <c r="V222" s="1"/>
      <c r="W222" s="1"/>
      <c r="X222" s="1"/>
      <c r="Y222" s="1"/>
      <c r="Z222" s="1"/>
      <c r="AA222" s="1"/>
      <c r="AB222" s="1"/>
      <c r="AC222" s="1"/>
      <c r="AD222" s="1"/>
      <c r="AE222" s="1"/>
      <c r="AF222" s="1"/>
      <c r="AG222" s="1"/>
      <c r="AH222" s="1"/>
      <c r="AI222" s="1"/>
      <c r="AJ222" s="1"/>
    </row>
    <row r="223" spans="1:36" x14ac:dyDescent="0.25">
      <c r="A223" s="3"/>
      <c r="B223" s="5"/>
      <c r="C223" s="163" t="s">
        <v>4614</v>
      </c>
      <c r="D223" s="164" t="s">
        <v>4614</v>
      </c>
      <c r="E223" s="163" t="s">
        <v>4614</v>
      </c>
      <c r="F223" s="164" t="s">
        <v>4614</v>
      </c>
      <c r="G223" s="163" t="s">
        <v>4614</v>
      </c>
      <c r="H223" s="126"/>
      <c r="I223" s="23" t="s">
        <v>15</v>
      </c>
      <c r="J223" s="127"/>
      <c r="K223" s="55"/>
      <c r="L223" s="64"/>
      <c r="M223" s="55"/>
      <c r="N223" s="64"/>
      <c r="O223" s="55"/>
      <c r="P223" s="64"/>
      <c r="Q223" s="55"/>
      <c r="R223" s="64"/>
      <c r="S223" s="55"/>
      <c r="T223" s="7"/>
      <c r="U223" s="4"/>
      <c r="V223" s="1"/>
      <c r="W223" s="1"/>
      <c r="X223" s="1"/>
      <c r="Y223" s="1"/>
      <c r="Z223" s="1"/>
      <c r="AA223" s="1"/>
      <c r="AB223" s="1"/>
      <c r="AC223" s="1"/>
      <c r="AD223" s="1"/>
      <c r="AE223" s="1"/>
      <c r="AF223" s="1"/>
      <c r="AG223" s="1"/>
      <c r="AH223" s="1"/>
      <c r="AI223" s="1"/>
      <c r="AJ223" s="1"/>
    </row>
    <row r="224" spans="1:36" x14ac:dyDescent="0.25">
      <c r="A224" s="3"/>
      <c r="B224" s="5"/>
      <c r="C224" s="163" t="s">
        <v>4614</v>
      </c>
      <c r="D224" s="164" t="s">
        <v>4614</v>
      </c>
      <c r="E224" s="163" t="s">
        <v>4614</v>
      </c>
      <c r="F224" s="164" t="s">
        <v>4614</v>
      </c>
      <c r="G224" s="163" t="s">
        <v>4614</v>
      </c>
      <c r="H224" s="126"/>
      <c r="I224" s="23" t="s">
        <v>15</v>
      </c>
      <c r="J224" s="127"/>
      <c r="K224" s="55"/>
      <c r="L224" s="64"/>
      <c r="M224" s="55"/>
      <c r="N224" s="64"/>
      <c r="O224" s="55"/>
      <c r="P224" s="64"/>
      <c r="Q224" s="55"/>
      <c r="R224" s="64"/>
      <c r="S224" s="55"/>
      <c r="T224" s="7"/>
      <c r="U224" s="4"/>
      <c r="V224" s="1"/>
      <c r="W224" s="1"/>
      <c r="X224" s="1"/>
      <c r="Y224" s="1"/>
      <c r="Z224" s="1"/>
      <c r="AA224" s="1"/>
      <c r="AB224" s="1"/>
      <c r="AC224" s="1"/>
      <c r="AD224" s="1"/>
      <c r="AE224" s="1"/>
      <c r="AF224" s="1"/>
      <c r="AG224" s="1"/>
      <c r="AH224" s="1"/>
      <c r="AI224" s="1"/>
      <c r="AJ224" s="1"/>
    </row>
    <row r="225" spans="1:36" x14ac:dyDescent="0.25">
      <c r="A225" s="3"/>
      <c r="B225" s="5"/>
      <c r="C225" s="163" t="s">
        <v>4614</v>
      </c>
      <c r="D225" s="164" t="s">
        <v>4614</v>
      </c>
      <c r="E225" s="163" t="s">
        <v>4614</v>
      </c>
      <c r="F225" s="164" t="s">
        <v>4614</v>
      </c>
      <c r="G225" s="163" t="s">
        <v>4614</v>
      </c>
      <c r="H225" s="126"/>
      <c r="I225" s="23" t="s">
        <v>15</v>
      </c>
      <c r="J225" s="127"/>
      <c r="K225" s="55"/>
      <c r="L225" s="64"/>
      <c r="M225" s="55"/>
      <c r="N225" s="64"/>
      <c r="O225" s="55"/>
      <c r="P225" s="64"/>
      <c r="Q225" s="55"/>
      <c r="R225" s="64"/>
      <c r="S225" s="55"/>
      <c r="T225" s="7"/>
      <c r="U225" s="4"/>
      <c r="V225" s="1"/>
      <c r="W225" s="1"/>
      <c r="X225" s="1"/>
      <c r="Y225" s="1"/>
      <c r="Z225" s="1"/>
      <c r="AA225" s="1"/>
      <c r="AB225" s="1"/>
      <c r="AC225" s="1"/>
      <c r="AD225" s="1"/>
      <c r="AE225" s="1"/>
      <c r="AF225" s="1"/>
      <c r="AG225" s="1"/>
      <c r="AH225" s="1"/>
      <c r="AI225" s="1"/>
      <c r="AJ225" s="1"/>
    </row>
    <row r="226" spans="1:36" x14ac:dyDescent="0.25">
      <c r="A226" s="3"/>
      <c r="B226" s="5"/>
      <c r="C226" s="163" t="s">
        <v>4614</v>
      </c>
      <c r="D226" s="164" t="s">
        <v>4614</v>
      </c>
      <c r="E226" s="163" t="s">
        <v>4614</v>
      </c>
      <c r="F226" s="164" t="s">
        <v>4614</v>
      </c>
      <c r="G226" s="163" t="s">
        <v>4614</v>
      </c>
      <c r="H226" s="126"/>
      <c r="I226" s="23" t="s">
        <v>15</v>
      </c>
      <c r="J226" s="127"/>
      <c r="K226" s="55"/>
      <c r="L226" s="64"/>
      <c r="M226" s="55"/>
      <c r="N226" s="64"/>
      <c r="O226" s="55"/>
      <c r="P226" s="64"/>
      <c r="Q226" s="55"/>
      <c r="R226" s="64"/>
      <c r="S226" s="55"/>
      <c r="T226" s="7"/>
      <c r="U226" s="4"/>
      <c r="V226" s="1"/>
      <c r="W226" s="1"/>
      <c r="X226" s="1"/>
      <c r="Y226" s="1"/>
      <c r="Z226" s="1"/>
      <c r="AA226" s="1"/>
      <c r="AB226" s="1"/>
      <c r="AC226" s="1"/>
      <c r="AD226" s="1"/>
      <c r="AE226" s="1"/>
      <c r="AF226" s="1"/>
      <c r="AG226" s="1"/>
      <c r="AH226" s="1"/>
      <c r="AI226" s="1"/>
      <c r="AJ226" s="1"/>
    </row>
    <row r="227" spans="1:36" x14ac:dyDescent="0.25">
      <c r="A227" s="3"/>
      <c r="B227" s="5"/>
      <c r="C227" s="163" t="s">
        <v>4614</v>
      </c>
      <c r="D227" s="164" t="s">
        <v>4614</v>
      </c>
      <c r="E227" s="163" t="s">
        <v>4614</v>
      </c>
      <c r="F227" s="164" t="s">
        <v>4614</v>
      </c>
      <c r="G227" s="163" t="s">
        <v>4614</v>
      </c>
      <c r="H227" s="126"/>
      <c r="I227" s="23" t="s">
        <v>15</v>
      </c>
      <c r="J227" s="127"/>
      <c r="K227" s="55"/>
      <c r="L227" s="64"/>
      <c r="M227" s="55"/>
      <c r="N227" s="64"/>
      <c r="O227" s="55"/>
      <c r="P227" s="64"/>
      <c r="Q227" s="55"/>
      <c r="R227" s="64"/>
      <c r="S227" s="55"/>
      <c r="T227" s="7"/>
      <c r="U227" s="4"/>
      <c r="V227" s="1"/>
      <c r="W227" s="1"/>
      <c r="X227" s="1"/>
      <c r="Y227" s="1"/>
      <c r="Z227" s="1"/>
      <c r="AA227" s="1"/>
      <c r="AB227" s="1"/>
      <c r="AC227" s="1"/>
      <c r="AD227" s="1"/>
      <c r="AE227" s="1"/>
      <c r="AF227" s="1"/>
      <c r="AG227" s="1"/>
      <c r="AH227" s="1"/>
      <c r="AI227" s="1"/>
      <c r="AJ227" s="1"/>
    </row>
    <row r="228" spans="1:36" x14ac:dyDescent="0.25">
      <c r="A228" s="3"/>
      <c r="B228" s="5"/>
      <c r="C228" s="163" t="s">
        <v>4614</v>
      </c>
      <c r="D228" s="164" t="s">
        <v>4614</v>
      </c>
      <c r="E228" s="163" t="s">
        <v>4614</v>
      </c>
      <c r="F228" s="164" t="s">
        <v>4614</v>
      </c>
      <c r="G228" s="163" t="s">
        <v>4614</v>
      </c>
      <c r="H228" s="126"/>
      <c r="I228" s="23" t="s">
        <v>15</v>
      </c>
      <c r="J228" s="127"/>
      <c r="K228" s="55"/>
      <c r="L228" s="64"/>
      <c r="M228" s="55"/>
      <c r="N228" s="64"/>
      <c r="O228" s="55"/>
      <c r="P228" s="64"/>
      <c r="Q228" s="55"/>
      <c r="R228" s="64"/>
      <c r="S228" s="55"/>
      <c r="T228" s="7"/>
      <c r="U228" s="4"/>
      <c r="V228" s="1"/>
      <c r="W228" s="1"/>
      <c r="X228" s="1"/>
      <c r="Y228" s="1"/>
      <c r="Z228" s="1"/>
      <c r="AA228" s="1"/>
      <c r="AB228" s="1"/>
      <c r="AC228" s="1"/>
      <c r="AD228" s="1"/>
      <c r="AE228" s="1"/>
      <c r="AF228" s="1"/>
      <c r="AG228" s="1"/>
      <c r="AH228" s="1"/>
      <c r="AI228" s="1"/>
      <c r="AJ228" s="1"/>
    </row>
    <row r="229" spans="1:36" x14ac:dyDescent="0.25">
      <c r="A229" s="3"/>
      <c r="B229" s="5"/>
      <c r="C229" s="163" t="s">
        <v>4614</v>
      </c>
      <c r="D229" s="164" t="s">
        <v>4614</v>
      </c>
      <c r="E229" s="163" t="s">
        <v>4614</v>
      </c>
      <c r="F229" s="164" t="s">
        <v>4614</v>
      </c>
      <c r="G229" s="163" t="s">
        <v>4614</v>
      </c>
      <c r="H229" s="126"/>
      <c r="I229" s="23" t="s">
        <v>15</v>
      </c>
      <c r="J229" s="127"/>
      <c r="K229" s="55"/>
      <c r="L229" s="64"/>
      <c r="M229" s="55"/>
      <c r="N229" s="64"/>
      <c r="O229" s="55"/>
      <c r="P229" s="64"/>
      <c r="Q229" s="55"/>
      <c r="R229" s="64"/>
      <c r="S229" s="55"/>
      <c r="T229" s="7"/>
      <c r="U229" s="4"/>
      <c r="V229" s="1"/>
      <c r="W229" s="1"/>
      <c r="X229" s="1"/>
      <c r="Y229" s="1"/>
      <c r="Z229" s="1"/>
      <c r="AA229" s="1"/>
      <c r="AB229" s="1"/>
      <c r="AC229" s="1"/>
      <c r="AD229" s="1"/>
      <c r="AE229" s="1"/>
      <c r="AF229" s="1"/>
      <c r="AG229" s="1"/>
      <c r="AH229" s="1"/>
      <c r="AI229" s="1"/>
      <c r="AJ229" s="1"/>
    </row>
    <row r="230" spans="1:36" x14ac:dyDescent="0.25">
      <c r="A230" s="3"/>
      <c r="B230" s="5"/>
      <c r="C230" s="163" t="s">
        <v>4614</v>
      </c>
      <c r="D230" s="164" t="s">
        <v>4614</v>
      </c>
      <c r="E230" s="163" t="s">
        <v>4614</v>
      </c>
      <c r="F230" s="164" t="s">
        <v>4614</v>
      </c>
      <c r="G230" s="163" t="s">
        <v>4614</v>
      </c>
      <c r="H230" s="126"/>
      <c r="I230" s="23" t="s">
        <v>15</v>
      </c>
      <c r="J230" s="127"/>
      <c r="K230" s="55"/>
      <c r="L230" s="64"/>
      <c r="M230" s="55"/>
      <c r="N230" s="64"/>
      <c r="O230" s="55"/>
      <c r="P230" s="64"/>
      <c r="Q230" s="55"/>
      <c r="R230" s="64"/>
      <c r="S230" s="55"/>
      <c r="T230" s="7"/>
      <c r="U230" s="4"/>
      <c r="V230" s="1"/>
      <c r="W230" s="1"/>
      <c r="X230" s="1"/>
      <c r="Y230" s="1"/>
      <c r="Z230" s="1"/>
      <c r="AA230" s="1"/>
      <c r="AB230" s="1"/>
      <c r="AC230" s="1"/>
      <c r="AD230" s="1"/>
      <c r="AE230" s="1"/>
      <c r="AF230" s="1"/>
      <c r="AG230" s="1"/>
      <c r="AH230" s="1"/>
      <c r="AI230" s="1"/>
      <c r="AJ230" s="1"/>
    </row>
    <row r="231" spans="1:36" x14ac:dyDescent="0.25">
      <c r="A231" s="3"/>
      <c r="B231" s="5"/>
      <c r="C231" s="163" t="s">
        <v>4614</v>
      </c>
      <c r="D231" s="164" t="s">
        <v>4614</v>
      </c>
      <c r="E231" s="163" t="s">
        <v>4614</v>
      </c>
      <c r="F231" s="164" t="s">
        <v>4614</v>
      </c>
      <c r="G231" s="163" t="s">
        <v>4614</v>
      </c>
      <c r="H231" s="126"/>
      <c r="I231" s="23" t="s">
        <v>15</v>
      </c>
      <c r="J231" s="127"/>
      <c r="K231" s="55"/>
      <c r="L231" s="64"/>
      <c r="M231" s="55"/>
      <c r="N231" s="64"/>
      <c r="O231" s="55"/>
      <c r="P231" s="64"/>
      <c r="Q231" s="55"/>
      <c r="R231" s="64"/>
      <c r="S231" s="55"/>
      <c r="T231" s="7"/>
      <c r="U231" s="4"/>
      <c r="V231" s="1"/>
      <c r="W231" s="1"/>
      <c r="X231" s="1"/>
      <c r="Y231" s="1"/>
      <c r="Z231" s="1"/>
      <c r="AA231" s="1"/>
      <c r="AB231" s="1"/>
      <c r="AC231" s="1"/>
      <c r="AD231" s="1"/>
      <c r="AE231" s="1"/>
      <c r="AF231" s="1"/>
      <c r="AG231" s="1"/>
      <c r="AH231" s="1"/>
      <c r="AI231" s="1"/>
      <c r="AJ231" s="1"/>
    </row>
    <row r="232" spans="1:36" x14ac:dyDescent="0.25">
      <c r="A232" s="3"/>
      <c r="B232" s="5"/>
      <c r="C232" s="163" t="s">
        <v>4614</v>
      </c>
      <c r="D232" s="164" t="s">
        <v>4614</v>
      </c>
      <c r="E232" s="163" t="s">
        <v>4614</v>
      </c>
      <c r="F232" s="164" t="s">
        <v>4614</v>
      </c>
      <c r="G232" s="163" t="s">
        <v>4614</v>
      </c>
      <c r="H232" s="126"/>
      <c r="I232" s="23" t="s">
        <v>15</v>
      </c>
      <c r="J232" s="127"/>
      <c r="K232" s="55"/>
      <c r="L232" s="64"/>
      <c r="M232" s="55"/>
      <c r="N232" s="64"/>
      <c r="O232" s="55"/>
      <c r="P232" s="64"/>
      <c r="Q232" s="55"/>
      <c r="R232" s="64"/>
      <c r="S232" s="55"/>
      <c r="T232" s="7"/>
      <c r="U232" s="4"/>
      <c r="V232" s="1"/>
      <c r="W232" s="1"/>
      <c r="X232" s="1"/>
      <c r="Y232" s="1"/>
      <c r="Z232" s="1"/>
      <c r="AA232" s="1"/>
      <c r="AB232" s="1"/>
      <c r="AC232" s="1"/>
      <c r="AD232" s="1"/>
      <c r="AE232" s="1"/>
      <c r="AF232" s="1"/>
      <c r="AG232" s="1"/>
      <c r="AH232" s="1"/>
      <c r="AI232" s="1"/>
      <c r="AJ232" s="1"/>
    </row>
    <row r="233" spans="1:36" x14ac:dyDescent="0.25">
      <c r="A233" s="3"/>
      <c r="B233" s="5"/>
      <c r="C233" s="163" t="s">
        <v>4614</v>
      </c>
      <c r="D233" s="164" t="s">
        <v>4614</v>
      </c>
      <c r="E233" s="163" t="s">
        <v>4614</v>
      </c>
      <c r="F233" s="164" t="s">
        <v>4614</v>
      </c>
      <c r="G233" s="163" t="s">
        <v>4614</v>
      </c>
      <c r="H233" s="126"/>
      <c r="I233" s="23" t="s">
        <v>15</v>
      </c>
      <c r="J233" s="127"/>
      <c r="K233" s="55"/>
      <c r="L233" s="64"/>
      <c r="M233" s="55"/>
      <c r="N233" s="64"/>
      <c r="O233" s="55"/>
      <c r="P233" s="64"/>
      <c r="Q233" s="55"/>
      <c r="R233" s="64"/>
      <c r="S233" s="55"/>
      <c r="T233" s="7"/>
      <c r="U233" s="4"/>
      <c r="V233" s="1"/>
      <c r="W233" s="1"/>
      <c r="X233" s="1"/>
      <c r="Y233" s="1"/>
      <c r="Z233" s="1"/>
      <c r="AA233" s="1"/>
      <c r="AB233" s="1"/>
      <c r="AC233" s="1"/>
      <c r="AD233" s="1"/>
      <c r="AE233" s="1"/>
      <c r="AF233" s="1"/>
      <c r="AG233" s="1"/>
      <c r="AH233" s="1"/>
      <c r="AI233" s="1"/>
      <c r="AJ233" s="1"/>
    </row>
    <row r="234" spans="1:36" x14ac:dyDescent="0.25">
      <c r="A234" s="3"/>
      <c r="B234" s="5"/>
      <c r="C234" s="163" t="s">
        <v>4614</v>
      </c>
      <c r="D234" s="164" t="s">
        <v>4614</v>
      </c>
      <c r="E234" s="163" t="s">
        <v>4614</v>
      </c>
      <c r="F234" s="164" t="s">
        <v>4614</v>
      </c>
      <c r="G234" s="163" t="s">
        <v>4614</v>
      </c>
      <c r="H234" s="126"/>
      <c r="I234" s="23" t="s">
        <v>15</v>
      </c>
      <c r="J234" s="127"/>
      <c r="K234" s="55"/>
      <c r="L234" s="64"/>
      <c r="M234" s="55"/>
      <c r="N234" s="64"/>
      <c r="O234" s="55"/>
      <c r="P234" s="64"/>
      <c r="Q234" s="55"/>
      <c r="R234" s="64"/>
      <c r="S234" s="55"/>
      <c r="T234" s="7"/>
      <c r="U234" s="4"/>
      <c r="V234" s="1"/>
      <c r="W234" s="1"/>
      <c r="X234" s="1"/>
      <c r="Y234" s="1"/>
      <c r="Z234" s="1"/>
      <c r="AA234" s="1"/>
      <c r="AB234" s="1"/>
      <c r="AC234" s="1"/>
      <c r="AD234" s="1"/>
      <c r="AE234" s="1"/>
      <c r="AF234" s="1"/>
      <c r="AG234" s="1"/>
      <c r="AH234" s="1"/>
      <c r="AI234" s="1"/>
      <c r="AJ234" s="1"/>
    </row>
    <row r="235" spans="1:36" x14ac:dyDescent="0.25">
      <c r="A235" s="3"/>
      <c r="B235" s="5"/>
      <c r="C235" s="163" t="s">
        <v>4614</v>
      </c>
      <c r="D235" s="164" t="s">
        <v>4614</v>
      </c>
      <c r="E235" s="163" t="s">
        <v>4614</v>
      </c>
      <c r="F235" s="164" t="s">
        <v>4614</v>
      </c>
      <c r="G235" s="163" t="s">
        <v>4614</v>
      </c>
      <c r="H235" s="126"/>
      <c r="I235" s="23" t="s">
        <v>15</v>
      </c>
      <c r="J235" s="127"/>
      <c r="K235" s="55"/>
      <c r="L235" s="64"/>
      <c r="M235" s="55"/>
      <c r="N235" s="64"/>
      <c r="O235" s="55"/>
      <c r="P235" s="64"/>
      <c r="Q235" s="55"/>
      <c r="R235" s="64"/>
      <c r="S235" s="55"/>
      <c r="T235" s="7"/>
      <c r="U235" s="4"/>
      <c r="V235" s="1"/>
      <c r="W235" s="1"/>
      <c r="X235" s="1"/>
      <c r="Y235" s="1"/>
      <c r="Z235" s="1"/>
      <c r="AA235" s="1"/>
      <c r="AB235" s="1"/>
      <c r="AC235" s="1"/>
      <c r="AD235" s="1"/>
      <c r="AE235" s="1"/>
      <c r="AF235" s="1"/>
      <c r="AG235" s="1"/>
      <c r="AH235" s="1"/>
      <c r="AI235" s="1"/>
      <c r="AJ235" s="1"/>
    </row>
    <row r="236" spans="1:36" x14ac:dyDescent="0.25">
      <c r="A236" s="3"/>
      <c r="B236" s="20"/>
      <c r="C236" s="56"/>
      <c r="D236" s="21"/>
      <c r="E236" s="56"/>
      <c r="F236" s="21"/>
      <c r="G236" s="56"/>
      <c r="H236" s="21"/>
      <c r="I236" s="56"/>
      <c r="J236" s="21"/>
      <c r="K236" s="56"/>
      <c r="L236" s="21"/>
      <c r="M236" s="56"/>
      <c r="N236" s="21"/>
      <c r="O236" s="56"/>
      <c r="P236" s="21"/>
      <c r="Q236" s="56"/>
      <c r="R236" s="21"/>
      <c r="S236" s="56"/>
      <c r="T236" s="22"/>
      <c r="U236" s="4"/>
      <c r="V236" s="1"/>
      <c r="W236" s="1"/>
      <c r="X236" s="1"/>
      <c r="Y236" s="1"/>
      <c r="Z236" s="1"/>
      <c r="AA236" s="1"/>
      <c r="AB236" s="1"/>
      <c r="AC236" s="1"/>
      <c r="AD236" s="1"/>
      <c r="AE236" s="1"/>
      <c r="AF236" s="1"/>
      <c r="AG236" s="1"/>
      <c r="AH236" s="1"/>
      <c r="AI236" s="1"/>
      <c r="AJ236" s="1"/>
    </row>
    <row r="237" spans="1:36" x14ac:dyDescent="0.25">
      <c r="A237" s="30"/>
      <c r="B237" s="30"/>
      <c r="C237" s="30"/>
      <c r="D237" s="30"/>
      <c r="E237" s="30"/>
      <c r="F237" s="30"/>
      <c r="G237" s="30"/>
      <c r="H237" s="30"/>
      <c r="I237" s="30"/>
      <c r="J237" s="30"/>
      <c r="K237" s="30"/>
      <c r="L237" s="30"/>
      <c r="M237" s="30"/>
      <c r="N237" s="30"/>
      <c r="O237" s="30"/>
      <c r="P237" s="30"/>
      <c r="Q237" s="30"/>
      <c r="R237" s="30"/>
      <c r="S237" s="30"/>
      <c r="T237" s="30"/>
      <c r="U237" s="31"/>
      <c r="V237" s="32"/>
      <c r="W237" s="32"/>
      <c r="X237" s="32"/>
      <c r="Y237" s="32"/>
      <c r="Z237" s="32"/>
      <c r="AA237" s="32"/>
      <c r="AB237" s="32"/>
      <c r="AC237" s="32"/>
      <c r="AD237" s="32"/>
      <c r="AE237" s="32"/>
      <c r="AF237" s="32"/>
      <c r="AG237" s="32"/>
      <c r="AH237" s="32"/>
      <c r="AI237" s="32"/>
      <c r="AJ237" s="32"/>
    </row>
    <row r="238" spans="1:36" x14ac:dyDescent="0.25">
      <c r="A238" s="32"/>
      <c r="B238" s="32"/>
      <c r="C238" s="32"/>
      <c r="D238" s="32"/>
      <c r="E238" s="32"/>
      <c r="F238" s="32"/>
      <c r="G238" s="32"/>
      <c r="H238" s="32"/>
      <c r="I238" s="32"/>
      <c r="J238" s="32"/>
      <c r="K238" s="32"/>
      <c r="L238" s="32"/>
      <c r="M238" s="32"/>
      <c r="N238" s="32"/>
      <c r="O238" s="32"/>
      <c r="P238" s="32"/>
      <c r="Q238" s="32"/>
      <c r="R238" s="32"/>
      <c r="S238" s="32"/>
      <c r="T238" s="32"/>
      <c r="U238" s="32"/>
      <c r="V238" s="32"/>
      <c r="W238" s="32"/>
      <c r="X238" s="32"/>
      <c r="Y238" s="32"/>
      <c r="Z238" s="32"/>
      <c r="AA238" s="32"/>
      <c r="AB238" s="32"/>
      <c r="AC238" s="32"/>
      <c r="AD238" s="32"/>
      <c r="AE238" s="32"/>
      <c r="AF238" s="32"/>
      <c r="AG238" s="32"/>
      <c r="AH238" s="32"/>
      <c r="AI238" s="32"/>
      <c r="AJ238" s="32"/>
    </row>
  </sheetData>
  <sheetProtection algorithmName="SHA-512" hashValue="f3JeYrwze5uv+rd554xXI5LhHbSyOV/RvRXShPftR81EuMvNYUQHh22NApAHtvGVel084OCO7YqA6qJ5P+wQkA==" saltValue="HOd/AROLWQMVH9kCpO/9bA==" spinCount="100000" scenarios="1" formatRows="0" pivotTables="0"/>
  <mergeCells count="19">
    <mergeCell ref="E20:S20"/>
    <mergeCell ref="E21:S21"/>
    <mergeCell ref="C26:C27"/>
    <mergeCell ref="K29:S35"/>
    <mergeCell ref="E24:S24"/>
    <mergeCell ref="Q26:S27"/>
    <mergeCell ref="E22:S22"/>
    <mergeCell ref="E23:S23"/>
    <mergeCell ref="E19:S19"/>
    <mergeCell ref="E17:S17"/>
    <mergeCell ref="C11:S11"/>
    <mergeCell ref="E18:S18"/>
    <mergeCell ref="B1:Q1"/>
    <mergeCell ref="C4:S9"/>
    <mergeCell ref="E12:S12"/>
    <mergeCell ref="E13:S13"/>
    <mergeCell ref="E14:S14"/>
    <mergeCell ref="E15:S15"/>
    <mergeCell ref="E16:S16"/>
  </mergeCells>
  <conditionalFormatting sqref="K37:S235">
    <cfRule type="expression" dxfId="553" priority="5">
      <formula>OR(COUNTIF(K37,LandelisteFAO)&gt;0,K37&lt;&gt;"")</formula>
    </cfRule>
  </conditionalFormatting>
  <dataValidations count="1">
    <dataValidation type="list" allowBlank="1" showInputMessage="1" showErrorMessage="1" errorTitle="Fejl" error="Venligst vælg land fra drop-down menu" sqref="K37:S235" xr:uid="{215CC987-FD2E-4918-965F-FB3F168D6655}">
      <formula1>LandelisteFAO</formula1>
    </dataValidation>
  </dataValidations>
  <hyperlinks>
    <hyperlink ref="W6" location="'Varebetegnelse og nettoindhold'!A1" display="Varebetegnelse og nettoindhold" xr:uid="{343DDE19-698F-4FC7-8909-E8276020DD71}"/>
    <hyperlink ref="W7" location="Forarbejdning!A1" display="Forarbejdning" xr:uid="{7D348604-6ACC-4856-A8CD-9E5EBF3CE562}"/>
    <hyperlink ref="W8" location="Recept!A1" display="Recept" xr:uid="{6D3ACC78-C940-4C58-9C72-7E25C3B6B8F7}"/>
    <hyperlink ref="W9" location="Tilsætningsstoffer!A1" display="Tilsætningsstoffer" xr:uid="{6DD4AB40-9ADF-4B57-BCB3-E6E49F0FD932}"/>
    <hyperlink ref="W10" location="Ingrediensspecifikationer!A1" display="Ingrediensspecifikationer" xr:uid="{763DE2A3-D522-422D-918E-D3AEE92C0C27}"/>
    <hyperlink ref="W11" location="Næringsdeklaration!A1" display="Næringsdeklaration" xr:uid="{38C3CFA6-49B3-430D-818F-E9AFD7537905}"/>
    <hyperlink ref="W12" location="'Holdbarhed og opbevaring'!A1" display="Holdbarhed og opbevaring" xr:uid="{B4EA3349-E925-48BA-8E27-C16B95DFE690}"/>
    <hyperlink ref="W13" location="'Pakkemetode og tilberedning'!A1" display="Pakkemetode og tilberedning" xr:uid="{27E75B97-FF24-4467-9A76-46B816B80BB8}"/>
    <hyperlink ref="W14" location="Anprisninger!A1" display="Anprisninger" xr:uid="{5BDC8DCE-5D48-4375-8968-EB9FF9B11F9F}"/>
    <hyperlink ref="W17" location="'Bilag I  Supplerende næringsdek'!A1" display="Bilag I: Supplerende næringsdeklaration" xr:uid="{AAD57629-43BE-4901-9FD1-E54F2E6991DA}"/>
    <hyperlink ref="W20" location="'Del B Kød'!A1" display="Kød: Okse, gris, fjerkræ, lam, ged" xr:uid="{FBEF4DDA-865C-4360-8A78-2B2D9361B34E}"/>
    <hyperlink ref="W21" location="'Del B Mælk og ost'!A1" display="Mælk og ost" xr:uid="{58263D4F-E29C-4EB8-8DC0-44A8B90C3AAA}"/>
    <hyperlink ref="W22" location="'Del B Æg og æggeprodukter'!A1" display="Æg og æggeprodukter" xr:uid="{2D113C08-736E-4FA9-8D4A-CA88B2F7DE07}"/>
    <hyperlink ref="W23" location="'Del B Chokolade'!A1" display="Chokolade" xr:uid="{72A138D8-85BB-4662-BD64-80D9C949D976}"/>
    <hyperlink ref="W24" location="'Del B Fisk og fiskeprodukter'!A1" display="Fisk og fiskeprodukter" xr:uid="{65B9C6F9-82C3-4FCA-BA4B-2A0A6AF52034}"/>
    <hyperlink ref="W25" location="'Del B Juice'!A1" display="Juice, saft, most og koncentrater" xr:uid="{F2BDCE4D-FDF4-4238-BDA5-EB40ED6D8FE6}"/>
    <hyperlink ref="W26" location="'Del B Kaffe'!A1" display="Kaffe" xr:uid="{85AAB867-0D00-4221-80D4-3DF39D6E2232}"/>
    <hyperlink ref="W27" location="'Del B Te'!A1" display="Te" xr:uid="{536A2364-E894-4625-95A3-18BE3D08A122}"/>
    <hyperlink ref="W5" location="Start!A1" display="Start" xr:uid="{567FF725-53C2-4B58-B50D-1E8499ECCFC2}"/>
    <hyperlink ref="W15" location="'Emballage (Primær)'!A1" display="Emballage (Primær)" xr:uid="{93D0FC4C-46A1-459A-ADBE-AF463133EE1E}"/>
    <hyperlink ref="W16" location="'Emballage (Sekundær)'!Print_Area" display="Emballage (Sekundær)" xr:uid="{A54C03A3-516C-420A-B42D-7D2DCCDC4A0F}"/>
    <hyperlink ref="Q26:S27" location="Tilsætningsstoffer!A1" display="Næste" xr:uid="{9614570F-17FD-49DF-A1A3-37A38FA1CC1E}"/>
    <hyperlink ref="C26:C27" location="Forarbejdning!A1" display="Forrige" xr:uid="{FAAE1270-FB99-416F-A43F-A555B44C4243}"/>
  </hyperlinks>
  <pageMargins left="0.7" right="0.7" top="0.75" bottom="0.75" header="0.3" footer="0.3"/>
  <pageSetup paperSize="9" scale="45" fitToHeight="0" orientation="portrait" verticalDpi="0" r:id="rId1"/>
  <drawing r:id="rId2"/>
  <extLst>
    <ext xmlns:x14="http://schemas.microsoft.com/office/spreadsheetml/2009/9/main" uri="{78C0D931-6437-407d-A8EE-F0AAD7539E65}">
      <x14:conditionalFormattings>
        <x14:conditionalFormatting xmlns:xm="http://schemas.microsoft.com/office/excel/2006/main">
          <x14:cfRule type="expression" priority="1093" id="{00000000-000E-0000-0700-000003000000}">
            <xm:f>C37&lt;&gt;'Drop down'!$P$7</xm:f>
            <x14:dxf>
              <font>
                <b val="0"/>
                <i val="0"/>
                <color rgb="FFFF0000"/>
              </font>
              <fill>
                <patternFill>
                  <bgColor theme="0"/>
                </patternFill>
              </fill>
            </x14:dxf>
          </x14:cfRule>
          <x14:cfRule type="expression" priority="1094" id="{00000000-000E-0000-0700-000004000000}">
            <xm:f>OR(C37="",C37='Drop down'!$P$7)</xm:f>
            <x14:dxf>
              <font>
                <b/>
                <i val="0"/>
              </font>
              <fill>
                <patternFill>
                  <bgColor theme="2" tint="-0.14996795556505021"/>
                </patternFill>
              </fill>
            </x14:dxf>
          </x14:cfRule>
          <xm:sqref>C37:H235</xm:sqref>
        </x14:conditionalFormatting>
        <x14:conditionalFormatting xmlns:xm="http://schemas.microsoft.com/office/excel/2006/main">
          <x14:cfRule type="expression" priority="1095" id="{00000000-000E-0000-0700-000001000000}">
            <xm:f>I37='Drop down'!$P$6</xm:f>
            <x14:dxf>
              <font>
                <b/>
                <i val="0"/>
                <color auto="1"/>
              </font>
              <fill>
                <patternFill>
                  <bgColor theme="2" tint="-0.14996795556505021"/>
                </patternFill>
              </fill>
            </x14:dxf>
          </x14:cfRule>
          <x14:cfRule type="expression" priority="1096" id="{00000000-000E-0000-0700-000002000000}">
            <xm:f>I37&lt;&gt;'Drop down'!$P$6</xm:f>
            <x14:dxf>
              <font>
                <b val="0"/>
                <i val="0"/>
                <color rgb="FFFF0000"/>
              </font>
              <fill>
                <patternFill>
                  <bgColor theme="0"/>
                </patternFill>
              </fill>
            </x14:dxf>
          </x14:cfRule>
          <xm:sqref>I37:J235</xm:sqref>
        </x14:conditionalFormatting>
      </x14:conditionalFormattings>
    </ext>
    <ext xmlns:x14="http://schemas.microsoft.com/office/spreadsheetml/2009/9/main" uri="{CCE6A557-97BC-4b89-ADB6-D9C93CAAB3DF}">
      <x14:dataValidations xmlns:xm="http://schemas.microsoft.com/office/excel/2006/main" count="1">
        <x14:dataValidation type="list" showInputMessage="1" showErrorMessage="1" promptTitle="Vælg" xr:uid="{02F6FD23-D07B-43EB-ADF5-10E4CEC74E2B}">
          <x14:formula1>
            <xm:f>'Drop down'!$A$5:$A$6</xm:f>
          </x14:formula1>
          <xm:sqref>I37:J235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D80BDE-AEC6-44A3-AF5A-FEDC81068814}">
  <sheetPr codeName="Sheet8">
    <pageSetUpPr fitToPage="1"/>
  </sheetPr>
  <dimension ref="A1:Z106"/>
  <sheetViews>
    <sheetView workbookViewId="0">
      <selection activeCell="G17" sqref="G17:H18"/>
    </sheetView>
  </sheetViews>
  <sheetFormatPr defaultRowHeight="15" x14ac:dyDescent="0.25"/>
  <cols>
    <col min="1" max="1" width="2.85546875" customWidth="1"/>
    <col min="2" max="2" width="3.42578125" customWidth="1"/>
    <col min="3" max="3" width="46.28515625" customWidth="1"/>
    <col min="4" max="4" width="17.7109375" customWidth="1"/>
    <col min="6" max="6" width="13.85546875" customWidth="1"/>
    <col min="9" max="9" width="2.5703125" customWidth="1"/>
    <col min="10" max="10" width="3.140625" customWidth="1"/>
    <col min="11" max="11" width="3.42578125" customWidth="1"/>
    <col min="12" max="12" width="41.140625" bestFit="1" customWidth="1"/>
  </cols>
  <sheetData>
    <row r="1" spans="1:26" ht="42" customHeight="1" x14ac:dyDescent="0.25">
      <c r="A1" s="3"/>
      <c r="B1" s="268" t="str">
        <f>'Drop down'!P14</f>
        <v>Alle rettigheder til dette dokument tilhører Varefakta, og dokumentet må ikke kopieres, gengives, videregives og/eller benyttes uden forudgående skriftlig tilladelse fra Varefakta (Version 26.1).</v>
      </c>
      <c r="C1" s="268"/>
      <c r="D1" s="268"/>
      <c r="E1" s="268"/>
      <c r="F1" s="11"/>
      <c r="G1" s="2"/>
      <c r="H1" s="2"/>
      <c r="I1" s="2"/>
      <c r="J1" s="4"/>
      <c r="K1" s="1"/>
      <c r="L1" s="1"/>
      <c r="M1" s="1"/>
      <c r="N1" s="1"/>
      <c r="O1" s="1"/>
      <c r="P1" s="1"/>
      <c r="Q1" s="1"/>
      <c r="R1" s="1"/>
      <c r="S1" s="1"/>
      <c r="T1" s="1"/>
      <c r="U1" s="1"/>
      <c r="V1" s="1"/>
      <c r="W1" s="1"/>
      <c r="X1" s="1"/>
      <c r="Y1" s="1"/>
      <c r="Z1" s="1"/>
    </row>
    <row r="2" spans="1:26" x14ac:dyDescent="0.25">
      <c r="A2" s="3"/>
      <c r="B2" s="5"/>
      <c r="C2" s="6"/>
      <c r="D2" s="6"/>
      <c r="E2" s="6"/>
      <c r="F2" s="6"/>
      <c r="G2" s="6"/>
      <c r="H2" s="6"/>
      <c r="I2" s="7"/>
      <c r="J2" s="4"/>
      <c r="K2" s="1"/>
      <c r="L2" s="1"/>
      <c r="M2" s="1"/>
      <c r="N2" s="1"/>
      <c r="O2" s="1"/>
      <c r="P2" s="1"/>
      <c r="Q2" s="1"/>
      <c r="R2" s="1"/>
      <c r="S2" s="1"/>
      <c r="T2" s="1"/>
      <c r="U2" s="1"/>
      <c r="V2" s="1"/>
      <c r="W2" s="1"/>
      <c r="X2" s="1"/>
      <c r="Y2" s="1"/>
      <c r="Z2" s="1"/>
    </row>
    <row r="3" spans="1:26" ht="24" thickBot="1" x14ac:dyDescent="0.4">
      <c r="A3" s="3"/>
      <c r="B3" s="5"/>
      <c r="C3" s="8" t="s">
        <v>4618</v>
      </c>
      <c r="D3" s="6"/>
      <c r="E3" s="6"/>
      <c r="F3" s="6"/>
      <c r="G3" s="6"/>
      <c r="H3" s="6"/>
      <c r="I3" s="7"/>
      <c r="J3" s="4"/>
      <c r="K3" s="1"/>
      <c r="L3" s="1"/>
      <c r="M3" s="1"/>
      <c r="N3" s="1"/>
      <c r="O3" s="1"/>
      <c r="P3" s="1"/>
      <c r="Q3" s="1"/>
      <c r="R3" s="1"/>
      <c r="S3" s="1"/>
      <c r="T3" s="1"/>
      <c r="U3" s="1"/>
      <c r="V3" s="1"/>
      <c r="W3" s="1"/>
      <c r="X3" s="1"/>
      <c r="Y3" s="1"/>
      <c r="Z3" s="1"/>
    </row>
    <row r="4" spans="1:26" x14ac:dyDescent="0.25">
      <c r="A4" s="3"/>
      <c r="B4" s="5"/>
      <c r="C4" s="6"/>
      <c r="D4" s="6"/>
      <c r="E4" s="6"/>
      <c r="F4" s="6"/>
      <c r="G4" s="6"/>
      <c r="H4" s="6"/>
      <c r="I4" s="7"/>
      <c r="J4" s="4"/>
      <c r="K4" s="1"/>
      <c r="L4" s="12" t="s">
        <v>4617</v>
      </c>
      <c r="M4" s="1"/>
      <c r="N4" s="1"/>
      <c r="O4" s="1"/>
      <c r="P4" s="1"/>
      <c r="Q4" s="1"/>
      <c r="R4" s="1"/>
      <c r="S4" s="1"/>
      <c r="T4" s="1"/>
      <c r="U4" s="1"/>
      <c r="V4" s="1"/>
      <c r="W4" s="1"/>
      <c r="X4" s="1"/>
      <c r="Y4" s="1"/>
      <c r="Z4" s="1"/>
    </row>
    <row r="5" spans="1:26" ht="14.45" customHeight="1" x14ac:dyDescent="0.25">
      <c r="A5" s="3"/>
      <c r="B5" s="5"/>
      <c r="C5" s="276" t="s">
        <v>4702</v>
      </c>
      <c r="D5" s="274" t="s">
        <v>15</v>
      </c>
      <c r="E5" s="274"/>
      <c r="F5" s="274"/>
      <c r="G5" s="274"/>
      <c r="H5" s="274"/>
      <c r="I5" s="7"/>
      <c r="J5" s="4"/>
      <c r="K5" s="1"/>
      <c r="L5" s="155" t="s">
        <v>0</v>
      </c>
      <c r="M5" s="1"/>
      <c r="N5" s="1"/>
      <c r="O5" s="1"/>
      <c r="P5" s="1"/>
      <c r="Q5" s="1"/>
      <c r="R5" s="1"/>
      <c r="S5" s="1"/>
      <c r="T5" s="1"/>
      <c r="U5" s="1"/>
      <c r="V5" s="1"/>
      <c r="W5" s="1"/>
      <c r="X5" s="1"/>
      <c r="Y5" s="1"/>
      <c r="Z5" s="1"/>
    </row>
    <row r="6" spans="1:26" x14ac:dyDescent="0.25">
      <c r="A6" s="3"/>
      <c r="B6" s="5"/>
      <c r="C6" s="276"/>
      <c r="D6" s="274"/>
      <c r="E6" s="274"/>
      <c r="F6" s="274"/>
      <c r="G6" s="274"/>
      <c r="H6" s="274"/>
      <c r="I6" s="7"/>
      <c r="J6" s="4"/>
      <c r="K6" s="1"/>
      <c r="L6" s="155" t="s">
        <v>1</v>
      </c>
      <c r="M6" s="1"/>
      <c r="N6" s="1"/>
      <c r="O6" s="1"/>
      <c r="P6" s="1"/>
      <c r="Q6" s="1"/>
      <c r="R6" s="1"/>
      <c r="S6" s="1"/>
      <c r="T6" s="1"/>
      <c r="U6" s="1"/>
      <c r="V6" s="1"/>
      <c r="W6" s="1"/>
      <c r="X6" s="1"/>
      <c r="Y6" s="1"/>
      <c r="Z6" s="1"/>
    </row>
    <row r="7" spans="1:26" x14ac:dyDescent="0.25">
      <c r="A7" s="3"/>
      <c r="B7" s="5"/>
      <c r="C7" s="276"/>
      <c r="D7" s="274"/>
      <c r="E7" s="274"/>
      <c r="F7" s="274"/>
      <c r="G7" s="274"/>
      <c r="H7" s="274"/>
      <c r="I7" s="7"/>
      <c r="J7" s="4"/>
      <c r="K7" s="1"/>
      <c r="L7" s="155" t="s">
        <v>2</v>
      </c>
      <c r="M7" s="1"/>
      <c r="N7" s="1"/>
      <c r="O7" s="1"/>
      <c r="P7" s="1"/>
      <c r="Q7" s="1"/>
      <c r="R7" s="1"/>
      <c r="S7" s="1"/>
      <c r="T7" s="1"/>
      <c r="U7" s="1"/>
      <c r="V7" s="1"/>
      <c r="W7" s="1"/>
      <c r="X7" s="1"/>
      <c r="Y7" s="1"/>
      <c r="Z7" s="1"/>
    </row>
    <row r="8" spans="1:26" ht="14.45" customHeight="1" x14ac:dyDescent="0.25">
      <c r="A8" s="3"/>
      <c r="B8" s="5"/>
      <c r="C8" s="57" t="s">
        <v>4703</v>
      </c>
      <c r="D8" s="274" t="s">
        <v>15</v>
      </c>
      <c r="E8" s="274"/>
      <c r="F8" s="274"/>
      <c r="G8" s="274"/>
      <c r="H8" s="274"/>
      <c r="I8" s="7"/>
      <c r="J8" s="4"/>
      <c r="K8" s="1"/>
      <c r="L8" s="155" t="s">
        <v>3</v>
      </c>
      <c r="M8" s="1"/>
      <c r="N8" s="1"/>
      <c r="O8" s="1"/>
      <c r="P8" s="1"/>
      <c r="Q8" s="1"/>
      <c r="R8" s="1"/>
      <c r="S8" s="1"/>
      <c r="T8" s="1"/>
      <c r="U8" s="1"/>
      <c r="V8" s="1"/>
      <c r="W8" s="1"/>
      <c r="X8" s="1"/>
      <c r="Y8" s="1"/>
      <c r="Z8" s="1"/>
    </row>
    <row r="9" spans="1:26" ht="15.95" customHeight="1" x14ac:dyDescent="0.25">
      <c r="A9" s="3"/>
      <c r="B9" s="5"/>
      <c r="C9" s="57" t="s">
        <v>4704</v>
      </c>
      <c r="D9" s="274" t="s">
        <v>15</v>
      </c>
      <c r="E9" s="274"/>
      <c r="F9" s="274"/>
      <c r="G9" s="274"/>
      <c r="H9" s="274"/>
      <c r="I9" s="7"/>
      <c r="J9" s="4"/>
      <c r="K9" s="1"/>
      <c r="L9" s="158" t="s">
        <v>4618</v>
      </c>
      <c r="M9" s="1"/>
      <c r="N9" s="1"/>
      <c r="O9" s="1"/>
      <c r="P9" s="1"/>
      <c r="Q9" s="1"/>
      <c r="R9" s="1"/>
      <c r="S9" s="1"/>
      <c r="T9" s="1"/>
      <c r="U9" s="1"/>
      <c r="V9" s="1"/>
      <c r="W9" s="1"/>
      <c r="X9" s="1"/>
      <c r="Y9" s="1"/>
      <c r="Z9" s="1"/>
    </row>
    <row r="10" spans="1:26" x14ac:dyDescent="0.25">
      <c r="A10" s="3"/>
      <c r="B10" s="5"/>
      <c r="C10" s="6"/>
      <c r="D10" s="6"/>
      <c r="E10" s="6"/>
      <c r="F10" s="6"/>
      <c r="G10" s="6"/>
      <c r="H10" s="6"/>
      <c r="I10" s="7"/>
      <c r="J10" s="4"/>
      <c r="K10" s="1"/>
      <c r="L10" s="155" t="s">
        <v>4619</v>
      </c>
      <c r="M10" s="1"/>
      <c r="N10" s="1"/>
      <c r="O10" s="1"/>
      <c r="P10" s="1"/>
      <c r="Q10" s="1"/>
      <c r="R10" s="1"/>
      <c r="S10" s="1"/>
      <c r="T10" s="1"/>
      <c r="U10" s="1"/>
      <c r="V10" s="1"/>
      <c r="W10" s="1"/>
      <c r="X10" s="1"/>
      <c r="Y10" s="1"/>
      <c r="Z10" s="1"/>
    </row>
    <row r="11" spans="1:26" ht="14.45" customHeight="1" x14ac:dyDescent="0.25">
      <c r="A11" s="3"/>
      <c r="B11" s="5"/>
      <c r="C11" s="276" t="s">
        <v>5403</v>
      </c>
      <c r="D11" s="274" t="s">
        <v>15</v>
      </c>
      <c r="E11" s="274"/>
      <c r="F11" s="274"/>
      <c r="G11" s="274"/>
      <c r="H11" s="274"/>
      <c r="I11" s="7"/>
      <c r="J11" s="4"/>
      <c r="K11" s="1"/>
      <c r="L11" s="155" t="s">
        <v>4</v>
      </c>
      <c r="M11" s="1"/>
      <c r="N11" s="1"/>
      <c r="O11" s="1"/>
      <c r="P11" s="1"/>
      <c r="Q11" s="1"/>
      <c r="R11" s="1"/>
      <c r="S11" s="1"/>
      <c r="T11" s="1"/>
      <c r="U11" s="1"/>
      <c r="V11" s="1"/>
      <c r="W11" s="1"/>
      <c r="X11" s="1"/>
      <c r="Y11" s="1"/>
      <c r="Z11" s="1"/>
    </row>
    <row r="12" spans="1:26" x14ac:dyDescent="0.25">
      <c r="A12" s="3"/>
      <c r="B12" s="5"/>
      <c r="C12" s="276"/>
      <c r="D12" s="274"/>
      <c r="E12" s="274"/>
      <c r="F12" s="274"/>
      <c r="G12" s="274"/>
      <c r="H12" s="274"/>
      <c r="I12" s="7"/>
      <c r="J12" s="4"/>
      <c r="K12" s="1"/>
      <c r="L12" s="155" t="s">
        <v>5</v>
      </c>
      <c r="M12" s="1"/>
      <c r="N12" s="1"/>
      <c r="O12" s="1"/>
      <c r="P12" s="1"/>
      <c r="Q12" s="1"/>
      <c r="R12" s="1"/>
      <c r="S12" s="1"/>
      <c r="T12" s="1"/>
      <c r="U12" s="1"/>
      <c r="V12" s="1"/>
      <c r="W12" s="1"/>
      <c r="X12" s="1"/>
      <c r="Y12" s="1"/>
      <c r="Z12" s="1"/>
    </row>
    <row r="13" spans="1:26" x14ac:dyDescent="0.25">
      <c r="A13" s="3"/>
      <c r="B13" s="5"/>
      <c r="C13" s="276" t="s">
        <v>5402</v>
      </c>
      <c r="D13" s="274" t="s">
        <v>15</v>
      </c>
      <c r="E13" s="274"/>
      <c r="F13" s="274"/>
      <c r="G13" s="274"/>
      <c r="H13" s="274"/>
      <c r="I13" s="7"/>
      <c r="J13" s="4"/>
      <c r="K13" s="1"/>
      <c r="L13" s="155" t="s">
        <v>6</v>
      </c>
      <c r="M13" s="1"/>
      <c r="N13" s="1"/>
      <c r="O13" s="1"/>
      <c r="P13" s="1"/>
      <c r="Q13" s="1"/>
      <c r="R13" s="1"/>
      <c r="S13" s="1"/>
      <c r="T13" s="1"/>
      <c r="U13" s="1"/>
      <c r="V13" s="1"/>
      <c r="W13" s="1"/>
      <c r="X13" s="1"/>
      <c r="Y13" s="1"/>
      <c r="Z13" s="1"/>
    </row>
    <row r="14" spans="1:26" x14ac:dyDescent="0.25">
      <c r="A14" s="3"/>
      <c r="B14" s="5"/>
      <c r="C14" s="276"/>
      <c r="D14" s="274"/>
      <c r="E14" s="274"/>
      <c r="F14" s="274"/>
      <c r="G14" s="274"/>
      <c r="H14" s="274"/>
      <c r="I14" s="7"/>
      <c r="J14" s="4"/>
      <c r="K14" s="1"/>
      <c r="L14" s="155" t="s">
        <v>7</v>
      </c>
      <c r="M14" s="1"/>
      <c r="N14" s="1"/>
      <c r="O14" s="1"/>
      <c r="P14" s="1"/>
      <c r="Q14" s="1"/>
      <c r="R14" s="1"/>
      <c r="S14" s="1"/>
      <c r="T14" s="1"/>
      <c r="U14" s="1"/>
      <c r="V14" s="1"/>
      <c r="W14" s="1"/>
      <c r="X14" s="1"/>
      <c r="Y14" s="1"/>
      <c r="Z14" s="1"/>
    </row>
    <row r="15" spans="1:26" x14ac:dyDescent="0.25">
      <c r="A15" s="3"/>
      <c r="B15" s="5"/>
      <c r="C15" s="13" t="s">
        <v>4705</v>
      </c>
      <c r="D15" s="267" t="s">
        <v>4614</v>
      </c>
      <c r="E15" s="267"/>
      <c r="F15" s="267"/>
      <c r="G15" s="267"/>
      <c r="H15" s="267"/>
      <c r="I15" s="7"/>
      <c r="J15" s="4"/>
      <c r="K15" s="1"/>
      <c r="L15" s="155" t="s">
        <v>4620</v>
      </c>
      <c r="M15" s="1"/>
      <c r="N15" s="1"/>
      <c r="O15" s="1"/>
      <c r="P15" s="1"/>
      <c r="Q15" s="1"/>
      <c r="R15" s="1"/>
      <c r="S15" s="1"/>
      <c r="T15" s="1"/>
      <c r="U15" s="1"/>
      <c r="V15" s="1"/>
      <c r="W15" s="1"/>
      <c r="X15" s="1"/>
      <c r="Y15" s="1"/>
      <c r="Z15" s="1"/>
    </row>
    <row r="16" spans="1:26" x14ac:dyDescent="0.25">
      <c r="A16" s="3"/>
      <c r="B16" s="5"/>
      <c r="C16" s="6"/>
      <c r="D16" s="6"/>
      <c r="E16" s="6"/>
      <c r="F16" s="6"/>
      <c r="G16" s="6"/>
      <c r="H16" s="6"/>
      <c r="I16" s="7"/>
      <c r="J16" s="4"/>
      <c r="K16" s="1"/>
      <c r="L16" s="155" t="s">
        <v>4621</v>
      </c>
      <c r="M16" s="1"/>
      <c r="N16" s="1"/>
      <c r="O16" s="1"/>
      <c r="P16" s="1"/>
      <c r="Q16" s="1"/>
      <c r="R16" s="1"/>
      <c r="S16" s="1"/>
      <c r="T16" s="1"/>
      <c r="U16" s="1"/>
      <c r="V16" s="1"/>
      <c r="W16" s="1"/>
      <c r="X16" s="1"/>
      <c r="Y16" s="1"/>
      <c r="Z16" s="1"/>
    </row>
    <row r="17" spans="1:26" ht="14.45" customHeight="1" thickBot="1" x14ac:dyDescent="0.3">
      <c r="A17" s="3"/>
      <c r="B17" s="5"/>
      <c r="C17" s="289" t="s">
        <v>4628</v>
      </c>
      <c r="D17" s="6"/>
      <c r="E17" s="6"/>
      <c r="F17" s="6"/>
      <c r="G17" s="290" t="s">
        <v>4629</v>
      </c>
      <c r="H17" s="290"/>
      <c r="I17" s="7"/>
      <c r="J17" s="4"/>
      <c r="K17" s="1"/>
      <c r="L17" s="156" t="s">
        <v>4622</v>
      </c>
      <c r="M17" s="1"/>
      <c r="N17" s="1"/>
      <c r="O17" s="1"/>
      <c r="P17" s="1"/>
      <c r="Q17" s="1"/>
      <c r="R17" s="1"/>
      <c r="S17" s="1"/>
      <c r="T17" s="1"/>
      <c r="U17" s="1"/>
      <c r="V17" s="1"/>
      <c r="W17" s="1"/>
      <c r="X17" s="1"/>
      <c r="Y17" s="1"/>
      <c r="Z17" s="1"/>
    </row>
    <row r="18" spans="1:26" ht="14.45" customHeight="1" thickBot="1" x14ac:dyDescent="0.3">
      <c r="A18" s="3"/>
      <c r="B18" s="5"/>
      <c r="C18" s="289"/>
      <c r="D18" s="6"/>
      <c r="E18" s="6"/>
      <c r="F18" s="6"/>
      <c r="G18" s="290"/>
      <c r="H18" s="290"/>
      <c r="I18" s="7"/>
      <c r="J18" s="4"/>
      <c r="K18" s="1"/>
      <c r="L18" s="1"/>
      <c r="M18" s="1"/>
      <c r="N18" s="1"/>
      <c r="O18" s="1"/>
      <c r="P18" s="1"/>
      <c r="Q18" s="1"/>
      <c r="R18" s="1"/>
      <c r="S18" s="1"/>
      <c r="T18" s="1"/>
      <c r="U18" s="1"/>
      <c r="V18" s="1"/>
      <c r="W18" s="1"/>
      <c r="X18" s="1"/>
      <c r="Y18" s="1"/>
      <c r="Z18" s="1"/>
    </row>
    <row r="19" spans="1:26" x14ac:dyDescent="0.25">
      <c r="A19" s="3"/>
      <c r="B19" s="5"/>
      <c r="C19" s="6"/>
      <c r="D19" s="6"/>
      <c r="E19" s="6"/>
      <c r="F19" s="6"/>
      <c r="G19" s="6"/>
      <c r="H19" s="6"/>
      <c r="I19" s="7"/>
      <c r="J19" s="4"/>
      <c r="K19" s="1"/>
      <c r="L19" s="12" t="s">
        <v>4623</v>
      </c>
      <c r="M19" s="1"/>
      <c r="N19" s="1"/>
      <c r="O19" s="1"/>
      <c r="P19" s="1"/>
      <c r="Q19" s="1"/>
      <c r="R19" s="1"/>
      <c r="S19" s="1"/>
      <c r="T19" s="1"/>
      <c r="U19" s="1"/>
      <c r="V19" s="1"/>
      <c r="W19" s="1"/>
      <c r="X19" s="1"/>
      <c r="Y19" s="1"/>
      <c r="Z19" s="1"/>
    </row>
    <row r="20" spans="1:26" ht="15" customHeight="1" x14ac:dyDescent="0.25">
      <c r="A20" s="3"/>
      <c r="B20" s="5"/>
      <c r="C20" s="312" t="s">
        <v>4706</v>
      </c>
      <c r="D20" s="313"/>
      <c r="E20" s="313"/>
      <c r="F20" s="313"/>
      <c r="G20" s="313"/>
      <c r="H20" s="314"/>
      <c r="I20" s="7"/>
      <c r="J20" s="4"/>
      <c r="K20" s="1"/>
      <c r="L20" s="155" t="s">
        <v>4624</v>
      </c>
      <c r="M20" s="1"/>
      <c r="N20" s="1"/>
      <c r="O20" s="1"/>
      <c r="P20" s="1"/>
      <c r="Q20" s="1"/>
      <c r="R20" s="1"/>
      <c r="S20" s="1"/>
      <c r="T20" s="1"/>
      <c r="U20" s="1"/>
      <c r="V20" s="1"/>
      <c r="W20" s="1"/>
      <c r="X20" s="1"/>
      <c r="Y20" s="1"/>
      <c r="Z20" s="1"/>
    </row>
    <row r="21" spans="1:26" x14ac:dyDescent="0.25">
      <c r="A21" s="3"/>
      <c r="B21" s="5"/>
      <c r="C21" s="315"/>
      <c r="D21" s="316"/>
      <c r="E21" s="316"/>
      <c r="F21" s="316"/>
      <c r="G21" s="316"/>
      <c r="H21" s="317"/>
      <c r="I21" s="7"/>
      <c r="J21" s="4"/>
      <c r="K21" s="1"/>
      <c r="L21" s="155" t="s">
        <v>4625</v>
      </c>
      <c r="M21" s="1"/>
      <c r="N21" s="1"/>
      <c r="O21" s="1"/>
      <c r="P21" s="1"/>
      <c r="Q21" s="1"/>
      <c r="R21" s="1"/>
      <c r="S21" s="1"/>
      <c r="T21" s="1"/>
      <c r="U21" s="1"/>
      <c r="V21" s="1"/>
      <c r="W21" s="1"/>
      <c r="X21" s="1"/>
      <c r="Y21" s="1"/>
      <c r="Z21" s="1"/>
    </row>
    <row r="22" spans="1:26" x14ac:dyDescent="0.25">
      <c r="A22" s="3"/>
      <c r="B22" s="5"/>
      <c r="C22" s="13" t="s">
        <v>597</v>
      </c>
      <c r="D22" s="279" t="s">
        <v>15</v>
      </c>
      <c r="E22" s="280" t="s">
        <v>1003</v>
      </c>
      <c r="F22" s="280" t="s">
        <v>1003</v>
      </c>
      <c r="G22" s="280" t="s">
        <v>1003</v>
      </c>
      <c r="H22" s="280" t="s">
        <v>1003</v>
      </c>
      <c r="I22" s="7"/>
      <c r="J22" s="4"/>
      <c r="K22" s="1"/>
      <c r="L22" s="155" t="s">
        <v>4626</v>
      </c>
      <c r="M22" s="1"/>
      <c r="N22" s="1"/>
      <c r="O22" s="1"/>
      <c r="P22" s="1"/>
      <c r="Q22" s="1"/>
      <c r="R22" s="1"/>
      <c r="S22" s="1"/>
      <c r="T22" s="1"/>
      <c r="U22" s="1"/>
      <c r="V22" s="1"/>
      <c r="W22" s="1"/>
      <c r="X22" s="1"/>
      <c r="Y22" s="1"/>
      <c r="Z22" s="1"/>
    </row>
    <row r="23" spans="1:26" x14ac:dyDescent="0.25">
      <c r="A23" s="3"/>
      <c r="B23" s="5"/>
      <c r="C23" s="13" t="s">
        <v>598</v>
      </c>
      <c r="D23" s="279" t="s">
        <v>15</v>
      </c>
      <c r="E23" s="280" t="s">
        <v>1003</v>
      </c>
      <c r="F23" s="280" t="s">
        <v>1003</v>
      </c>
      <c r="G23" s="280" t="s">
        <v>1003</v>
      </c>
      <c r="H23" s="280" t="s">
        <v>1003</v>
      </c>
      <c r="I23" s="7"/>
      <c r="J23" s="4"/>
      <c r="K23" s="1"/>
      <c r="L23" s="155" t="s">
        <v>8</v>
      </c>
      <c r="M23" s="1"/>
      <c r="N23" s="1"/>
      <c r="O23" s="1"/>
      <c r="P23" s="1"/>
      <c r="Q23" s="1"/>
      <c r="R23" s="1"/>
      <c r="S23" s="1"/>
      <c r="T23" s="1"/>
      <c r="U23" s="1"/>
      <c r="V23" s="1"/>
      <c r="W23" s="1"/>
      <c r="X23" s="1"/>
      <c r="Y23" s="1"/>
      <c r="Z23" s="1"/>
    </row>
    <row r="24" spans="1:26" x14ac:dyDescent="0.25">
      <c r="A24" s="3"/>
      <c r="B24" s="5"/>
      <c r="C24" s="13" t="s">
        <v>599</v>
      </c>
      <c r="D24" s="279" t="s">
        <v>15</v>
      </c>
      <c r="E24" s="280" t="s">
        <v>1003</v>
      </c>
      <c r="F24" s="280" t="s">
        <v>1003</v>
      </c>
      <c r="G24" s="280" t="s">
        <v>1003</v>
      </c>
      <c r="H24" s="280" t="s">
        <v>1003</v>
      </c>
      <c r="I24" s="7"/>
      <c r="J24" s="4"/>
      <c r="K24" s="1"/>
      <c r="L24" s="155" t="s">
        <v>9</v>
      </c>
      <c r="M24" s="1"/>
      <c r="N24" s="1"/>
      <c r="O24" s="1"/>
      <c r="P24" s="1"/>
      <c r="Q24" s="1"/>
      <c r="R24" s="1"/>
      <c r="S24" s="1"/>
      <c r="T24" s="1"/>
      <c r="U24" s="1"/>
      <c r="V24" s="1"/>
      <c r="W24" s="1"/>
      <c r="X24" s="1"/>
      <c r="Y24" s="1"/>
      <c r="Z24" s="1"/>
    </row>
    <row r="25" spans="1:26" x14ac:dyDescent="0.25">
      <c r="A25" s="3"/>
      <c r="B25" s="5"/>
      <c r="C25" s="13" t="s">
        <v>600</v>
      </c>
      <c r="D25" s="279" t="s">
        <v>15</v>
      </c>
      <c r="E25" s="280" t="s">
        <v>1003</v>
      </c>
      <c r="F25" s="280" t="s">
        <v>1003</v>
      </c>
      <c r="G25" s="280" t="s">
        <v>1003</v>
      </c>
      <c r="H25" s="280" t="s">
        <v>1003</v>
      </c>
      <c r="I25" s="7"/>
      <c r="J25" s="4"/>
      <c r="K25" s="1"/>
      <c r="L25" s="155" t="s">
        <v>4627</v>
      </c>
      <c r="M25" s="1"/>
      <c r="N25" s="1"/>
      <c r="O25" s="1"/>
      <c r="P25" s="1"/>
      <c r="Q25" s="1"/>
      <c r="R25" s="1"/>
      <c r="S25" s="1"/>
      <c r="T25" s="1"/>
      <c r="U25" s="1"/>
      <c r="V25" s="1"/>
      <c r="W25" s="1"/>
      <c r="X25" s="1"/>
      <c r="Y25" s="1"/>
      <c r="Z25" s="1"/>
    </row>
    <row r="26" spans="1:26" x14ac:dyDescent="0.25">
      <c r="A26" s="3"/>
      <c r="B26" s="5"/>
      <c r="C26" s="13" t="s">
        <v>601</v>
      </c>
      <c r="D26" s="279" t="s">
        <v>15</v>
      </c>
      <c r="E26" s="280" t="s">
        <v>1003</v>
      </c>
      <c r="F26" s="280" t="s">
        <v>1003</v>
      </c>
      <c r="G26" s="280" t="s">
        <v>1003</v>
      </c>
      <c r="H26" s="280" t="s">
        <v>1003</v>
      </c>
      <c r="I26" s="7"/>
      <c r="J26" s="4"/>
      <c r="K26" s="1"/>
      <c r="L26" s="155" t="s">
        <v>10</v>
      </c>
      <c r="M26" s="1"/>
      <c r="N26" s="1"/>
      <c r="O26" s="1"/>
      <c r="P26" s="1"/>
      <c r="Q26" s="1"/>
      <c r="R26" s="1"/>
      <c r="S26" s="1"/>
      <c r="T26" s="1"/>
      <c r="U26" s="1"/>
      <c r="V26" s="1"/>
      <c r="W26" s="1"/>
      <c r="X26" s="1"/>
      <c r="Y26" s="1"/>
      <c r="Z26" s="1"/>
    </row>
    <row r="27" spans="1:26" ht="15.75" thickBot="1" x14ac:dyDescent="0.3">
      <c r="A27" s="3"/>
      <c r="B27" s="5"/>
      <c r="C27" s="13" t="s">
        <v>602</v>
      </c>
      <c r="D27" s="279" t="s">
        <v>15</v>
      </c>
      <c r="E27" s="280" t="s">
        <v>1003</v>
      </c>
      <c r="F27" s="280" t="s">
        <v>1003</v>
      </c>
      <c r="G27" s="280" t="s">
        <v>1003</v>
      </c>
      <c r="H27" s="280" t="s">
        <v>1003</v>
      </c>
      <c r="I27" s="7"/>
      <c r="J27" s="4"/>
      <c r="K27" s="1"/>
      <c r="L27" s="156" t="s">
        <v>11</v>
      </c>
      <c r="M27" s="1"/>
      <c r="N27" s="1"/>
      <c r="O27" s="1"/>
      <c r="P27" s="1"/>
      <c r="Q27" s="1"/>
      <c r="R27" s="1"/>
      <c r="S27" s="1"/>
      <c r="T27" s="1"/>
      <c r="U27" s="1"/>
      <c r="V27" s="1"/>
      <c r="W27" s="1"/>
      <c r="X27" s="1"/>
      <c r="Y27" s="1"/>
      <c r="Z27" s="1"/>
    </row>
    <row r="28" spans="1:26" x14ac:dyDescent="0.25">
      <c r="A28" s="3"/>
      <c r="B28" s="5"/>
      <c r="C28" s="13" t="s">
        <v>603</v>
      </c>
      <c r="D28" s="279" t="s">
        <v>15</v>
      </c>
      <c r="E28" s="280" t="s">
        <v>1003</v>
      </c>
      <c r="F28" s="280" t="s">
        <v>1003</v>
      </c>
      <c r="G28" s="280" t="s">
        <v>1003</v>
      </c>
      <c r="H28" s="280" t="s">
        <v>1003</v>
      </c>
      <c r="I28" s="7"/>
      <c r="J28" s="4"/>
      <c r="K28" s="1"/>
      <c r="L28" s="1"/>
      <c r="M28" s="1"/>
      <c r="N28" s="1"/>
      <c r="O28" s="1"/>
      <c r="P28" s="1"/>
      <c r="Q28" s="1"/>
      <c r="R28" s="1"/>
      <c r="S28" s="1"/>
      <c r="T28" s="1"/>
      <c r="U28" s="1"/>
      <c r="V28" s="1"/>
      <c r="W28" s="1"/>
      <c r="X28" s="1"/>
      <c r="Y28" s="1"/>
      <c r="Z28" s="1"/>
    </row>
    <row r="29" spans="1:26" x14ac:dyDescent="0.25">
      <c r="A29" s="3"/>
      <c r="B29" s="5"/>
      <c r="C29" s="13" t="s">
        <v>604</v>
      </c>
      <c r="D29" s="279" t="s">
        <v>15</v>
      </c>
      <c r="E29" s="280" t="s">
        <v>1003</v>
      </c>
      <c r="F29" s="280" t="s">
        <v>1003</v>
      </c>
      <c r="G29" s="280" t="s">
        <v>1003</v>
      </c>
      <c r="H29" s="280" t="s">
        <v>1003</v>
      </c>
      <c r="I29" s="7"/>
      <c r="J29" s="4"/>
      <c r="K29" s="1"/>
      <c r="L29" s="1"/>
      <c r="M29" s="1"/>
      <c r="N29" s="1"/>
      <c r="O29" s="1"/>
      <c r="P29" s="1"/>
      <c r="Q29" s="1"/>
      <c r="R29" s="1"/>
      <c r="S29" s="1"/>
      <c r="T29" s="1"/>
      <c r="U29" s="1"/>
      <c r="V29" s="1"/>
      <c r="W29" s="1"/>
      <c r="X29" s="1"/>
      <c r="Y29" s="1"/>
      <c r="Z29" s="1"/>
    </row>
    <row r="30" spans="1:26" x14ac:dyDescent="0.25">
      <c r="A30" s="3"/>
      <c r="B30" s="5"/>
      <c r="C30" s="13" t="s">
        <v>605</v>
      </c>
      <c r="D30" s="279" t="s">
        <v>15</v>
      </c>
      <c r="E30" s="280" t="s">
        <v>1003</v>
      </c>
      <c r="F30" s="280" t="s">
        <v>1003</v>
      </c>
      <c r="G30" s="280" t="s">
        <v>1003</v>
      </c>
      <c r="H30" s="280" t="s">
        <v>1003</v>
      </c>
      <c r="I30" s="7"/>
      <c r="J30" s="4"/>
      <c r="K30" s="1"/>
      <c r="L30" s="1"/>
      <c r="M30" s="1"/>
      <c r="N30" s="1"/>
      <c r="O30" s="1"/>
      <c r="P30" s="1"/>
      <c r="Q30" s="1"/>
      <c r="R30" s="1"/>
      <c r="S30" s="1"/>
      <c r="T30" s="1"/>
      <c r="U30" s="1"/>
      <c r="V30" s="1"/>
      <c r="W30" s="1"/>
      <c r="X30" s="1"/>
      <c r="Y30" s="1"/>
      <c r="Z30" s="1"/>
    </row>
    <row r="31" spans="1:26" x14ac:dyDescent="0.25">
      <c r="A31" s="3"/>
      <c r="B31" s="5"/>
      <c r="C31" s="13" t="s">
        <v>606</v>
      </c>
      <c r="D31" s="279" t="s">
        <v>15</v>
      </c>
      <c r="E31" s="280" t="s">
        <v>1003</v>
      </c>
      <c r="F31" s="280" t="s">
        <v>1003</v>
      </c>
      <c r="G31" s="280" t="s">
        <v>1003</v>
      </c>
      <c r="H31" s="280" t="s">
        <v>1003</v>
      </c>
      <c r="I31" s="7"/>
      <c r="J31" s="4"/>
      <c r="K31" s="1"/>
      <c r="L31" s="1"/>
      <c r="M31" s="1"/>
      <c r="N31" s="1"/>
      <c r="O31" s="1"/>
      <c r="P31" s="1"/>
      <c r="Q31" s="1"/>
      <c r="R31" s="1"/>
      <c r="S31" s="1"/>
      <c r="T31" s="1"/>
      <c r="U31" s="1"/>
      <c r="V31" s="1"/>
      <c r="W31" s="1"/>
      <c r="X31" s="1"/>
      <c r="Y31" s="1"/>
      <c r="Z31" s="1"/>
    </row>
    <row r="32" spans="1:26" x14ac:dyDescent="0.25">
      <c r="A32" s="3"/>
      <c r="B32" s="5"/>
      <c r="C32" s="13" t="s">
        <v>607</v>
      </c>
      <c r="D32" s="279" t="s">
        <v>15</v>
      </c>
      <c r="E32" s="280" t="s">
        <v>1003</v>
      </c>
      <c r="F32" s="280" t="s">
        <v>1003</v>
      </c>
      <c r="G32" s="280" t="s">
        <v>1003</v>
      </c>
      <c r="H32" s="280" t="s">
        <v>1003</v>
      </c>
      <c r="I32" s="7"/>
      <c r="J32" s="4"/>
      <c r="K32" s="1"/>
      <c r="L32" s="1"/>
      <c r="M32" s="1"/>
      <c r="N32" s="1"/>
      <c r="O32" s="1"/>
      <c r="P32" s="1"/>
      <c r="Q32" s="1"/>
      <c r="R32" s="1"/>
      <c r="S32" s="1"/>
      <c r="T32" s="1"/>
      <c r="U32" s="1"/>
      <c r="V32" s="1"/>
      <c r="W32" s="1"/>
      <c r="X32" s="1"/>
      <c r="Y32" s="1"/>
      <c r="Z32" s="1"/>
    </row>
    <row r="33" spans="1:26" x14ac:dyDescent="0.25">
      <c r="A33" s="3"/>
      <c r="B33" s="5"/>
      <c r="C33" s="13" t="s">
        <v>608</v>
      </c>
      <c r="D33" s="279" t="s">
        <v>15</v>
      </c>
      <c r="E33" s="280" t="s">
        <v>1003</v>
      </c>
      <c r="F33" s="280" t="s">
        <v>1003</v>
      </c>
      <c r="G33" s="280" t="s">
        <v>1003</v>
      </c>
      <c r="H33" s="280" t="s">
        <v>1003</v>
      </c>
      <c r="I33" s="7"/>
      <c r="J33" s="4"/>
      <c r="K33" s="1"/>
      <c r="L33" s="1"/>
      <c r="M33" s="1"/>
      <c r="N33" s="1"/>
      <c r="O33" s="1"/>
      <c r="P33" s="1"/>
      <c r="Q33" s="1"/>
      <c r="R33" s="1"/>
      <c r="S33" s="1"/>
      <c r="T33" s="1"/>
      <c r="U33" s="1"/>
      <c r="V33" s="1"/>
      <c r="W33" s="1"/>
      <c r="X33" s="1"/>
      <c r="Y33" s="1"/>
      <c r="Z33" s="1"/>
    </row>
    <row r="34" spans="1:26" x14ac:dyDescent="0.25">
      <c r="A34" s="3"/>
      <c r="B34" s="5"/>
      <c r="C34" s="13" t="s">
        <v>609</v>
      </c>
      <c r="D34" s="279" t="s">
        <v>15</v>
      </c>
      <c r="E34" s="280" t="s">
        <v>1003</v>
      </c>
      <c r="F34" s="280" t="s">
        <v>1003</v>
      </c>
      <c r="G34" s="280" t="s">
        <v>1003</v>
      </c>
      <c r="H34" s="280" t="s">
        <v>1003</v>
      </c>
      <c r="I34" s="7"/>
      <c r="J34" s="4"/>
      <c r="K34" s="1"/>
      <c r="L34" s="1"/>
      <c r="M34" s="1"/>
      <c r="N34" s="1"/>
      <c r="O34" s="1"/>
      <c r="P34" s="1"/>
      <c r="Q34" s="1"/>
      <c r="R34" s="1"/>
      <c r="S34" s="1"/>
      <c r="T34" s="1"/>
      <c r="U34" s="1"/>
      <c r="V34" s="1"/>
      <c r="W34" s="1"/>
      <c r="X34" s="1"/>
      <c r="Y34" s="1"/>
      <c r="Z34" s="1"/>
    </row>
    <row r="35" spans="1:26" x14ac:dyDescent="0.25">
      <c r="A35" s="3"/>
      <c r="B35" s="5"/>
      <c r="C35" s="13" t="s">
        <v>610</v>
      </c>
      <c r="D35" s="279" t="s">
        <v>15</v>
      </c>
      <c r="E35" s="280" t="s">
        <v>1003</v>
      </c>
      <c r="F35" s="280" t="s">
        <v>1003</v>
      </c>
      <c r="G35" s="280" t="s">
        <v>1003</v>
      </c>
      <c r="H35" s="280" t="s">
        <v>1003</v>
      </c>
      <c r="I35" s="7"/>
      <c r="J35" s="4"/>
      <c r="K35" s="1"/>
      <c r="L35" s="1"/>
      <c r="M35" s="1"/>
      <c r="N35" s="1"/>
      <c r="O35" s="1"/>
      <c r="P35" s="1"/>
      <c r="Q35" s="1"/>
      <c r="R35" s="1"/>
      <c r="S35" s="1"/>
      <c r="T35" s="1"/>
      <c r="U35" s="1"/>
      <c r="V35" s="1"/>
      <c r="W35" s="1"/>
      <c r="X35" s="1"/>
      <c r="Y35" s="1"/>
      <c r="Z35" s="1"/>
    </row>
    <row r="36" spans="1:26" x14ac:dyDescent="0.25">
      <c r="A36" s="3"/>
      <c r="B36" s="5"/>
      <c r="C36" s="13" t="s">
        <v>611</v>
      </c>
      <c r="D36" s="279" t="s">
        <v>15</v>
      </c>
      <c r="E36" s="280" t="s">
        <v>1003</v>
      </c>
      <c r="F36" s="280" t="s">
        <v>1003</v>
      </c>
      <c r="G36" s="280" t="s">
        <v>1003</v>
      </c>
      <c r="H36" s="280" t="s">
        <v>1003</v>
      </c>
      <c r="I36" s="7"/>
      <c r="J36" s="4"/>
      <c r="K36" s="1"/>
      <c r="L36" s="1"/>
      <c r="M36" s="1"/>
      <c r="N36" s="1"/>
      <c r="O36" s="1"/>
      <c r="P36" s="1"/>
      <c r="Q36" s="1"/>
      <c r="R36" s="1"/>
      <c r="S36" s="1"/>
      <c r="T36" s="1"/>
      <c r="U36" s="1"/>
      <c r="V36" s="1"/>
      <c r="W36" s="1"/>
      <c r="X36" s="1"/>
      <c r="Y36" s="1"/>
      <c r="Z36" s="1"/>
    </row>
    <row r="37" spans="1:26" x14ac:dyDescent="0.25">
      <c r="A37" s="3"/>
      <c r="B37" s="5"/>
      <c r="C37" s="13" t="s">
        <v>612</v>
      </c>
      <c r="D37" s="279" t="s">
        <v>15</v>
      </c>
      <c r="E37" s="280" t="s">
        <v>1003</v>
      </c>
      <c r="F37" s="280" t="s">
        <v>1003</v>
      </c>
      <c r="G37" s="280" t="s">
        <v>1003</v>
      </c>
      <c r="H37" s="280" t="s">
        <v>1003</v>
      </c>
      <c r="I37" s="7"/>
      <c r="J37" s="4"/>
      <c r="K37" s="1"/>
      <c r="L37" s="1"/>
      <c r="M37" s="1"/>
      <c r="N37" s="1"/>
      <c r="O37" s="1"/>
      <c r="P37" s="1"/>
      <c r="Q37" s="1"/>
      <c r="R37" s="1"/>
      <c r="S37" s="1"/>
      <c r="T37" s="1"/>
      <c r="U37" s="1"/>
      <c r="V37" s="1"/>
      <c r="W37" s="1"/>
      <c r="X37" s="1"/>
      <c r="Y37" s="1"/>
      <c r="Z37" s="1"/>
    </row>
    <row r="38" spans="1:26" x14ac:dyDescent="0.25">
      <c r="A38" s="3"/>
      <c r="B38" s="5"/>
      <c r="C38" s="13" t="s">
        <v>613</v>
      </c>
      <c r="D38" s="279" t="s">
        <v>15</v>
      </c>
      <c r="E38" s="280" t="s">
        <v>1003</v>
      </c>
      <c r="F38" s="280" t="s">
        <v>1003</v>
      </c>
      <c r="G38" s="280" t="s">
        <v>1003</v>
      </c>
      <c r="H38" s="280" t="s">
        <v>1003</v>
      </c>
      <c r="I38" s="7"/>
      <c r="J38" s="4"/>
      <c r="K38" s="1"/>
      <c r="L38" s="1"/>
      <c r="M38" s="1"/>
      <c r="N38" s="1"/>
      <c r="O38" s="1"/>
      <c r="P38" s="1"/>
      <c r="Q38" s="1"/>
      <c r="R38" s="1"/>
      <c r="S38" s="1"/>
      <c r="T38" s="1"/>
      <c r="U38" s="1"/>
      <c r="V38" s="1"/>
      <c r="W38" s="1"/>
      <c r="X38" s="1"/>
      <c r="Y38" s="1"/>
      <c r="Z38" s="1"/>
    </row>
    <row r="39" spans="1:26" x14ac:dyDescent="0.25">
      <c r="A39" s="3"/>
      <c r="B39" s="5"/>
      <c r="C39" s="13" t="s">
        <v>614</v>
      </c>
      <c r="D39" s="279" t="s">
        <v>15</v>
      </c>
      <c r="E39" s="280" t="s">
        <v>1003</v>
      </c>
      <c r="F39" s="280" t="s">
        <v>1003</v>
      </c>
      <c r="G39" s="280" t="s">
        <v>1003</v>
      </c>
      <c r="H39" s="280" t="s">
        <v>1003</v>
      </c>
      <c r="I39" s="7"/>
      <c r="J39" s="4"/>
      <c r="K39" s="1"/>
      <c r="L39" s="1"/>
      <c r="M39" s="1"/>
      <c r="N39" s="1"/>
      <c r="O39" s="1"/>
      <c r="P39" s="1"/>
      <c r="Q39" s="1"/>
      <c r="R39" s="1"/>
      <c r="S39" s="1"/>
      <c r="T39" s="1"/>
      <c r="U39" s="1"/>
      <c r="V39" s="1"/>
      <c r="W39" s="1"/>
      <c r="X39" s="1"/>
      <c r="Y39" s="1"/>
      <c r="Z39" s="1"/>
    </row>
    <row r="40" spans="1:26" x14ac:dyDescent="0.25">
      <c r="A40" s="3"/>
      <c r="B40" s="5"/>
      <c r="C40" s="13" t="s">
        <v>615</v>
      </c>
      <c r="D40" s="279" t="s">
        <v>15</v>
      </c>
      <c r="E40" s="280" t="s">
        <v>1003</v>
      </c>
      <c r="F40" s="280" t="s">
        <v>1003</v>
      </c>
      <c r="G40" s="280" t="s">
        <v>1003</v>
      </c>
      <c r="H40" s="280" t="s">
        <v>1003</v>
      </c>
      <c r="I40" s="7"/>
      <c r="J40" s="4"/>
      <c r="K40" s="1"/>
      <c r="L40" s="1"/>
      <c r="M40" s="1"/>
      <c r="N40" s="1"/>
      <c r="O40" s="1"/>
      <c r="P40" s="1"/>
      <c r="Q40" s="1"/>
      <c r="R40" s="1"/>
      <c r="S40" s="1"/>
      <c r="T40" s="1"/>
      <c r="U40" s="1"/>
      <c r="V40" s="1"/>
      <c r="W40" s="1"/>
      <c r="X40" s="1"/>
      <c r="Y40" s="1"/>
      <c r="Z40" s="1"/>
    </row>
    <row r="41" spans="1:26" x14ac:dyDescent="0.25">
      <c r="A41" s="3"/>
      <c r="B41" s="5"/>
      <c r="C41" s="13" t="s">
        <v>616</v>
      </c>
      <c r="D41" s="279" t="s">
        <v>15</v>
      </c>
      <c r="E41" s="280" t="s">
        <v>1003</v>
      </c>
      <c r="F41" s="280" t="s">
        <v>1003</v>
      </c>
      <c r="G41" s="280" t="s">
        <v>1003</v>
      </c>
      <c r="H41" s="280" t="s">
        <v>1003</v>
      </c>
      <c r="I41" s="7"/>
      <c r="J41" s="4"/>
      <c r="K41" s="1"/>
      <c r="L41" s="1"/>
      <c r="M41" s="1"/>
      <c r="N41" s="1"/>
      <c r="O41" s="1"/>
      <c r="P41" s="1"/>
      <c r="Q41" s="1"/>
      <c r="R41" s="1"/>
      <c r="S41" s="1"/>
      <c r="T41" s="1"/>
      <c r="U41" s="1"/>
      <c r="V41" s="1"/>
      <c r="W41" s="1"/>
      <c r="X41" s="1"/>
      <c r="Y41" s="1"/>
      <c r="Z41" s="1"/>
    </row>
    <row r="42" spans="1:26" x14ac:dyDescent="0.25">
      <c r="A42" s="3"/>
      <c r="B42" s="5"/>
      <c r="C42" s="13" t="s">
        <v>617</v>
      </c>
      <c r="D42" s="279" t="s">
        <v>15</v>
      </c>
      <c r="E42" s="280" t="s">
        <v>1003</v>
      </c>
      <c r="F42" s="280" t="s">
        <v>1003</v>
      </c>
      <c r="G42" s="280" t="s">
        <v>1003</v>
      </c>
      <c r="H42" s="280" t="s">
        <v>1003</v>
      </c>
      <c r="I42" s="7"/>
      <c r="J42" s="4"/>
      <c r="K42" s="1"/>
      <c r="L42" s="1"/>
      <c r="M42" s="1"/>
      <c r="N42" s="1"/>
      <c r="O42" s="1"/>
      <c r="P42" s="1"/>
      <c r="Q42" s="1"/>
      <c r="R42" s="1"/>
      <c r="S42" s="1"/>
      <c r="T42" s="1"/>
      <c r="U42" s="1"/>
      <c r="V42" s="1"/>
      <c r="W42" s="1"/>
      <c r="X42" s="1"/>
      <c r="Y42" s="1"/>
      <c r="Z42" s="1"/>
    </row>
    <row r="43" spans="1:26" x14ac:dyDescent="0.25">
      <c r="A43" s="3"/>
      <c r="B43" s="5"/>
      <c r="C43" s="13" t="s">
        <v>618</v>
      </c>
      <c r="D43" s="279" t="s">
        <v>15</v>
      </c>
      <c r="E43" s="280" t="s">
        <v>1003</v>
      </c>
      <c r="F43" s="280" t="s">
        <v>1003</v>
      </c>
      <c r="G43" s="280" t="s">
        <v>1003</v>
      </c>
      <c r="H43" s="280" t="s">
        <v>1003</v>
      </c>
      <c r="I43" s="7"/>
      <c r="J43" s="4"/>
      <c r="K43" s="1"/>
      <c r="L43" s="1"/>
      <c r="M43" s="1"/>
      <c r="N43" s="1"/>
      <c r="O43" s="1"/>
      <c r="P43" s="1"/>
      <c r="Q43" s="1"/>
      <c r="R43" s="1"/>
      <c r="S43" s="1"/>
      <c r="T43" s="1"/>
      <c r="U43" s="1"/>
      <c r="V43" s="1"/>
      <c r="W43" s="1"/>
      <c r="X43" s="1"/>
      <c r="Y43" s="1"/>
      <c r="Z43" s="1"/>
    </row>
    <row r="44" spans="1:26" x14ac:dyDescent="0.25">
      <c r="A44" s="3"/>
      <c r="B44" s="5"/>
      <c r="C44" s="13" t="s">
        <v>619</v>
      </c>
      <c r="D44" s="279" t="s">
        <v>15</v>
      </c>
      <c r="E44" s="280" t="s">
        <v>1003</v>
      </c>
      <c r="F44" s="280" t="s">
        <v>1003</v>
      </c>
      <c r="G44" s="280" t="s">
        <v>1003</v>
      </c>
      <c r="H44" s="280" t="s">
        <v>1003</v>
      </c>
      <c r="I44" s="7"/>
      <c r="J44" s="4"/>
      <c r="K44" s="1"/>
      <c r="L44" s="1"/>
      <c r="M44" s="1"/>
      <c r="N44" s="1"/>
      <c r="O44" s="1"/>
      <c r="P44" s="1"/>
      <c r="Q44" s="1"/>
      <c r="R44" s="1"/>
      <c r="S44" s="1"/>
      <c r="T44" s="1"/>
      <c r="U44" s="1"/>
      <c r="V44" s="1"/>
      <c r="W44" s="1"/>
      <c r="X44" s="1"/>
      <c r="Y44" s="1"/>
      <c r="Z44" s="1"/>
    </row>
    <row r="45" spans="1:26" x14ac:dyDescent="0.25">
      <c r="A45" s="3"/>
      <c r="B45" s="5"/>
      <c r="C45" s="13" t="s">
        <v>620</v>
      </c>
      <c r="D45" s="279" t="s">
        <v>15</v>
      </c>
      <c r="E45" s="280" t="s">
        <v>1003</v>
      </c>
      <c r="F45" s="280" t="s">
        <v>1003</v>
      </c>
      <c r="G45" s="280" t="s">
        <v>1003</v>
      </c>
      <c r="H45" s="280" t="s">
        <v>1003</v>
      </c>
      <c r="I45" s="7"/>
      <c r="J45" s="4"/>
      <c r="K45" s="1"/>
      <c r="L45" s="1"/>
      <c r="M45" s="1"/>
      <c r="N45" s="1"/>
      <c r="O45" s="1"/>
      <c r="P45" s="1"/>
      <c r="Q45" s="1"/>
      <c r="R45" s="1"/>
      <c r="S45" s="1"/>
      <c r="T45" s="1"/>
      <c r="U45" s="1"/>
      <c r="V45" s="1"/>
      <c r="W45" s="1"/>
      <c r="X45" s="1"/>
      <c r="Y45" s="1"/>
      <c r="Z45" s="1"/>
    </row>
    <row r="46" spans="1:26" x14ac:dyDescent="0.25">
      <c r="A46" s="3"/>
      <c r="B46" s="5"/>
      <c r="C46" s="13" t="s">
        <v>621</v>
      </c>
      <c r="D46" s="279" t="s">
        <v>15</v>
      </c>
      <c r="E46" s="280" t="s">
        <v>1003</v>
      </c>
      <c r="F46" s="280" t="s">
        <v>1003</v>
      </c>
      <c r="G46" s="280" t="s">
        <v>1003</v>
      </c>
      <c r="H46" s="280" t="s">
        <v>1003</v>
      </c>
      <c r="I46" s="7"/>
      <c r="J46" s="4"/>
      <c r="K46" s="1"/>
      <c r="L46" s="1"/>
      <c r="M46" s="1"/>
      <c r="N46" s="1"/>
      <c r="O46" s="1"/>
      <c r="P46" s="1"/>
      <c r="Q46" s="1"/>
      <c r="R46" s="1"/>
      <c r="S46" s="1"/>
      <c r="T46" s="1"/>
      <c r="U46" s="1"/>
      <c r="V46" s="1"/>
      <c r="W46" s="1"/>
      <c r="X46" s="1"/>
      <c r="Y46" s="1"/>
      <c r="Z46" s="1"/>
    </row>
    <row r="47" spans="1:26" x14ac:dyDescent="0.25">
      <c r="A47" s="3"/>
      <c r="B47" s="5"/>
      <c r="C47" s="13" t="s">
        <v>622</v>
      </c>
      <c r="D47" s="279" t="s">
        <v>15</v>
      </c>
      <c r="E47" s="280" t="s">
        <v>1003</v>
      </c>
      <c r="F47" s="280" t="s">
        <v>1003</v>
      </c>
      <c r="G47" s="280" t="s">
        <v>1003</v>
      </c>
      <c r="H47" s="280" t="s">
        <v>1003</v>
      </c>
      <c r="I47" s="7"/>
      <c r="J47" s="4"/>
      <c r="K47" s="1"/>
      <c r="L47" s="1"/>
      <c r="M47" s="1"/>
      <c r="N47" s="1"/>
      <c r="O47" s="1"/>
      <c r="P47" s="1"/>
      <c r="Q47" s="1"/>
      <c r="R47" s="1"/>
      <c r="S47" s="1"/>
      <c r="T47" s="1"/>
      <c r="U47" s="1"/>
      <c r="V47" s="1"/>
      <c r="W47" s="1"/>
      <c r="X47" s="1"/>
      <c r="Y47" s="1"/>
      <c r="Z47" s="1"/>
    </row>
    <row r="48" spans="1:26" x14ac:dyDescent="0.25">
      <c r="A48" s="3"/>
      <c r="B48" s="5"/>
      <c r="C48" s="13" t="s">
        <v>623</v>
      </c>
      <c r="D48" s="279" t="s">
        <v>15</v>
      </c>
      <c r="E48" s="280" t="s">
        <v>1003</v>
      </c>
      <c r="F48" s="280" t="s">
        <v>1003</v>
      </c>
      <c r="G48" s="280" t="s">
        <v>1003</v>
      </c>
      <c r="H48" s="280" t="s">
        <v>1003</v>
      </c>
      <c r="I48" s="7"/>
      <c r="J48" s="4"/>
      <c r="K48" s="1"/>
      <c r="L48" s="1"/>
      <c r="M48" s="1"/>
      <c r="N48" s="1"/>
      <c r="O48" s="1"/>
      <c r="P48" s="1"/>
      <c r="Q48" s="1"/>
      <c r="R48" s="1"/>
      <c r="S48" s="1"/>
      <c r="T48" s="1"/>
      <c r="U48" s="1"/>
      <c r="V48" s="1"/>
      <c r="W48" s="1"/>
      <c r="X48" s="1"/>
      <c r="Y48" s="1"/>
      <c r="Z48" s="1"/>
    </row>
    <row r="49" spans="1:26" x14ac:dyDescent="0.25">
      <c r="A49" s="3"/>
      <c r="B49" s="5"/>
      <c r="C49" s="13" t="s">
        <v>624</v>
      </c>
      <c r="D49" s="279" t="s">
        <v>15</v>
      </c>
      <c r="E49" s="280" t="s">
        <v>1003</v>
      </c>
      <c r="F49" s="280" t="s">
        <v>1003</v>
      </c>
      <c r="G49" s="280" t="s">
        <v>1003</v>
      </c>
      <c r="H49" s="280" t="s">
        <v>1003</v>
      </c>
      <c r="I49" s="7"/>
      <c r="J49" s="4"/>
      <c r="K49" s="1"/>
      <c r="L49" s="1"/>
      <c r="M49" s="1"/>
      <c r="N49" s="1"/>
      <c r="O49" s="1"/>
      <c r="P49" s="1"/>
      <c r="Q49" s="1"/>
      <c r="R49" s="1"/>
      <c r="S49" s="1"/>
      <c r="T49" s="1"/>
      <c r="U49" s="1"/>
      <c r="V49" s="1"/>
      <c r="W49" s="1"/>
      <c r="X49" s="1"/>
      <c r="Y49" s="1"/>
      <c r="Z49" s="1"/>
    </row>
    <row r="50" spans="1:26" x14ac:dyDescent="0.25">
      <c r="A50" s="3"/>
      <c r="B50" s="5"/>
      <c r="C50" s="13" t="s">
        <v>625</v>
      </c>
      <c r="D50" s="279" t="s">
        <v>15</v>
      </c>
      <c r="E50" s="280" t="s">
        <v>1003</v>
      </c>
      <c r="F50" s="280" t="s">
        <v>1003</v>
      </c>
      <c r="G50" s="280" t="s">
        <v>1003</v>
      </c>
      <c r="H50" s="280" t="s">
        <v>1003</v>
      </c>
      <c r="I50" s="7"/>
      <c r="J50" s="4"/>
      <c r="K50" s="1"/>
      <c r="L50" s="1"/>
      <c r="M50" s="1"/>
      <c r="N50" s="1"/>
      <c r="O50" s="1"/>
      <c r="P50" s="1"/>
      <c r="Q50" s="1"/>
      <c r="R50" s="1"/>
      <c r="S50" s="1"/>
      <c r="T50" s="1"/>
      <c r="U50" s="1"/>
      <c r="V50" s="1"/>
      <c r="W50" s="1"/>
      <c r="X50" s="1"/>
      <c r="Y50" s="1"/>
      <c r="Z50" s="1"/>
    </row>
    <row r="51" spans="1:26" x14ac:dyDescent="0.25">
      <c r="A51" s="3"/>
      <c r="B51" s="5"/>
      <c r="C51" s="13" t="s">
        <v>626</v>
      </c>
      <c r="D51" s="279" t="s">
        <v>15</v>
      </c>
      <c r="E51" s="280" t="s">
        <v>1003</v>
      </c>
      <c r="F51" s="280" t="s">
        <v>1003</v>
      </c>
      <c r="G51" s="280" t="s">
        <v>1003</v>
      </c>
      <c r="H51" s="280" t="s">
        <v>1003</v>
      </c>
      <c r="I51" s="7"/>
      <c r="J51" s="4"/>
      <c r="K51" s="1"/>
      <c r="L51" s="1"/>
      <c r="M51" s="1"/>
      <c r="N51" s="1"/>
      <c r="O51" s="1"/>
      <c r="P51" s="1"/>
      <c r="Q51" s="1"/>
      <c r="R51" s="1"/>
      <c r="S51" s="1"/>
      <c r="T51" s="1"/>
      <c r="U51" s="1"/>
      <c r="V51" s="1"/>
      <c r="W51" s="1"/>
      <c r="X51" s="1"/>
      <c r="Y51" s="1"/>
      <c r="Z51" s="1"/>
    </row>
    <row r="52" spans="1:26" x14ac:dyDescent="0.25">
      <c r="A52" s="3"/>
      <c r="B52" s="5"/>
      <c r="C52" s="13" t="s">
        <v>627</v>
      </c>
      <c r="D52" s="279" t="s">
        <v>15</v>
      </c>
      <c r="E52" s="280" t="s">
        <v>1003</v>
      </c>
      <c r="F52" s="280" t="s">
        <v>1003</v>
      </c>
      <c r="G52" s="280" t="s">
        <v>1003</v>
      </c>
      <c r="H52" s="280" t="s">
        <v>1003</v>
      </c>
      <c r="I52" s="7"/>
      <c r="J52" s="4"/>
      <c r="K52" s="1"/>
      <c r="L52" s="1"/>
      <c r="M52" s="1"/>
      <c r="N52" s="1"/>
      <c r="O52" s="1"/>
      <c r="P52" s="1"/>
      <c r="Q52" s="1"/>
      <c r="R52" s="1"/>
      <c r="S52" s="1"/>
      <c r="T52" s="1"/>
      <c r="U52" s="1"/>
      <c r="V52" s="1"/>
      <c r="W52" s="1"/>
      <c r="X52" s="1"/>
      <c r="Y52" s="1"/>
      <c r="Z52" s="1"/>
    </row>
    <row r="53" spans="1:26" x14ac:dyDescent="0.25">
      <c r="A53" s="3"/>
      <c r="B53" s="5"/>
      <c r="C53" s="13" t="s">
        <v>628</v>
      </c>
      <c r="D53" s="279" t="s">
        <v>15</v>
      </c>
      <c r="E53" s="280" t="s">
        <v>1003</v>
      </c>
      <c r="F53" s="280" t="s">
        <v>1003</v>
      </c>
      <c r="G53" s="280" t="s">
        <v>1003</v>
      </c>
      <c r="H53" s="280" t="s">
        <v>1003</v>
      </c>
      <c r="I53" s="7"/>
      <c r="J53" s="4"/>
      <c r="K53" s="1"/>
      <c r="L53" s="1"/>
      <c r="M53" s="1"/>
      <c r="N53" s="1"/>
      <c r="O53" s="1"/>
      <c r="P53" s="1"/>
      <c r="Q53" s="1"/>
      <c r="R53" s="1"/>
      <c r="S53" s="1"/>
      <c r="T53" s="1"/>
      <c r="U53" s="1"/>
      <c r="V53" s="1"/>
      <c r="W53" s="1"/>
      <c r="X53" s="1"/>
      <c r="Y53" s="1"/>
      <c r="Z53" s="1"/>
    </row>
    <row r="54" spans="1:26" x14ac:dyDescent="0.25">
      <c r="A54" s="3"/>
      <c r="B54" s="5"/>
      <c r="C54" s="13" t="s">
        <v>629</v>
      </c>
      <c r="D54" s="279" t="s">
        <v>15</v>
      </c>
      <c r="E54" s="280" t="s">
        <v>1003</v>
      </c>
      <c r="F54" s="280" t="s">
        <v>1003</v>
      </c>
      <c r="G54" s="280" t="s">
        <v>1003</v>
      </c>
      <c r="H54" s="280" t="s">
        <v>1003</v>
      </c>
      <c r="I54" s="7"/>
      <c r="J54" s="4"/>
      <c r="K54" s="1"/>
      <c r="L54" s="1"/>
      <c r="M54" s="1"/>
      <c r="N54" s="1"/>
      <c r="O54" s="1"/>
      <c r="P54" s="1"/>
      <c r="Q54" s="1"/>
      <c r="R54" s="1"/>
      <c r="S54" s="1"/>
      <c r="T54" s="1"/>
      <c r="U54" s="1"/>
      <c r="V54" s="1"/>
      <c r="W54" s="1"/>
      <c r="X54" s="1"/>
      <c r="Y54" s="1"/>
      <c r="Z54" s="1"/>
    </row>
    <row r="55" spans="1:26" x14ac:dyDescent="0.25">
      <c r="A55" s="3"/>
      <c r="B55" s="5"/>
      <c r="C55" s="13" t="s">
        <v>630</v>
      </c>
      <c r="D55" s="279" t="s">
        <v>15</v>
      </c>
      <c r="E55" s="280" t="s">
        <v>1003</v>
      </c>
      <c r="F55" s="280" t="s">
        <v>1003</v>
      </c>
      <c r="G55" s="280" t="s">
        <v>1003</v>
      </c>
      <c r="H55" s="280" t="s">
        <v>1003</v>
      </c>
      <c r="I55" s="7"/>
      <c r="J55" s="4"/>
      <c r="K55" s="1"/>
      <c r="L55" s="1"/>
      <c r="M55" s="1"/>
      <c r="N55" s="1"/>
      <c r="O55" s="1"/>
      <c r="P55" s="1"/>
      <c r="Q55" s="1"/>
      <c r="R55" s="1"/>
      <c r="S55" s="1"/>
      <c r="T55" s="1"/>
      <c r="U55" s="1"/>
      <c r="V55" s="1"/>
      <c r="W55" s="1"/>
      <c r="X55" s="1"/>
      <c r="Y55" s="1"/>
      <c r="Z55" s="1"/>
    </row>
    <row r="56" spans="1:26" x14ac:dyDescent="0.25">
      <c r="A56" s="3"/>
      <c r="B56" s="5"/>
      <c r="C56" s="13" t="s">
        <v>631</v>
      </c>
      <c r="D56" s="279" t="s">
        <v>15</v>
      </c>
      <c r="E56" s="280" t="s">
        <v>1003</v>
      </c>
      <c r="F56" s="280" t="s">
        <v>1003</v>
      </c>
      <c r="G56" s="280" t="s">
        <v>1003</v>
      </c>
      <c r="H56" s="280" t="s">
        <v>1003</v>
      </c>
      <c r="I56" s="7"/>
      <c r="J56" s="4"/>
      <c r="K56" s="1"/>
      <c r="L56" s="1"/>
      <c r="M56" s="1"/>
      <c r="N56" s="1"/>
      <c r="O56" s="1"/>
      <c r="P56" s="1"/>
      <c r="Q56" s="1"/>
      <c r="R56" s="1"/>
      <c r="S56" s="1"/>
      <c r="T56" s="1"/>
      <c r="U56" s="1"/>
      <c r="V56" s="1"/>
      <c r="W56" s="1"/>
      <c r="X56" s="1"/>
      <c r="Y56" s="1"/>
      <c r="Z56" s="1"/>
    </row>
    <row r="57" spans="1:26" x14ac:dyDescent="0.25">
      <c r="A57" s="3"/>
      <c r="B57" s="5"/>
      <c r="C57" s="13" t="s">
        <v>632</v>
      </c>
      <c r="D57" s="279" t="s">
        <v>15</v>
      </c>
      <c r="E57" s="280" t="s">
        <v>1003</v>
      </c>
      <c r="F57" s="280" t="s">
        <v>1003</v>
      </c>
      <c r="G57" s="280" t="s">
        <v>1003</v>
      </c>
      <c r="H57" s="280" t="s">
        <v>1003</v>
      </c>
      <c r="I57" s="7"/>
      <c r="J57" s="4"/>
      <c r="K57" s="1"/>
      <c r="L57" s="1"/>
      <c r="M57" s="1"/>
      <c r="N57" s="1"/>
      <c r="O57" s="1"/>
      <c r="P57" s="1"/>
      <c r="Q57" s="1"/>
      <c r="R57" s="1"/>
      <c r="S57" s="1"/>
      <c r="T57" s="1"/>
      <c r="U57" s="1"/>
      <c r="V57" s="1"/>
      <c r="W57" s="1"/>
      <c r="X57" s="1"/>
      <c r="Y57" s="1"/>
      <c r="Z57" s="1"/>
    </row>
    <row r="58" spans="1:26" x14ac:dyDescent="0.25">
      <c r="A58" s="3"/>
      <c r="B58" s="5"/>
      <c r="C58" s="13" t="s">
        <v>633</v>
      </c>
      <c r="D58" s="279" t="s">
        <v>15</v>
      </c>
      <c r="E58" s="280" t="s">
        <v>1003</v>
      </c>
      <c r="F58" s="280" t="s">
        <v>1003</v>
      </c>
      <c r="G58" s="280" t="s">
        <v>1003</v>
      </c>
      <c r="H58" s="280" t="s">
        <v>1003</v>
      </c>
      <c r="I58" s="7"/>
      <c r="J58" s="4"/>
      <c r="K58" s="1"/>
      <c r="L58" s="1"/>
      <c r="M58" s="1"/>
      <c r="N58" s="1"/>
      <c r="O58" s="1"/>
      <c r="P58" s="1"/>
      <c r="Q58" s="1"/>
      <c r="R58" s="1"/>
      <c r="S58" s="1"/>
      <c r="T58" s="1"/>
      <c r="U58" s="1"/>
      <c r="V58" s="1"/>
      <c r="W58" s="1"/>
      <c r="X58" s="1"/>
      <c r="Y58" s="1"/>
      <c r="Z58" s="1"/>
    </row>
    <row r="59" spans="1:26" x14ac:dyDescent="0.25">
      <c r="A59" s="3"/>
      <c r="B59" s="5"/>
      <c r="C59" s="13" t="s">
        <v>634</v>
      </c>
      <c r="D59" s="279" t="s">
        <v>15</v>
      </c>
      <c r="E59" s="280" t="s">
        <v>1003</v>
      </c>
      <c r="F59" s="280" t="s">
        <v>1003</v>
      </c>
      <c r="G59" s="280" t="s">
        <v>1003</v>
      </c>
      <c r="H59" s="280" t="s">
        <v>1003</v>
      </c>
      <c r="I59" s="7"/>
      <c r="J59" s="4"/>
      <c r="K59" s="1"/>
      <c r="L59" s="1"/>
      <c r="M59" s="1"/>
      <c r="N59" s="1"/>
      <c r="O59" s="1"/>
      <c r="P59" s="1"/>
      <c r="Q59" s="1"/>
      <c r="R59" s="1"/>
      <c r="S59" s="1"/>
      <c r="T59" s="1"/>
      <c r="U59" s="1"/>
      <c r="V59" s="1"/>
      <c r="W59" s="1"/>
      <c r="X59" s="1"/>
      <c r="Y59" s="1"/>
      <c r="Z59" s="1"/>
    </row>
    <row r="60" spans="1:26" x14ac:dyDescent="0.25">
      <c r="A60" s="3"/>
      <c r="B60" s="5"/>
      <c r="C60" s="13" t="s">
        <v>635</v>
      </c>
      <c r="D60" s="279" t="s">
        <v>15</v>
      </c>
      <c r="E60" s="280" t="s">
        <v>1003</v>
      </c>
      <c r="F60" s="280" t="s">
        <v>1003</v>
      </c>
      <c r="G60" s="280" t="s">
        <v>1003</v>
      </c>
      <c r="H60" s="280" t="s">
        <v>1003</v>
      </c>
      <c r="I60" s="7"/>
      <c r="J60" s="4"/>
      <c r="K60" s="1"/>
      <c r="L60" s="1"/>
      <c r="M60" s="1"/>
      <c r="N60" s="1"/>
      <c r="O60" s="1"/>
      <c r="P60" s="1"/>
      <c r="Q60" s="1"/>
      <c r="R60" s="1"/>
      <c r="S60" s="1"/>
      <c r="T60" s="1"/>
      <c r="U60" s="1"/>
      <c r="V60" s="1"/>
      <c r="W60" s="1"/>
      <c r="X60" s="1"/>
      <c r="Y60" s="1"/>
      <c r="Z60" s="1"/>
    </row>
    <row r="61" spans="1:26" x14ac:dyDescent="0.25">
      <c r="A61" s="3"/>
      <c r="B61" s="5"/>
      <c r="C61" s="13" t="s">
        <v>636</v>
      </c>
      <c r="D61" s="279" t="s">
        <v>15</v>
      </c>
      <c r="E61" s="280" t="s">
        <v>1003</v>
      </c>
      <c r="F61" s="280" t="s">
        <v>1003</v>
      </c>
      <c r="G61" s="280" t="s">
        <v>1003</v>
      </c>
      <c r="H61" s="280" t="s">
        <v>1003</v>
      </c>
      <c r="I61" s="7"/>
      <c r="J61" s="4"/>
      <c r="K61" s="1"/>
      <c r="L61" s="1"/>
      <c r="M61" s="1"/>
      <c r="N61" s="1"/>
      <c r="O61" s="1"/>
      <c r="P61" s="1"/>
      <c r="Q61" s="1"/>
      <c r="R61" s="1"/>
      <c r="S61" s="1"/>
      <c r="T61" s="1"/>
      <c r="U61" s="1"/>
      <c r="V61" s="1"/>
      <c r="W61" s="1"/>
      <c r="X61" s="1"/>
      <c r="Y61" s="1"/>
      <c r="Z61" s="1"/>
    </row>
    <row r="62" spans="1:26" x14ac:dyDescent="0.25">
      <c r="A62" s="3"/>
      <c r="B62" s="5"/>
      <c r="C62" s="13" t="s">
        <v>637</v>
      </c>
      <c r="D62" s="279" t="s">
        <v>15</v>
      </c>
      <c r="E62" s="280" t="s">
        <v>1003</v>
      </c>
      <c r="F62" s="280" t="s">
        <v>1003</v>
      </c>
      <c r="G62" s="280" t="s">
        <v>1003</v>
      </c>
      <c r="H62" s="280" t="s">
        <v>1003</v>
      </c>
      <c r="I62" s="7"/>
      <c r="J62" s="4"/>
      <c r="K62" s="1"/>
      <c r="L62" s="1"/>
      <c r="M62" s="1"/>
      <c r="N62" s="1"/>
      <c r="O62" s="1"/>
      <c r="P62" s="1"/>
      <c r="Q62" s="1"/>
      <c r="R62" s="1"/>
      <c r="S62" s="1"/>
      <c r="T62" s="1"/>
      <c r="U62" s="1"/>
      <c r="V62" s="1"/>
      <c r="W62" s="1"/>
      <c r="X62" s="1"/>
      <c r="Y62" s="1"/>
      <c r="Z62" s="1"/>
    </row>
    <row r="63" spans="1:26" x14ac:dyDescent="0.25">
      <c r="A63" s="3"/>
      <c r="B63" s="5"/>
      <c r="C63" s="13" t="s">
        <v>638</v>
      </c>
      <c r="D63" s="279" t="s">
        <v>15</v>
      </c>
      <c r="E63" s="280" t="s">
        <v>1003</v>
      </c>
      <c r="F63" s="280" t="s">
        <v>1003</v>
      </c>
      <c r="G63" s="280" t="s">
        <v>1003</v>
      </c>
      <c r="H63" s="280" t="s">
        <v>1003</v>
      </c>
      <c r="I63" s="7"/>
      <c r="J63" s="4"/>
      <c r="K63" s="1"/>
      <c r="L63" s="1"/>
      <c r="M63" s="1"/>
      <c r="N63" s="1"/>
      <c r="O63" s="1"/>
      <c r="P63" s="1"/>
      <c r="Q63" s="1"/>
      <c r="R63" s="1"/>
      <c r="S63" s="1"/>
      <c r="T63" s="1"/>
      <c r="U63" s="1"/>
      <c r="V63" s="1"/>
      <c r="W63" s="1"/>
      <c r="X63" s="1"/>
      <c r="Y63" s="1"/>
      <c r="Z63" s="1"/>
    </row>
    <row r="64" spans="1:26" x14ac:dyDescent="0.25">
      <c r="A64" s="3"/>
      <c r="B64" s="5"/>
      <c r="C64" s="13" t="s">
        <v>639</v>
      </c>
      <c r="D64" s="279" t="s">
        <v>15</v>
      </c>
      <c r="E64" s="280" t="s">
        <v>1003</v>
      </c>
      <c r="F64" s="280" t="s">
        <v>1003</v>
      </c>
      <c r="G64" s="280" t="s">
        <v>1003</v>
      </c>
      <c r="H64" s="280" t="s">
        <v>1003</v>
      </c>
      <c r="I64" s="7"/>
      <c r="J64" s="4"/>
      <c r="K64" s="1"/>
      <c r="L64" s="1"/>
      <c r="M64" s="1"/>
      <c r="N64" s="1"/>
      <c r="O64" s="1"/>
      <c r="P64" s="1"/>
      <c r="Q64" s="1"/>
      <c r="R64" s="1"/>
      <c r="S64" s="1"/>
      <c r="T64" s="1"/>
      <c r="U64" s="1"/>
      <c r="V64" s="1"/>
      <c r="W64" s="1"/>
      <c r="X64" s="1"/>
      <c r="Y64" s="1"/>
      <c r="Z64" s="1"/>
    </row>
    <row r="65" spans="1:26" x14ac:dyDescent="0.25">
      <c r="A65" s="3"/>
      <c r="B65" s="5"/>
      <c r="C65" s="13" t="s">
        <v>640</v>
      </c>
      <c r="D65" s="279" t="s">
        <v>15</v>
      </c>
      <c r="E65" s="280" t="s">
        <v>1003</v>
      </c>
      <c r="F65" s="280" t="s">
        <v>1003</v>
      </c>
      <c r="G65" s="280" t="s">
        <v>1003</v>
      </c>
      <c r="H65" s="280" t="s">
        <v>1003</v>
      </c>
      <c r="I65" s="7"/>
      <c r="J65" s="4"/>
      <c r="K65" s="1"/>
      <c r="L65" s="1"/>
      <c r="M65" s="1"/>
      <c r="N65" s="1"/>
      <c r="O65" s="1"/>
      <c r="P65" s="1"/>
      <c r="Q65" s="1"/>
      <c r="R65" s="1"/>
      <c r="S65" s="1"/>
      <c r="T65" s="1"/>
      <c r="U65" s="1"/>
      <c r="V65" s="1"/>
      <c r="W65" s="1"/>
      <c r="X65" s="1"/>
      <c r="Y65" s="1"/>
      <c r="Z65" s="1"/>
    </row>
    <row r="66" spans="1:26" x14ac:dyDescent="0.25">
      <c r="A66" s="3"/>
      <c r="B66" s="5"/>
      <c r="C66" s="13" t="s">
        <v>641</v>
      </c>
      <c r="D66" s="279" t="s">
        <v>15</v>
      </c>
      <c r="E66" s="280" t="s">
        <v>1003</v>
      </c>
      <c r="F66" s="280" t="s">
        <v>1003</v>
      </c>
      <c r="G66" s="280" t="s">
        <v>1003</v>
      </c>
      <c r="H66" s="280" t="s">
        <v>1003</v>
      </c>
      <c r="I66" s="7"/>
      <c r="J66" s="4"/>
      <c r="K66" s="1"/>
      <c r="L66" s="1"/>
      <c r="M66" s="1"/>
      <c r="N66" s="1"/>
      <c r="O66" s="1"/>
      <c r="P66" s="1"/>
      <c r="Q66" s="1"/>
      <c r="R66" s="1"/>
      <c r="S66" s="1"/>
      <c r="T66" s="1"/>
      <c r="U66" s="1"/>
      <c r="V66" s="1"/>
      <c r="W66" s="1"/>
      <c r="X66" s="1"/>
      <c r="Y66" s="1"/>
      <c r="Z66" s="1"/>
    </row>
    <row r="67" spans="1:26" x14ac:dyDescent="0.25">
      <c r="A67" s="3"/>
      <c r="B67" s="5"/>
      <c r="C67" s="13" t="s">
        <v>642</v>
      </c>
      <c r="D67" s="279" t="s">
        <v>15</v>
      </c>
      <c r="E67" s="280" t="s">
        <v>1003</v>
      </c>
      <c r="F67" s="280" t="s">
        <v>1003</v>
      </c>
      <c r="G67" s="280" t="s">
        <v>1003</v>
      </c>
      <c r="H67" s="280" t="s">
        <v>1003</v>
      </c>
      <c r="I67" s="7"/>
      <c r="J67" s="4"/>
      <c r="K67" s="1"/>
      <c r="L67" s="1"/>
      <c r="M67" s="1"/>
      <c r="N67" s="1"/>
      <c r="O67" s="1"/>
      <c r="P67" s="1"/>
      <c r="Q67" s="1"/>
      <c r="R67" s="1"/>
      <c r="S67" s="1"/>
      <c r="T67" s="1"/>
      <c r="U67" s="1"/>
      <c r="V67" s="1"/>
      <c r="W67" s="1"/>
      <c r="X67" s="1"/>
      <c r="Y67" s="1"/>
      <c r="Z67" s="1"/>
    </row>
    <row r="68" spans="1:26" x14ac:dyDescent="0.25">
      <c r="A68" s="3"/>
      <c r="B68" s="5"/>
      <c r="C68" s="13" t="s">
        <v>643</v>
      </c>
      <c r="D68" s="279" t="s">
        <v>15</v>
      </c>
      <c r="E68" s="280" t="s">
        <v>1003</v>
      </c>
      <c r="F68" s="280" t="s">
        <v>1003</v>
      </c>
      <c r="G68" s="280" t="s">
        <v>1003</v>
      </c>
      <c r="H68" s="280" t="s">
        <v>1003</v>
      </c>
      <c r="I68" s="7"/>
      <c r="J68" s="4"/>
      <c r="K68" s="1"/>
      <c r="L68" s="1"/>
      <c r="M68" s="1"/>
      <c r="N68" s="1"/>
      <c r="O68" s="1"/>
      <c r="P68" s="1"/>
      <c r="Q68" s="1"/>
      <c r="R68" s="1"/>
      <c r="S68" s="1"/>
      <c r="T68" s="1"/>
      <c r="U68" s="1"/>
      <c r="V68" s="1"/>
      <c r="W68" s="1"/>
      <c r="X68" s="1"/>
      <c r="Y68" s="1"/>
      <c r="Z68" s="1"/>
    </row>
    <row r="69" spans="1:26" x14ac:dyDescent="0.25">
      <c r="A69" s="3"/>
      <c r="B69" s="5"/>
      <c r="C69" s="13" t="s">
        <v>644</v>
      </c>
      <c r="D69" s="279" t="s">
        <v>15</v>
      </c>
      <c r="E69" s="280" t="s">
        <v>1003</v>
      </c>
      <c r="F69" s="280" t="s">
        <v>1003</v>
      </c>
      <c r="G69" s="280" t="s">
        <v>1003</v>
      </c>
      <c r="H69" s="280" t="s">
        <v>1003</v>
      </c>
      <c r="I69" s="7"/>
      <c r="J69" s="4"/>
      <c r="K69" s="1"/>
      <c r="L69" s="1"/>
      <c r="M69" s="1"/>
      <c r="N69" s="1"/>
      <c r="O69" s="1"/>
      <c r="P69" s="1"/>
      <c r="Q69" s="1"/>
      <c r="R69" s="1"/>
      <c r="S69" s="1"/>
      <c r="T69" s="1"/>
      <c r="U69" s="1"/>
      <c r="V69" s="1"/>
      <c r="W69" s="1"/>
      <c r="X69" s="1"/>
      <c r="Y69" s="1"/>
      <c r="Z69" s="1"/>
    </row>
    <row r="70" spans="1:26" x14ac:dyDescent="0.25">
      <c r="A70" s="3"/>
      <c r="B70" s="5"/>
      <c r="C70" s="13" t="s">
        <v>645</v>
      </c>
      <c r="D70" s="279" t="s">
        <v>15</v>
      </c>
      <c r="E70" s="280" t="s">
        <v>1003</v>
      </c>
      <c r="F70" s="280" t="s">
        <v>1003</v>
      </c>
      <c r="G70" s="280" t="s">
        <v>1003</v>
      </c>
      <c r="H70" s="280" t="s">
        <v>1003</v>
      </c>
      <c r="I70" s="7"/>
      <c r="J70" s="4"/>
      <c r="K70" s="1"/>
      <c r="L70" s="1"/>
      <c r="M70" s="1"/>
      <c r="N70" s="1"/>
      <c r="O70" s="1"/>
      <c r="P70" s="1"/>
      <c r="Q70" s="1"/>
      <c r="R70" s="1"/>
      <c r="S70" s="1"/>
      <c r="T70" s="1"/>
      <c r="U70" s="1"/>
      <c r="V70" s="1"/>
      <c r="W70" s="1"/>
      <c r="X70" s="1"/>
      <c r="Y70" s="1"/>
      <c r="Z70" s="1"/>
    </row>
    <row r="71" spans="1:26" x14ac:dyDescent="0.25">
      <c r="A71" s="3"/>
      <c r="B71" s="5"/>
      <c r="C71" s="13" t="s">
        <v>646</v>
      </c>
      <c r="D71" s="279" t="s">
        <v>15</v>
      </c>
      <c r="E71" s="280" t="s">
        <v>1003</v>
      </c>
      <c r="F71" s="280" t="s">
        <v>1003</v>
      </c>
      <c r="G71" s="280" t="s">
        <v>1003</v>
      </c>
      <c r="H71" s="280" t="s">
        <v>1003</v>
      </c>
      <c r="I71" s="7"/>
      <c r="J71" s="4"/>
      <c r="K71" s="1"/>
      <c r="L71" s="1"/>
      <c r="M71" s="1"/>
      <c r="N71" s="1"/>
      <c r="O71" s="1"/>
      <c r="P71" s="1"/>
      <c r="Q71" s="1"/>
      <c r="R71" s="1"/>
      <c r="S71" s="1"/>
      <c r="T71" s="1"/>
      <c r="U71" s="1"/>
      <c r="V71" s="1"/>
      <c r="W71" s="1"/>
      <c r="X71" s="1"/>
      <c r="Y71" s="1"/>
      <c r="Z71" s="1"/>
    </row>
    <row r="72" spans="1:26" x14ac:dyDescent="0.25">
      <c r="A72" s="3"/>
      <c r="B72" s="5"/>
      <c r="C72" s="13" t="s">
        <v>647</v>
      </c>
      <c r="D72" s="279" t="s">
        <v>15</v>
      </c>
      <c r="E72" s="280" t="s">
        <v>1003</v>
      </c>
      <c r="F72" s="280" t="s">
        <v>1003</v>
      </c>
      <c r="G72" s="280" t="s">
        <v>1003</v>
      </c>
      <c r="H72" s="280" t="s">
        <v>1003</v>
      </c>
      <c r="I72" s="7"/>
      <c r="J72" s="4"/>
      <c r="K72" s="1"/>
      <c r="L72" s="1"/>
      <c r="M72" s="1"/>
      <c r="N72" s="1"/>
      <c r="O72" s="1"/>
      <c r="P72" s="1"/>
      <c r="Q72" s="1"/>
      <c r="R72" s="1"/>
      <c r="S72" s="1"/>
      <c r="T72" s="1"/>
      <c r="U72" s="1"/>
      <c r="V72" s="1"/>
      <c r="W72" s="1"/>
      <c r="X72" s="1"/>
      <c r="Y72" s="1"/>
      <c r="Z72" s="1"/>
    </row>
    <row r="73" spans="1:26" x14ac:dyDescent="0.25">
      <c r="A73" s="3"/>
      <c r="B73" s="5"/>
      <c r="C73" s="13" t="s">
        <v>648</v>
      </c>
      <c r="D73" s="279" t="s">
        <v>15</v>
      </c>
      <c r="E73" s="280" t="s">
        <v>1003</v>
      </c>
      <c r="F73" s="280" t="s">
        <v>1003</v>
      </c>
      <c r="G73" s="280" t="s">
        <v>1003</v>
      </c>
      <c r="H73" s="280" t="s">
        <v>1003</v>
      </c>
      <c r="I73" s="7"/>
      <c r="J73" s="4"/>
      <c r="K73" s="1"/>
      <c r="L73" s="1"/>
      <c r="M73" s="1"/>
      <c r="N73" s="1"/>
      <c r="O73" s="1"/>
      <c r="P73" s="1"/>
      <c r="Q73" s="1"/>
      <c r="R73" s="1"/>
      <c r="S73" s="1"/>
      <c r="T73" s="1"/>
      <c r="U73" s="1"/>
      <c r="V73" s="1"/>
      <c r="W73" s="1"/>
      <c r="X73" s="1"/>
      <c r="Y73" s="1"/>
      <c r="Z73" s="1"/>
    </row>
    <row r="74" spans="1:26" x14ac:dyDescent="0.25">
      <c r="A74" s="3"/>
      <c r="B74" s="5"/>
      <c r="C74" s="13" t="s">
        <v>649</v>
      </c>
      <c r="D74" s="279" t="s">
        <v>15</v>
      </c>
      <c r="E74" s="280" t="s">
        <v>1003</v>
      </c>
      <c r="F74" s="280" t="s">
        <v>1003</v>
      </c>
      <c r="G74" s="280" t="s">
        <v>1003</v>
      </c>
      <c r="H74" s="280" t="s">
        <v>1003</v>
      </c>
      <c r="I74" s="7"/>
      <c r="J74" s="4"/>
      <c r="K74" s="1"/>
      <c r="L74" s="1"/>
      <c r="M74" s="1"/>
      <c r="N74" s="1"/>
      <c r="O74" s="1"/>
      <c r="P74" s="1"/>
      <c r="Q74" s="1"/>
      <c r="R74" s="1"/>
      <c r="S74" s="1"/>
      <c r="T74" s="1"/>
      <c r="U74" s="1"/>
      <c r="V74" s="1"/>
      <c r="W74" s="1"/>
      <c r="X74" s="1"/>
      <c r="Y74" s="1"/>
      <c r="Z74" s="1"/>
    </row>
    <row r="75" spans="1:26" x14ac:dyDescent="0.25">
      <c r="A75" s="3"/>
      <c r="B75" s="5"/>
      <c r="C75" s="13" t="s">
        <v>650</v>
      </c>
      <c r="D75" s="279" t="s">
        <v>15</v>
      </c>
      <c r="E75" s="280" t="s">
        <v>1003</v>
      </c>
      <c r="F75" s="280" t="s">
        <v>1003</v>
      </c>
      <c r="G75" s="280" t="s">
        <v>1003</v>
      </c>
      <c r="H75" s="280" t="s">
        <v>1003</v>
      </c>
      <c r="I75" s="7"/>
      <c r="J75" s="4"/>
      <c r="K75" s="1"/>
      <c r="L75" s="1"/>
      <c r="M75" s="1"/>
      <c r="N75" s="1"/>
      <c r="O75" s="1"/>
      <c r="P75" s="1"/>
      <c r="Q75" s="1"/>
      <c r="R75" s="1"/>
      <c r="S75" s="1"/>
      <c r="T75" s="1"/>
      <c r="U75" s="1"/>
      <c r="V75" s="1"/>
      <c r="W75" s="1"/>
      <c r="X75" s="1"/>
      <c r="Y75" s="1"/>
      <c r="Z75" s="1"/>
    </row>
    <row r="76" spans="1:26" x14ac:dyDescent="0.25">
      <c r="A76" s="3"/>
      <c r="B76" s="5"/>
      <c r="C76" s="13" t="s">
        <v>651</v>
      </c>
      <c r="D76" s="279" t="s">
        <v>15</v>
      </c>
      <c r="E76" s="280" t="s">
        <v>1003</v>
      </c>
      <c r="F76" s="280" t="s">
        <v>1003</v>
      </c>
      <c r="G76" s="280" t="s">
        <v>1003</v>
      </c>
      <c r="H76" s="280" t="s">
        <v>1003</v>
      </c>
      <c r="I76" s="7"/>
      <c r="J76" s="4"/>
      <c r="K76" s="1"/>
      <c r="L76" s="1"/>
      <c r="M76" s="1"/>
      <c r="N76" s="1"/>
      <c r="O76" s="1"/>
      <c r="P76" s="1"/>
      <c r="Q76" s="1"/>
      <c r="R76" s="1"/>
      <c r="S76" s="1"/>
      <c r="T76" s="1"/>
      <c r="U76" s="1"/>
      <c r="V76" s="1"/>
      <c r="W76" s="1"/>
      <c r="X76" s="1"/>
      <c r="Y76" s="1"/>
      <c r="Z76" s="1"/>
    </row>
    <row r="77" spans="1:26" x14ac:dyDescent="0.25">
      <c r="A77" s="3"/>
      <c r="B77" s="5"/>
      <c r="C77" s="13" t="s">
        <v>652</v>
      </c>
      <c r="D77" s="279" t="s">
        <v>15</v>
      </c>
      <c r="E77" s="280" t="s">
        <v>1003</v>
      </c>
      <c r="F77" s="280" t="s">
        <v>1003</v>
      </c>
      <c r="G77" s="280" t="s">
        <v>1003</v>
      </c>
      <c r="H77" s="280" t="s">
        <v>1003</v>
      </c>
      <c r="I77" s="7"/>
      <c r="J77" s="4"/>
      <c r="K77" s="1"/>
      <c r="L77" s="1"/>
      <c r="M77" s="1"/>
      <c r="N77" s="1"/>
      <c r="O77" s="1"/>
      <c r="P77" s="1"/>
      <c r="Q77" s="1"/>
      <c r="R77" s="1"/>
      <c r="S77" s="1"/>
      <c r="T77" s="1"/>
      <c r="U77" s="1"/>
      <c r="V77" s="1"/>
      <c r="W77" s="1"/>
      <c r="X77" s="1"/>
      <c r="Y77" s="1"/>
      <c r="Z77" s="1"/>
    </row>
    <row r="78" spans="1:26" x14ac:dyDescent="0.25">
      <c r="A78" s="3"/>
      <c r="B78" s="5"/>
      <c r="C78" s="13" t="s">
        <v>653</v>
      </c>
      <c r="D78" s="279" t="s">
        <v>15</v>
      </c>
      <c r="E78" s="280" t="s">
        <v>1003</v>
      </c>
      <c r="F78" s="280" t="s">
        <v>1003</v>
      </c>
      <c r="G78" s="280" t="s">
        <v>1003</v>
      </c>
      <c r="H78" s="280" t="s">
        <v>1003</v>
      </c>
      <c r="I78" s="7"/>
      <c r="J78" s="4"/>
      <c r="K78" s="1"/>
      <c r="L78" s="1"/>
      <c r="M78" s="1"/>
      <c r="N78" s="1"/>
      <c r="O78" s="1"/>
      <c r="P78" s="1"/>
      <c r="Q78" s="1"/>
      <c r="R78" s="1"/>
      <c r="S78" s="1"/>
      <c r="T78" s="1"/>
      <c r="U78" s="1"/>
      <c r="V78" s="1"/>
      <c r="W78" s="1"/>
      <c r="X78" s="1"/>
      <c r="Y78" s="1"/>
      <c r="Z78" s="1"/>
    </row>
    <row r="79" spans="1:26" x14ac:dyDescent="0.25">
      <c r="A79" s="3"/>
      <c r="B79" s="5"/>
      <c r="C79" s="13" t="s">
        <v>654</v>
      </c>
      <c r="D79" s="279" t="s">
        <v>15</v>
      </c>
      <c r="E79" s="280" t="s">
        <v>1003</v>
      </c>
      <c r="F79" s="280" t="s">
        <v>1003</v>
      </c>
      <c r="G79" s="280" t="s">
        <v>1003</v>
      </c>
      <c r="H79" s="280" t="s">
        <v>1003</v>
      </c>
      <c r="I79" s="7"/>
      <c r="J79" s="4"/>
      <c r="K79" s="1"/>
      <c r="L79" s="1"/>
      <c r="M79" s="1"/>
      <c r="N79" s="1"/>
      <c r="O79" s="1"/>
      <c r="P79" s="1"/>
      <c r="Q79" s="1"/>
      <c r="R79" s="1"/>
      <c r="S79" s="1"/>
      <c r="T79" s="1"/>
      <c r="U79" s="1"/>
      <c r="V79" s="1"/>
      <c r="W79" s="1"/>
      <c r="X79" s="1"/>
      <c r="Y79" s="1"/>
      <c r="Z79" s="1"/>
    </row>
    <row r="80" spans="1:26" x14ac:dyDescent="0.25">
      <c r="A80" s="3"/>
      <c r="B80" s="5"/>
      <c r="C80" s="13" t="s">
        <v>655</v>
      </c>
      <c r="D80" s="279" t="s">
        <v>15</v>
      </c>
      <c r="E80" s="280" t="s">
        <v>1003</v>
      </c>
      <c r="F80" s="280" t="s">
        <v>1003</v>
      </c>
      <c r="G80" s="280" t="s">
        <v>1003</v>
      </c>
      <c r="H80" s="280" t="s">
        <v>1003</v>
      </c>
      <c r="I80" s="7"/>
      <c r="J80" s="4"/>
      <c r="K80" s="1"/>
      <c r="L80" s="1"/>
      <c r="M80" s="1"/>
      <c r="N80" s="1"/>
      <c r="O80" s="1"/>
      <c r="P80" s="1"/>
      <c r="Q80" s="1"/>
      <c r="R80" s="1"/>
      <c r="S80" s="1"/>
      <c r="T80" s="1"/>
      <c r="U80" s="1"/>
      <c r="V80" s="1"/>
      <c r="W80" s="1"/>
      <c r="X80" s="1"/>
      <c r="Y80" s="1"/>
      <c r="Z80" s="1"/>
    </row>
    <row r="81" spans="1:26" x14ac:dyDescent="0.25">
      <c r="A81" s="3"/>
      <c r="B81" s="5"/>
      <c r="C81" s="13" t="s">
        <v>656</v>
      </c>
      <c r="D81" s="279" t="s">
        <v>15</v>
      </c>
      <c r="E81" s="280" t="s">
        <v>1003</v>
      </c>
      <c r="F81" s="280" t="s">
        <v>1003</v>
      </c>
      <c r="G81" s="280" t="s">
        <v>1003</v>
      </c>
      <c r="H81" s="280" t="s">
        <v>1003</v>
      </c>
      <c r="I81" s="7"/>
      <c r="J81" s="4"/>
      <c r="K81" s="1"/>
      <c r="L81" s="1"/>
      <c r="M81" s="1"/>
      <c r="N81" s="1"/>
      <c r="O81" s="1"/>
      <c r="P81" s="1"/>
      <c r="Q81" s="1"/>
      <c r="R81" s="1"/>
      <c r="S81" s="1"/>
      <c r="T81" s="1"/>
      <c r="U81" s="1"/>
      <c r="V81" s="1"/>
      <c r="W81" s="1"/>
      <c r="X81" s="1"/>
      <c r="Y81" s="1"/>
      <c r="Z81" s="1"/>
    </row>
    <row r="82" spans="1:26" x14ac:dyDescent="0.25">
      <c r="A82" s="3"/>
      <c r="B82" s="5"/>
      <c r="C82" s="13" t="s">
        <v>657</v>
      </c>
      <c r="D82" s="279" t="s">
        <v>15</v>
      </c>
      <c r="E82" s="280" t="s">
        <v>1003</v>
      </c>
      <c r="F82" s="280" t="s">
        <v>1003</v>
      </c>
      <c r="G82" s="280" t="s">
        <v>1003</v>
      </c>
      <c r="H82" s="280" t="s">
        <v>1003</v>
      </c>
      <c r="I82" s="7"/>
      <c r="J82" s="4"/>
      <c r="K82" s="1"/>
      <c r="L82" s="1"/>
      <c r="M82" s="1"/>
      <c r="N82" s="1"/>
      <c r="O82" s="1"/>
      <c r="P82" s="1"/>
      <c r="Q82" s="1"/>
      <c r="R82" s="1"/>
      <c r="S82" s="1"/>
      <c r="T82" s="1"/>
      <c r="U82" s="1"/>
      <c r="V82" s="1"/>
      <c r="W82" s="1"/>
      <c r="X82" s="1"/>
      <c r="Y82" s="1"/>
      <c r="Z82" s="1"/>
    </row>
    <row r="83" spans="1:26" x14ac:dyDescent="0.25">
      <c r="A83" s="3"/>
      <c r="B83" s="20"/>
      <c r="C83" s="21"/>
      <c r="D83" s="21"/>
      <c r="E83" s="21"/>
      <c r="F83" s="21"/>
      <c r="G83" s="21"/>
      <c r="H83" s="21"/>
      <c r="I83" s="22"/>
      <c r="J83" s="4"/>
      <c r="K83" s="1"/>
      <c r="L83" s="1"/>
      <c r="M83" s="1"/>
      <c r="N83" s="1"/>
      <c r="O83" s="1"/>
      <c r="P83" s="1"/>
      <c r="Q83" s="1"/>
      <c r="R83" s="1"/>
      <c r="S83" s="1"/>
      <c r="T83" s="1"/>
      <c r="U83" s="1"/>
      <c r="V83" s="1"/>
      <c r="W83" s="1"/>
      <c r="X83" s="1"/>
      <c r="Y83" s="1"/>
      <c r="Z83" s="1"/>
    </row>
    <row r="84" spans="1:26" x14ac:dyDescent="0.25">
      <c r="A84" s="2"/>
      <c r="B84" s="2"/>
      <c r="C84" s="2"/>
      <c r="D84" s="2"/>
      <c r="E84" s="2"/>
      <c r="F84" s="2"/>
      <c r="G84" s="2"/>
      <c r="H84" s="2"/>
      <c r="I84" s="2"/>
      <c r="J84" s="19"/>
      <c r="K84" s="1"/>
      <c r="L84" s="1"/>
      <c r="M84" s="1"/>
      <c r="N84" s="1"/>
      <c r="O84" s="1"/>
      <c r="P84" s="1"/>
      <c r="Q84" s="1"/>
      <c r="R84" s="1"/>
      <c r="S84" s="1"/>
      <c r="T84" s="1"/>
      <c r="U84" s="1"/>
      <c r="V84" s="1"/>
      <c r="W84" s="1"/>
      <c r="X84" s="1"/>
      <c r="Y84" s="1"/>
      <c r="Z84" s="1"/>
    </row>
    <row r="85" spans="1:26"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x14ac:dyDescent="0.25">
      <c r="A105" s="1"/>
      <c r="B105" s="1"/>
      <c r="C105" s="1"/>
      <c r="D105" s="1"/>
      <c r="E105" s="1"/>
      <c r="F105" s="1"/>
      <c r="G105" s="1"/>
      <c r="H105" s="1"/>
      <c r="I105" s="1"/>
      <c r="J105" s="1"/>
      <c r="K105" s="1"/>
      <c r="M105" s="1"/>
      <c r="N105" s="1"/>
      <c r="O105" s="1"/>
      <c r="P105" s="1"/>
      <c r="Q105" s="1"/>
      <c r="R105" s="1"/>
      <c r="S105" s="1"/>
      <c r="T105" s="1"/>
      <c r="U105" s="1"/>
      <c r="V105" s="1"/>
      <c r="W105" s="1"/>
      <c r="X105" s="1"/>
      <c r="Y105" s="1"/>
      <c r="Z105" s="1"/>
    </row>
    <row r="106" spans="1:26" x14ac:dyDescent="0.25">
      <c r="A106" s="1"/>
      <c r="B106" s="1"/>
      <c r="C106" s="1"/>
      <c r="D106" s="1"/>
      <c r="E106" s="1"/>
      <c r="F106" s="1"/>
      <c r="G106" s="1"/>
      <c r="H106" s="1"/>
      <c r="I106" s="1"/>
      <c r="J106" s="1"/>
      <c r="K106" s="1"/>
      <c r="M106" s="1"/>
      <c r="N106" s="1"/>
      <c r="O106" s="1"/>
      <c r="P106" s="1"/>
      <c r="Q106" s="1"/>
      <c r="R106" s="1"/>
      <c r="S106" s="1"/>
      <c r="T106" s="1"/>
      <c r="U106" s="1"/>
      <c r="V106" s="1"/>
      <c r="W106" s="1"/>
      <c r="X106" s="1"/>
      <c r="Y106" s="1"/>
      <c r="Z106" s="1"/>
    </row>
  </sheetData>
  <sheetProtection algorithmName="SHA-512" hashValue="VbdCvC23DD6qeRLnbgmebIWDbJ7LtVZzs7xZweta2ny7Tu+4ncNEwjxsYgZGHje2mu4AJOxq7mEkeamcEKXFXQ==" saltValue="uUw5MCXM+i4+yxjRv1Xtpg==" spinCount="100000" scenarios="1" formatRows="0" pivotTables="0"/>
  <mergeCells count="74">
    <mergeCell ref="B1:E1"/>
    <mergeCell ref="C5:C7"/>
    <mergeCell ref="D5:H7"/>
    <mergeCell ref="D25:H25"/>
    <mergeCell ref="C11:C12"/>
    <mergeCell ref="D11:H12"/>
    <mergeCell ref="D15:H15"/>
    <mergeCell ref="C17:C18"/>
    <mergeCell ref="D8:H8"/>
    <mergeCell ref="D9:H9"/>
    <mergeCell ref="D13:H14"/>
    <mergeCell ref="C13:C14"/>
    <mergeCell ref="D26:H26"/>
    <mergeCell ref="D27:H27"/>
    <mergeCell ref="D28:H28"/>
    <mergeCell ref="D29:H29"/>
    <mergeCell ref="D30:H30"/>
    <mergeCell ref="D31:H31"/>
    <mergeCell ref="D32:H32"/>
    <mergeCell ref="D33:H33"/>
    <mergeCell ref="D34:H34"/>
    <mergeCell ref="D35:H35"/>
    <mergeCell ref="D36:H36"/>
    <mergeCell ref="D37:H37"/>
    <mergeCell ref="D38:H38"/>
    <mergeCell ref="D39:H39"/>
    <mergeCell ref="D40:H40"/>
    <mergeCell ref="D41:H41"/>
    <mergeCell ref="D42:H42"/>
    <mergeCell ref="D43:H43"/>
    <mergeCell ref="D44:H44"/>
    <mergeCell ref="D45:H45"/>
    <mergeCell ref="D46:H46"/>
    <mergeCell ref="D47:H47"/>
    <mergeCell ref="D48:H48"/>
    <mergeCell ref="D49:H49"/>
    <mergeCell ref="D50:H50"/>
    <mergeCell ref="D51:H51"/>
    <mergeCell ref="D52:H52"/>
    <mergeCell ref="D53:H53"/>
    <mergeCell ref="D54:H54"/>
    <mergeCell ref="D55:H55"/>
    <mergeCell ref="D56:H56"/>
    <mergeCell ref="D57:H57"/>
    <mergeCell ref="D58:H58"/>
    <mergeCell ref="D59:H59"/>
    <mergeCell ref="D60:H60"/>
    <mergeCell ref="D61:H61"/>
    <mergeCell ref="D62:H62"/>
    <mergeCell ref="D63:H63"/>
    <mergeCell ref="D64:H64"/>
    <mergeCell ref="D65:H65"/>
    <mergeCell ref="D75:H75"/>
    <mergeCell ref="D66:H66"/>
    <mergeCell ref="D67:H67"/>
    <mergeCell ref="D68:H68"/>
    <mergeCell ref="D69:H69"/>
    <mergeCell ref="D70:H70"/>
    <mergeCell ref="D81:H81"/>
    <mergeCell ref="D82:H82"/>
    <mergeCell ref="G17:H18"/>
    <mergeCell ref="C20:H21"/>
    <mergeCell ref="D22:H22"/>
    <mergeCell ref="D23:H23"/>
    <mergeCell ref="D24:H24"/>
    <mergeCell ref="D76:H76"/>
    <mergeCell ref="D77:H77"/>
    <mergeCell ref="D78:H78"/>
    <mergeCell ref="D79:H79"/>
    <mergeCell ref="D80:H80"/>
    <mergeCell ref="D71:H71"/>
    <mergeCell ref="D72:H72"/>
    <mergeCell ref="D73:H73"/>
    <mergeCell ref="D74:H74"/>
  </mergeCells>
  <hyperlinks>
    <hyperlink ref="L6" location="'Varebetegnelse og nettoindhold'!A1" display="Varebetegnelse og nettoindhold" xr:uid="{969EF93B-9CE9-403E-8043-B9242A4311F0}"/>
    <hyperlink ref="L7" location="Forarbejdning!A1" display="Forarbejdning" xr:uid="{08DBF28B-9DE1-410C-B00C-97733DFA2507}"/>
    <hyperlink ref="L8" location="Recept!A1" display="Recept" xr:uid="{72535866-8CB4-41C1-B570-977EA28E1B3A}"/>
    <hyperlink ref="L9" location="Tilsætningsstoffer!A1" display="Tilsætningsstoffer" xr:uid="{A804614B-8A24-44AA-A040-7982B67E50CC}"/>
    <hyperlink ref="L10" location="Ingrediensspecifikationer!A1" display="Ingrediensspecifikationer" xr:uid="{0DF3EA66-C7DC-493D-BDC6-8C82EEAC7793}"/>
    <hyperlink ref="L11" location="Næringsdeklaration!A1" display="Næringsdeklaration" xr:uid="{7C8E616E-F358-42FD-AA3A-1554A9EFC7B7}"/>
    <hyperlink ref="L12" location="'Holdbarhed og opbevaring'!A1" display="Holdbarhed og opbevaring" xr:uid="{208AEEC1-36F9-4971-B91D-44CB7A609F1E}"/>
    <hyperlink ref="L13" location="'Pakkemetode og tilberedning'!A1" display="Pakkemetode og tilberedning" xr:uid="{27B5E8E0-7638-4A58-8193-0F24E1E068D0}"/>
    <hyperlink ref="L14" location="Anprisninger!A1" display="Anprisninger" xr:uid="{963D92D5-241F-4010-834D-F2F2B29CC704}"/>
    <hyperlink ref="L17" location="'Bilag I  Supplerende næringsdek'!A1" display="Bilag I: Supplerende næringsdeklaration" xr:uid="{8D196936-5FFA-4410-912C-C915863D1D9A}"/>
    <hyperlink ref="L20" location="'Del B Kød'!A1" display="Kød: Okse, gris, fjerkræ, lam, ged" xr:uid="{904E5F1B-9925-48EF-B158-42E38F70D351}"/>
    <hyperlink ref="L21" location="'Del B Mælk og ost'!A1" display="Mælk og ost" xr:uid="{21C0BE23-F071-48D0-BC68-34B14355A129}"/>
    <hyperlink ref="L22" location="'Del B Æg og æggeprodukter'!A1" display="Æg og æggeprodukter" xr:uid="{D0F21830-E170-4677-8CBA-53B3A1DA616B}"/>
    <hyperlink ref="L23" location="'Del B Chokolade'!A1" display="Chokolade" xr:uid="{C9ABF02B-5FE8-4AA8-B14B-DEE70E9553BB}"/>
    <hyperlink ref="L24" location="'Del B Fisk og fiskeprodukter'!A1" display="Fisk og fiskeprodukter" xr:uid="{15D1E42E-E9BE-4F78-913B-8FF8AC1DCCA5}"/>
    <hyperlink ref="L25" location="'Del B Juice'!A1" display="Juice, saft, most og koncentrater" xr:uid="{BCB85B06-4EB3-4922-8FAC-E1F3BCB4FEE3}"/>
    <hyperlink ref="L26" location="'Del B Kaffe'!A1" display="Kaffe" xr:uid="{0E0B0057-19D4-4297-8E45-053BA6552186}"/>
    <hyperlink ref="L27" location="'Del B Te'!A1" display="Te" xr:uid="{9BD140AE-A2F3-477B-BEFD-509723CC979C}"/>
    <hyperlink ref="L5" location="Start!A1" display="Start" xr:uid="{8AC04239-E178-41C9-BFCE-E52CDEADC3B1}"/>
    <hyperlink ref="L15" location="'Emballage (Primær)'!A1" display="Emballage (Primær)" xr:uid="{A8BB862E-F3B7-4BB5-BDAF-29BB341575A6}"/>
    <hyperlink ref="L16" location="'Emballage (Sekundær)'!Print_Area" display="Emballage (Sekundær)" xr:uid="{8E8EEFBF-BB6B-4A8C-A50F-725EA8CD1D09}"/>
    <hyperlink ref="G17:H18" location="Ingrediensspecifikationer!A1" display="Næste" xr:uid="{341DDC53-7AF7-46FA-9A98-2DEC7E28304E}"/>
    <hyperlink ref="C17:C18" location="Recept!A1" display="Forrige" xr:uid="{00E731BE-2ECE-4193-8709-AFFB68BA1B5E}"/>
  </hyperlinks>
  <pageMargins left="0.7" right="0.7" top="0.75" bottom="0.75" header="0.3" footer="0.3"/>
  <pageSetup paperSize="9" scale="56" orientation="portrait" verticalDpi="0" r:id="rId1"/>
  <drawing r:id="rId2"/>
  <extLst>
    <ext xmlns:x14="http://schemas.microsoft.com/office/spreadsheetml/2009/9/main" uri="{78C0D931-6437-407d-A8EE-F0AAD7539E65}">
      <x14:conditionalFormattings>
        <x14:conditionalFormatting xmlns:xm="http://schemas.microsoft.com/office/excel/2006/main">
          <x14:cfRule type="expression" priority="1103" id="{00000000-000E-0000-0800-000005000000}">
            <xm:f>$D5='Drop down'!$P$6</xm:f>
            <x14:dxf>
              <font>
                <b/>
                <i val="0"/>
              </font>
              <fill>
                <patternFill>
                  <bgColor theme="2" tint="-0.14996795556505021"/>
                </patternFill>
              </fill>
            </x14:dxf>
          </x14:cfRule>
          <x14:cfRule type="expression" priority="1104" id="{00000000-000E-0000-0800-000006000000}">
            <xm:f>$D5&lt;&gt;'Drop down'!$P$6</xm:f>
            <x14:dxf>
              <font>
                <b val="0"/>
                <i val="0"/>
                <color rgb="FFFF0000"/>
              </font>
              <fill>
                <patternFill>
                  <bgColor theme="0"/>
                </patternFill>
              </fill>
            </x14:dxf>
          </x14:cfRule>
          <xm:sqref>D5 D8:D9 D22:H82</xm:sqref>
        </x14:conditionalFormatting>
        <x14:conditionalFormatting xmlns:xm="http://schemas.microsoft.com/office/excel/2006/main">
          <x14:cfRule type="expression" priority="1107" id="{00000000-000E-0000-0800-00000F000000}">
            <xm:f>$D$11='Drop down'!$P$6</xm:f>
            <x14:dxf>
              <font>
                <b/>
                <i val="0"/>
              </font>
              <fill>
                <patternFill>
                  <bgColor theme="2" tint="-0.14996795556505021"/>
                </patternFill>
              </fill>
            </x14:dxf>
          </x14:cfRule>
          <x14:cfRule type="expression" priority="1108" id="{00000000-000E-0000-0800-000010000000}">
            <xm:f>$D$11&lt;&gt;'Drop down'!$P$6</xm:f>
            <x14:dxf>
              <font>
                <b val="0"/>
                <i val="0"/>
                <color rgb="FFFF0000"/>
              </font>
              <fill>
                <patternFill>
                  <bgColor theme="0"/>
                </patternFill>
              </fill>
            </x14:dxf>
          </x14:cfRule>
          <xm:sqref>D11</xm:sqref>
        </x14:conditionalFormatting>
        <x14:conditionalFormatting xmlns:xm="http://schemas.microsoft.com/office/excel/2006/main">
          <x14:cfRule type="expression" priority="1" id="{8B54072F-2020-43B6-9C63-7B79B558F495}">
            <xm:f>$D$13='Drop down'!$P$6</xm:f>
            <x14:dxf>
              <font>
                <b/>
                <i val="0"/>
              </font>
              <fill>
                <patternFill>
                  <bgColor theme="2" tint="-0.14996795556505021"/>
                </patternFill>
              </fill>
            </x14:dxf>
          </x14:cfRule>
          <x14:cfRule type="expression" priority="2" id="{53C28942-7DD7-4D01-A5DD-37E9077100A3}">
            <xm:f>$D$13&lt;&gt;'Drop down'!$P$6</xm:f>
            <x14:dxf>
              <font>
                <b val="0"/>
                <i val="0"/>
                <color rgb="FFFF0000"/>
              </font>
              <fill>
                <patternFill>
                  <bgColor theme="0"/>
                </patternFill>
              </fill>
            </x14:dxf>
          </x14:cfRule>
          <xm:sqref>D13</xm:sqref>
        </x14:conditionalFormatting>
        <x14:conditionalFormatting xmlns:xm="http://schemas.microsoft.com/office/excel/2006/main">
          <x14:cfRule type="expression" priority="1109" id="{00000000-000E-0000-0800-00000D000000}">
            <xm:f>OR(D15="",D15='Drop down'!$P$7)</xm:f>
            <x14:dxf>
              <font>
                <b/>
                <i val="0"/>
              </font>
              <fill>
                <patternFill>
                  <bgColor theme="2" tint="-0.14996795556505021"/>
                </patternFill>
              </fill>
            </x14:dxf>
          </x14:cfRule>
          <x14:cfRule type="expression" priority="1110" id="{00000000-000E-0000-0800-00000E000000}">
            <xm:f>D15&lt;&gt;'Drop down'!$P$7</xm:f>
            <x14:dxf>
              <font>
                <b val="0"/>
                <i val="0"/>
                <color rgb="FFFF0000"/>
              </font>
              <fill>
                <patternFill patternType="solid">
                  <bgColor theme="0"/>
                </patternFill>
              </fill>
            </x14:dxf>
          </x14:cfRule>
          <xm:sqref>D15:H15</xm:sqref>
        </x14:conditionalFormatting>
      </x14:conditionalFormattings>
    </ext>
    <ext xmlns:x14="http://schemas.microsoft.com/office/spreadsheetml/2009/9/main" uri="{CCE6A557-97BC-4b89-ADB6-D9C93CAAB3DF}">
      <x14:dataValidations xmlns:xm="http://schemas.microsoft.com/office/excel/2006/main" count="3">
        <x14:dataValidation type="list" showInputMessage="1" showErrorMessage="1" xr:uid="{F0F633DA-B222-4D99-986D-BCA5BA59140B}">
          <x14:formula1>
            <xm:f>'Drop down'!$A$5:$A$7</xm:f>
          </x14:formula1>
          <xm:sqref>D11:H14</xm:sqref>
        </x14:dataValidation>
        <x14:dataValidation type="list" showInputMessage="1" showErrorMessage="1" xr:uid="{CBE8D097-40B1-4632-ADBC-A6DD14132D5D}">
          <x14:formula1>
            <xm:f>'Drop down'!$A$20:$A$24</xm:f>
          </x14:formula1>
          <xm:sqref>D22:H82</xm:sqref>
        </x14:dataValidation>
        <x14:dataValidation type="list" showInputMessage="1" showErrorMessage="1" xr:uid="{310CEF74-A737-4DED-AEB3-3A45FF3C14C4}">
          <x14:formula1>
            <xm:f>'Drop down'!$A$254:$A$406</xm:f>
          </x14:formula1>
          <xm:sqref>D5:H9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93CC4-4C23-4407-B52F-E1FCF849C4D1}">
  <sheetPr codeName="Sheet9">
    <pageSetUpPr fitToPage="1"/>
  </sheetPr>
  <dimension ref="A1:Z115"/>
  <sheetViews>
    <sheetView topLeftCell="A62" workbookViewId="0">
      <selection activeCell="G97" sqref="G97:H98"/>
    </sheetView>
  </sheetViews>
  <sheetFormatPr defaultRowHeight="15" x14ac:dyDescent="0.25"/>
  <cols>
    <col min="1" max="1" width="2.85546875" customWidth="1"/>
    <col min="2" max="2" width="3.42578125" customWidth="1"/>
    <col min="3" max="3" width="51.42578125" customWidth="1"/>
    <col min="4" max="4" width="17.7109375" customWidth="1"/>
    <col min="5" max="5" width="15.85546875" customWidth="1"/>
    <col min="6" max="6" width="13.85546875" customWidth="1"/>
    <col min="9" max="9" width="2.5703125" customWidth="1"/>
    <col min="10" max="10" width="3.140625" customWidth="1"/>
    <col min="11" max="11" width="3.42578125" customWidth="1"/>
    <col min="12" max="12" width="41.140625" bestFit="1" customWidth="1"/>
  </cols>
  <sheetData>
    <row r="1" spans="1:26" ht="38.450000000000003" customHeight="1" x14ac:dyDescent="0.25">
      <c r="A1" s="3"/>
      <c r="B1" s="268" t="str">
        <f>'Drop down'!P14</f>
        <v>Alle rettigheder til dette dokument tilhører Varefakta, og dokumentet må ikke kopieres, gengives, videregives og/eller benyttes uden forudgående skriftlig tilladelse fra Varefakta (Version 26.1).</v>
      </c>
      <c r="C1" s="268"/>
      <c r="D1" s="268"/>
      <c r="E1" s="268"/>
      <c r="F1" s="11"/>
      <c r="G1" s="2"/>
      <c r="H1" s="2"/>
      <c r="I1" s="2"/>
      <c r="J1" s="4"/>
      <c r="K1" s="1"/>
      <c r="L1" s="1"/>
      <c r="M1" s="1"/>
      <c r="N1" s="1"/>
      <c r="O1" s="1"/>
      <c r="P1" s="1"/>
      <c r="Q1" s="1"/>
      <c r="R1" s="1"/>
      <c r="S1" s="1"/>
      <c r="T1" s="1"/>
      <c r="U1" s="1"/>
      <c r="V1" s="1"/>
      <c r="W1" s="1"/>
      <c r="X1" s="1"/>
      <c r="Y1" s="1"/>
      <c r="Z1" s="32"/>
    </row>
    <row r="2" spans="1:26" x14ac:dyDescent="0.25">
      <c r="A2" s="3"/>
      <c r="B2" s="5"/>
      <c r="C2" s="6"/>
      <c r="D2" s="6"/>
      <c r="E2" s="6"/>
      <c r="F2" s="6"/>
      <c r="G2" s="6"/>
      <c r="H2" s="6"/>
      <c r="I2" s="7"/>
      <c r="J2" s="4"/>
      <c r="K2" s="1"/>
      <c r="L2" s="1"/>
      <c r="M2" s="1"/>
      <c r="N2" s="1"/>
      <c r="O2" s="1"/>
      <c r="P2" s="1"/>
      <c r="Q2" s="1"/>
      <c r="R2" s="1"/>
      <c r="S2" s="1"/>
      <c r="T2" s="1"/>
      <c r="U2" s="1"/>
      <c r="V2" s="1"/>
      <c r="W2" s="1"/>
      <c r="X2" s="1"/>
      <c r="Y2" s="1"/>
      <c r="Z2" s="32"/>
    </row>
    <row r="3" spans="1:26" ht="24" thickBot="1" x14ac:dyDescent="0.4">
      <c r="A3" s="3"/>
      <c r="B3" s="5"/>
      <c r="C3" s="8" t="s">
        <v>4619</v>
      </c>
      <c r="D3" s="6"/>
      <c r="E3" s="6"/>
      <c r="F3" s="6"/>
      <c r="G3" s="6"/>
      <c r="H3" s="6"/>
      <c r="I3" s="7"/>
      <c r="J3" s="4"/>
      <c r="K3" s="1"/>
      <c r="L3" s="1"/>
      <c r="M3" s="1"/>
      <c r="N3" s="1"/>
      <c r="O3" s="1"/>
      <c r="P3" s="1"/>
      <c r="Q3" s="1"/>
      <c r="R3" s="1"/>
      <c r="S3" s="1"/>
      <c r="T3" s="1"/>
      <c r="U3" s="1"/>
      <c r="V3" s="1"/>
      <c r="W3" s="1"/>
      <c r="X3" s="1"/>
      <c r="Y3" s="1"/>
      <c r="Z3" s="32"/>
    </row>
    <row r="4" spans="1:26" x14ac:dyDescent="0.25">
      <c r="A4" s="3"/>
      <c r="B4" s="5"/>
      <c r="C4" s="6"/>
      <c r="D4" s="6"/>
      <c r="E4" s="6"/>
      <c r="F4" s="6"/>
      <c r="G4" s="6"/>
      <c r="H4" s="6"/>
      <c r="I4" s="7"/>
      <c r="J4" s="4"/>
      <c r="K4" s="1"/>
      <c r="L4" s="12" t="s">
        <v>4617</v>
      </c>
      <c r="M4" s="1"/>
      <c r="N4" s="1"/>
      <c r="O4" s="1"/>
      <c r="P4" s="1"/>
      <c r="Q4" s="1"/>
      <c r="R4" s="1"/>
      <c r="S4" s="1"/>
      <c r="T4" s="1"/>
      <c r="U4" s="1"/>
      <c r="V4" s="1"/>
      <c r="W4" s="1"/>
      <c r="X4" s="1"/>
      <c r="Y4" s="1"/>
      <c r="Z4" s="32"/>
    </row>
    <row r="5" spans="1:26" x14ac:dyDescent="0.25">
      <c r="A5" s="3"/>
      <c r="B5" s="5"/>
      <c r="C5" s="128" t="s">
        <v>4707</v>
      </c>
      <c r="D5" s="35"/>
      <c r="E5" s="35"/>
      <c r="F5" s="35"/>
      <c r="G5" s="35"/>
      <c r="H5" s="35"/>
      <c r="I5" s="7"/>
      <c r="J5" s="4"/>
      <c r="K5" s="1"/>
      <c r="L5" s="155" t="s">
        <v>0</v>
      </c>
      <c r="M5" s="1"/>
      <c r="N5" s="1"/>
      <c r="O5" s="1"/>
      <c r="P5" s="1"/>
      <c r="Q5" s="1"/>
      <c r="R5" s="1"/>
      <c r="S5" s="1"/>
      <c r="T5" s="1"/>
      <c r="U5" s="1"/>
      <c r="V5" s="1"/>
      <c r="W5" s="1"/>
      <c r="X5" s="1"/>
      <c r="Y5" s="1"/>
      <c r="Z5" s="32"/>
    </row>
    <row r="6" spans="1:26" ht="14.45" customHeight="1" x14ac:dyDescent="0.25">
      <c r="A6" s="3"/>
      <c r="B6" s="5"/>
      <c r="C6" s="276" t="s">
        <v>4708</v>
      </c>
      <c r="D6" s="274" t="s">
        <v>15</v>
      </c>
      <c r="E6" s="274"/>
      <c r="F6" s="274"/>
      <c r="G6" s="274"/>
      <c r="H6" s="274"/>
      <c r="I6" s="7"/>
      <c r="J6" s="4"/>
      <c r="K6" s="1"/>
      <c r="L6" s="155" t="s">
        <v>1</v>
      </c>
      <c r="M6" s="1"/>
      <c r="N6" s="1"/>
      <c r="O6" s="1"/>
      <c r="P6" s="1"/>
      <c r="Q6" s="1"/>
      <c r="R6" s="1"/>
      <c r="S6" s="1"/>
      <c r="T6" s="1"/>
      <c r="U6" s="1"/>
      <c r="V6" s="1"/>
      <c r="W6" s="1"/>
      <c r="X6" s="1"/>
      <c r="Y6" s="1"/>
      <c r="Z6" s="32"/>
    </row>
    <row r="7" spans="1:26" ht="14.45" customHeight="1" x14ac:dyDescent="0.25">
      <c r="A7" s="3"/>
      <c r="B7" s="5"/>
      <c r="C7" s="276"/>
      <c r="D7" s="274"/>
      <c r="E7" s="274"/>
      <c r="F7" s="274"/>
      <c r="G7" s="274"/>
      <c r="H7" s="274"/>
      <c r="I7" s="7"/>
      <c r="J7" s="4"/>
      <c r="K7" s="1"/>
      <c r="L7" s="155" t="s">
        <v>2</v>
      </c>
      <c r="M7" s="1"/>
      <c r="N7" s="1"/>
      <c r="O7" s="1"/>
      <c r="P7" s="1"/>
      <c r="Q7" s="1"/>
      <c r="R7" s="1"/>
      <c r="S7" s="1"/>
      <c r="T7" s="1"/>
      <c r="U7" s="1"/>
      <c r="V7" s="1"/>
      <c r="W7" s="1"/>
      <c r="X7" s="1"/>
      <c r="Y7" s="1"/>
      <c r="Z7" s="32"/>
    </row>
    <row r="8" spans="1:26" x14ac:dyDescent="0.25">
      <c r="A8" s="3"/>
      <c r="B8" s="5"/>
      <c r="C8" s="276"/>
      <c r="D8" s="274"/>
      <c r="E8" s="274"/>
      <c r="F8" s="274"/>
      <c r="G8" s="274"/>
      <c r="H8" s="274"/>
      <c r="I8" s="7"/>
      <c r="J8" s="4"/>
      <c r="K8" s="1"/>
      <c r="L8" s="155" t="s">
        <v>3</v>
      </c>
      <c r="M8" s="1"/>
      <c r="N8" s="1"/>
      <c r="O8" s="1"/>
      <c r="P8" s="1"/>
      <c r="Q8" s="1"/>
      <c r="R8" s="1"/>
      <c r="S8" s="1"/>
      <c r="T8" s="1"/>
      <c r="U8" s="1"/>
      <c r="V8" s="1"/>
      <c r="W8" s="1"/>
      <c r="X8" s="1"/>
      <c r="Y8" s="1"/>
      <c r="Z8" s="32"/>
    </row>
    <row r="9" spans="1:26" x14ac:dyDescent="0.25">
      <c r="A9" s="3"/>
      <c r="B9" s="5"/>
      <c r="C9" s="276"/>
      <c r="D9" s="274"/>
      <c r="E9" s="274"/>
      <c r="F9" s="274"/>
      <c r="G9" s="274"/>
      <c r="H9" s="274"/>
      <c r="I9" s="7"/>
      <c r="J9" s="4"/>
      <c r="K9" s="1"/>
      <c r="L9" s="155" t="s">
        <v>4618</v>
      </c>
      <c r="M9" s="1"/>
      <c r="N9" s="1"/>
      <c r="O9" s="1"/>
      <c r="P9" s="1"/>
      <c r="Q9" s="1"/>
      <c r="R9" s="1"/>
      <c r="S9" s="1"/>
      <c r="T9" s="1"/>
      <c r="U9" s="1"/>
      <c r="V9" s="1"/>
      <c r="W9" s="1"/>
      <c r="X9" s="1"/>
      <c r="Y9" s="1"/>
      <c r="Z9" s="32"/>
    </row>
    <row r="10" spans="1:26" x14ac:dyDescent="0.25">
      <c r="A10" s="3"/>
      <c r="B10" s="5"/>
      <c r="C10" s="6"/>
      <c r="D10" s="6"/>
      <c r="E10" s="6"/>
      <c r="F10" s="6"/>
      <c r="G10" s="6"/>
      <c r="H10" s="6"/>
      <c r="I10" s="7"/>
      <c r="J10" s="4"/>
      <c r="K10" s="1"/>
      <c r="L10" s="158" t="s">
        <v>4619</v>
      </c>
      <c r="M10" s="1"/>
      <c r="N10" s="1"/>
      <c r="O10" s="1"/>
      <c r="P10" s="1"/>
      <c r="Q10" s="1"/>
      <c r="R10" s="1"/>
      <c r="S10" s="1"/>
      <c r="T10" s="1"/>
      <c r="U10" s="1"/>
      <c r="V10" s="1"/>
      <c r="W10" s="1"/>
      <c r="X10" s="1"/>
      <c r="Y10" s="1"/>
      <c r="Z10" s="32"/>
    </row>
    <row r="11" spans="1:26" x14ac:dyDescent="0.25">
      <c r="A11" s="3"/>
      <c r="B11" s="5"/>
      <c r="C11" s="321" t="s">
        <v>4709</v>
      </c>
      <c r="D11" s="322"/>
      <c r="E11" s="322"/>
      <c r="F11" s="322"/>
      <c r="G11" s="322"/>
      <c r="H11" s="322"/>
      <c r="I11" s="7"/>
      <c r="J11" s="4"/>
      <c r="K11" s="1"/>
      <c r="L11" s="155" t="s">
        <v>4</v>
      </c>
      <c r="M11" s="1"/>
      <c r="N11" s="1"/>
      <c r="O11" s="1"/>
      <c r="P11" s="1"/>
      <c r="Q11" s="1"/>
      <c r="R11" s="1"/>
      <c r="S11" s="1"/>
      <c r="T11" s="1"/>
      <c r="U11" s="1"/>
      <c r="V11" s="1"/>
      <c r="W11" s="1"/>
      <c r="X11" s="1"/>
      <c r="Y11" s="1"/>
      <c r="Z11" s="32"/>
    </row>
    <row r="12" spans="1:26" ht="14.45" customHeight="1" x14ac:dyDescent="0.25">
      <c r="A12" s="3"/>
      <c r="B12" s="5"/>
      <c r="C12" s="276" t="s">
        <v>4710</v>
      </c>
      <c r="D12" s="248" t="s">
        <v>15</v>
      </c>
      <c r="E12" s="249"/>
      <c r="F12" s="249"/>
      <c r="G12" s="249"/>
      <c r="H12" s="250"/>
      <c r="I12" s="7"/>
      <c r="J12" s="4"/>
      <c r="K12" s="1"/>
      <c r="L12" s="155" t="s">
        <v>5</v>
      </c>
      <c r="M12" s="1"/>
      <c r="N12" s="1"/>
      <c r="O12" s="1"/>
      <c r="P12" s="1"/>
      <c r="Q12" s="1"/>
      <c r="R12" s="1"/>
      <c r="S12" s="1"/>
      <c r="T12" s="1"/>
      <c r="U12" s="1"/>
      <c r="V12" s="1"/>
      <c r="W12" s="1"/>
      <c r="X12" s="1"/>
      <c r="Y12" s="1"/>
      <c r="Z12" s="32"/>
    </row>
    <row r="13" spans="1:26" x14ac:dyDescent="0.25">
      <c r="A13" s="3"/>
      <c r="B13" s="5"/>
      <c r="C13" s="276"/>
      <c r="D13" s="251"/>
      <c r="E13" s="252"/>
      <c r="F13" s="252"/>
      <c r="G13" s="252"/>
      <c r="H13" s="253"/>
      <c r="I13" s="7"/>
      <c r="J13" s="4"/>
      <c r="K13" s="1"/>
      <c r="L13" s="155" t="s">
        <v>6</v>
      </c>
      <c r="M13" s="1"/>
      <c r="N13" s="1"/>
      <c r="O13" s="1"/>
      <c r="P13" s="1"/>
      <c r="Q13" s="1"/>
      <c r="R13" s="1"/>
      <c r="S13" s="1"/>
      <c r="T13" s="1"/>
      <c r="U13" s="1"/>
      <c r="V13" s="1"/>
      <c r="W13" s="1"/>
      <c r="X13" s="1"/>
      <c r="Y13" s="1"/>
      <c r="Z13" s="32"/>
    </row>
    <row r="14" spans="1:26" ht="14.45" customHeight="1" x14ac:dyDescent="0.25">
      <c r="A14" s="3"/>
      <c r="B14" s="5"/>
      <c r="C14" s="276" t="s">
        <v>4711</v>
      </c>
      <c r="D14" s="248" t="s">
        <v>15</v>
      </c>
      <c r="E14" s="249"/>
      <c r="F14" s="249"/>
      <c r="G14" s="249"/>
      <c r="H14" s="250"/>
      <c r="I14" s="7"/>
      <c r="J14" s="4"/>
      <c r="K14" s="1"/>
      <c r="L14" s="155" t="s">
        <v>7</v>
      </c>
      <c r="M14" s="1"/>
      <c r="N14" s="1"/>
      <c r="O14" s="1"/>
      <c r="P14" s="1"/>
      <c r="Q14" s="1"/>
      <c r="R14" s="1"/>
      <c r="S14" s="1"/>
      <c r="T14" s="1"/>
      <c r="U14" s="1"/>
      <c r="V14" s="1"/>
      <c r="W14" s="1"/>
      <c r="X14" s="1"/>
      <c r="Y14" s="1"/>
      <c r="Z14" s="32"/>
    </row>
    <row r="15" spans="1:26" x14ac:dyDescent="0.25">
      <c r="A15" s="3"/>
      <c r="B15" s="5"/>
      <c r="C15" s="276"/>
      <c r="D15" s="318"/>
      <c r="E15" s="319"/>
      <c r="F15" s="319"/>
      <c r="G15" s="319"/>
      <c r="H15" s="320"/>
      <c r="I15" s="7"/>
      <c r="J15" s="4"/>
      <c r="K15" s="1"/>
      <c r="L15" s="155" t="s">
        <v>4620</v>
      </c>
      <c r="M15" s="1"/>
      <c r="N15" s="1"/>
      <c r="O15" s="1"/>
      <c r="P15" s="1"/>
      <c r="Q15" s="1"/>
      <c r="R15" s="1"/>
      <c r="S15" s="1"/>
      <c r="T15" s="1"/>
      <c r="U15" s="1"/>
      <c r="V15" s="1"/>
      <c r="W15" s="1"/>
      <c r="X15" s="1"/>
      <c r="Y15" s="1"/>
      <c r="Z15" s="32"/>
    </row>
    <row r="16" spans="1:26" x14ac:dyDescent="0.25">
      <c r="A16" s="3"/>
      <c r="B16" s="5"/>
      <c r="C16" s="276"/>
      <c r="D16" s="251"/>
      <c r="E16" s="252"/>
      <c r="F16" s="252"/>
      <c r="G16" s="252"/>
      <c r="H16" s="253"/>
      <c r="I16" s="7"/>
      <c r="J16" s="4"/>
      <c r="K16" s="1"/>
      <c r="L16" s="155" t="s">
        <v>4621</v>
      </c>
      <c r="M16" s="1"/>
      <c r="N16" s="1"/>
      <c r="O16" s="1"/>
      <c r="P16" s="1"/>
      <c r="Q16" s="1"/>
      <c r="R16" s="1"/>
      <c r="S16" s="1"/>
      <c r="T16" s="1"/>
      <c r="U16" s="1"/>
      <c r="V16" s="1"/>
      <c r="W16" s="1"/>
      <c r="X16" s="1"/>
      <c r="Y16" s="1"/>
      <c r="Z16" s="32"/>
    </row>
    <row r="17" spans="1:26" ht="15.75" thickBot="1" x14ac:dyDescent="0.3">
      <c r="A17" s="3"/>
      <c r="B17" s="5"/>
      <c r="C17" s="6"/>
      <c r="D17" s="6"/>
      <c r="E17" s="6"/>
      <c r="F17" s="6"/>
      <c r="G17" s="6"/>
      <c r="H17" s="6"/>
      <c r="I17" s="7"/>
      <c r="J17" s="4"/>
      <c r="K17" s="1"/>
      <c r="L17" s="156" t="s">
        <v>4622</v>
      </c>
      <c r="M17" s="1"/>
      <c r="N17" s="1"/>
      <c r="O17" s="1"/>
      <c r="P17" s="1"/>
      <c r="Q17" s="1"/>
      <c r="R17" s="1"/>
      <c r="S17" s="1"/>
      <c r="T17" s="1"/>
      <c r="U17" s="1"/>
      <c r="V17" s="1"/>
      <c r="W17" s="1"/>
      <c r="X17" s="1"/>
      <c r="Y17" s="1"/>
      <c r="Z17" s="32"/>
    </row>
    <row r="18" spans="1:26" ht="15.75" thickBot="1" x14ac:dyDescent="0.3">
      <c r="A18" s="3"/>
      <c r="B18" s="5"/>
      <c r="C18" s="34" t="s">
        <v>685</v>
      </c>
      <c r="D18" s="6"/>
      <c r="E18" s="6"/>
      <c r="F18" s="6"/>
      <c r="G18" s="6"/>
      <c r="H18" s="6"/>
      <c r="I18" s="7"/>
      <c r="J18" s="4"/>
      <c r="K18" s="1"/>
      <c r="L18" s="1"/>
      <c r="M18" s="1"/>
      <c r="N18" s="1"/>
      <c r="O18" s="1"/>
      <c r="P18" s="1"/>
      <c r="Q18" s="1"/>
      <c r="R18" s="1"/>
      <c r="S18" s="1"/>
      <c r="T18" s="1"/>
      <c r="U18" s="1"/>
      <c r="V18" s="1"/>
      <c r="W18" s="1"/>
      <c r="X18" s="1"/>
      <c r="Y18" s="1"/>
      <c r="Z18" s="32"/>
    </row>
    <row r="19" spans="1:26" x14ac:dyDescent="0.25">
      <c r="A19" s="3"/>
      <c r="B19" s="5"/>
      <c r="C19" s="13" t="s">
        <v>4712</v>
      </c>
      <c r="D19" s="279" t="s">
        <v>15</v>
      </c>
      <c r="E19" s="280"/>
      <c r="F19" s="280"/>
      <c r="G19" s="280"/>
      <c r="H19" s="280"/>
      <c r="I19" s="7"/>
      <c r="J19" s="4"/>
      <c r="K19" s="1"/>
      <c r="L19" s="12" t="s">
        <v>4623</v>
      </c>
      <c r="M19" s="1"/>
      <c r="N19" s="1"/>
      <c r="O19" s="1"/>
      <c r="P19" s="1"/>
      <c r="Q19" s="1"/>
      <c r="R19" s="1"/>
      <c r="S19" s="1"/>
      <c r="T19" s="1"/>
      <c r="U19" s="1"/>
      <c r="V19" s="1"/>
      <c r="W19" s="1"/>
      <c r="X19" s="1"/>
      <c r="Y19" s="1"/>
      <c r="Z19" s="32"/>
    </row>
    <row r="20" spans="1:26" x14ac:dyDescent="0.25">
      <c r="A20" s="3"/>
      <c r="B20" s="5"/>
      <c r="C20" s="34"/>
      <c r="D20" s="6"/>
      <c r="E20" s="6"/>
      <c r="F20" s="6"/>
      <c r="G20" s="6"/>
      <c r="H20" s="6"/>
      <c r="I20" s="7"/>
      <c r="J20" s="4"/>
      <c r="K20" s="1"/>
      <c r="L20" s="155" t="s">
        <v>4624</v>
      </c>
      <c r="M20" s="1"/>
      <c r="N20" s="1"/>
      <c r="O20" s="1"/>
      <c r="P20" s="1"/>
      <c r="Q20" s="1"/>
      <c r="R20" s="1"/>
      <c r="S20" s="1"/>
      <c r="T20" s="1"/>
      <c r="U20" s="1"/>
      <c r="V20" s="1"/>
      <c r="W20" s="1"/>
      <c r="X20" s="1"/>
      <c r="Y20" s="1"/>
      <c r="Z20" s="32"/>
    </row>
    <row r="21" spans="1:26" x14ac:dyDescent="0.25">
      <c r="A21" s="3"/>
      <c r="B21" s="5"/>
      <c r="C21" s="13" t="s">
        <v>4713</v>
      </c>
      <c r="D21" s="279" t="s">
        <v>15</v>
      </c>
      <c r="E21" s="280"/>
      <c r="F21" s="280"/>
      <c r="G21" s="280"/>
      <c r="H21" s="280"/>
      <c r="I21" s="7"/>
      <c r="J21" s="4"/>
      <c r="K21" s="1"/>
      <c r="L21" s="155" t="s">
        <v>4625</v>
      </c>
      <c r="M21" s="1"/>
      <c r="N21" s="1"/>
      <c r="O21" s="1"/>
      <c r="P21" s="1"/>
      <c r="Q21" s="1"/>
      <c r="R21" s="1"/>
      <c r="S21" s="1"/>
      <c r="T21" s="1"/>
      <c r="U21" s="1"/>
      <c r="V21" s="1"/>
      <c r="W21" s="1"/>
      <c r="X21" s="1"/>
      <c r="Y21" s="1"/>
      <c r="Z21" s="32"/>
    </row>
    <row r="22" spans="1:26" x14ac:dyDescent="0.25">
      <c r="A22" s="3"/>
      <c r="B22" s="5"/>
      <c r="C22" s="13" t="s">
        <v>4714</v>
      </c>
      <c r="D22" s="267" t="s">
        <v>4614</v>
      </c>
      <c r="E22" s="267"/>
      <c r="F22" s="267"/>
      <c r="G22" s="267"/>
      <c r="H22" s="267"/>
      <c r="I22" s="7"/>
      <c r="J22" s="4"/>
      <c r="K22" s="1"/>
      <c r="L22" s="155" t="s">
        <v>4626</v>
      </c>
      <c r="M22" s="1"/>
      <c r="N22" s="1"/>
      <c r="O22" s="1"/>
      <c r="P22" s="1"/>
      <c r="Q22" s="1"/>
      <c r="R22" s="1"/>
      <c r="S22" s="1"/>
      <c r="T22" s="1"/>
      <c r="U22" s="1"/>
      <c r="V22" s="1"/>
      <c r="W22" s="1"/>
      <c r="X22" s="1"/>
      <c r="Y22" s="1"/>
      <c r="Z22" s="32"/>
    </row>
    <row r="23" spans="1:26" x14ac:dyDescent="0.25">
      <c r="A23" s="3"/>
      <c r="B23" s="5"/>
      <c r="C23" s="6"/>
      <c r="D23" s="6"/>
      <c r="E23" s="6"/>
      <c r="F23" s="6"/>
      <c r="G23" s="6"/>
      <c r="H23" s="6"/>
      <c r="I23" s="7"/>
      <c r="J23" s="4"/>
      <c r="K23" s="1"/>
      <c r="L23" s="155" t="s">
        <v>8</v>
      </c>
      <c r="M23" s="1"/>
      <c r="N23" s="1"/>
      <c r="O23" s="1"/>
      <c r="P23" s="1"/>
      <c r="Q23" s="1"/>
      <c r="R23" s="1"/>
      <c r="S23" s="1"/>
      <c r="T23" s="1"/>
      <c r="U23" s="1"/>
      <c r="V23" s="1"/>
      <c r="W23" s="1"/>
      <c r="X23" s="1"/>
      <c r="Y23" s="1"/>
      <c r="Z23" s="32"/>
    </row>
    <row r="24" spans="1:26" ht="14.45" customHeight="1" x14ac:dyDescent="0.25">
      <c r="A24" s="3"/>
      <c r="B24" s="5"/>
      <c r="C24" s="276" t="s">
        <v>4715</v>
      </c>
      <c r="D24" s="274" t="s">
        <v>15</v>
      </c>
      <c r="E24" s="274"/>
      <c r="F24" s="274"/>
      <c r="G24" s="274"/>
      <c r="H24" s="274"/>
      <c r="I24" s="7"/>
      <c r="J24" s="4"/>
      <c r="K24" s="1"/>
      <c r="L24" s="155" t="s">
        <v>9</v>
      </c>
      <c r="M24" s="1"/>
      <c r="N24" s="1"/>
      <c r="O24" s="1"/>
      <c r="P24" s="1"/>
      <c r="Q24" s="1"/>
      <c r="R24" s="1"/>
      <c r="S24" s="1"/>
      <c r="T24" s="1"/>
      <c r="U24" s="1"/>
      <c r="V24" s="1"/>
      <c r="W24" s="1"/>
      <c r="X24" s="1"/>
      <c r="Y24" s="1"/>
      <c r="Z24" s="32"/>
    </row>
    <row r="25" spans="1:26" x14ac:dyDescent="0.25">
      <c r="A25" s="3"/>
      <c r="B25" s="5"/>
      <c r="C25" s="297"/>
      <c r="D25" s="274"/>
      <c r="E25" s="274"/>
      <c r="F25" s="274"/>
      <c r="G25" s="274"/>
      <c r="H25" s="274"/>
      <c r="I25" s="7"/>
      <c r="J25" s="4"/>
      <c r="K25" s="1"/>
      <c r="L25" s="155" t="s">
        <v>4627</v>
      </c>
      <c r="M25" s="1"/>
      <c r="N25" s="1"/>
      <c r="O25" s="1"/>
      <c r="P25" s="1"/>
      <c r="Q25" s="1"/>
      <c r="R25" s="1"/>
      <c r="S25" s="1"/>
      <c r="T25" s="1"/>
      <c r="U25" s="1"/>
      <c r="V25" s="1"/>
      <c r="W25" s="1"/>
      <c r="X25" s="1"/>
      <c r="Y25" s="1"/>
      <c r="Z25" s="32"/>
    </row>
    <row r="26" spans="1:26" x14ac:dyDescent="0.25">
      <c r="A26" s="3"/>
      <c r="B26" s="5"/>
      <c r="C26" s="6"/>
      <c r="D26" s="6"/>
      <c r="E26" s="6"/>
      <c r="F26" s="6"/>
      <c r="G26" s="6"/>
      <c r="H26" s="6"/>
      <c r="I26" s="7"/>
      <c r="J26" s="4"/>
      <c r="K26" s="1"/>
      <c r="L26" s="155" t="s">
        <v>10</v>
      </c>
      <c r="M26" s="1"/>
      <c r="N26" s="1"/>
      <c r="O26" s="1"/>
      <c r="P26" s="1"/>
      <c r="Q26" s="1"/>
      <c r="R26" s="1"/>
      <c r="S26" s="1"/>
      <c r="T26" s="1"/>
      <c r="U26" s="1"/>
      <c r="V26" s="1"/>
      <c r="W26" s="1"/>
      <c r="X26" s="1"/>
      <c r="Y26" s="1"/>
      <c r="Z26" s="32"/>
    </row>
    <row r="27" spans="1:26" ht="15.75" thickBot="1" x14ac:dyDescent="0.3">
      <c r="A27" s="3"/>
      <c r="B27" s="5"/>
      <c r="C27" s="13" t="s">
        <v>4716</v>
      </c>
      <c r="D27" s="267" t="s">
        <v>4614</v>
      </c>
      <c r="E27" s="267"/>
      <c r="F27" s="267"/>
      <c r="G27" s="267"/>
      <c r="H27" s="267"/>
      <c r="I27" s="7"/>
      <c r="J27" s="4"/>
      <c r="K27" s="1"/>
      <c r="L27" s="156" t="s">
        <v>11</v>
      </c>
      <c r="M27" s="1"/>
      <c r="N27" s="1"/>
      <c r="O27" s="1"/>
      <c r="P27" s="1"/>
      <c r="Q27" s="1"/>
      <c r="R27" s="1"/>
      <c r="S27" s="1"/>
      <c r="T27" s="1"/>
      <c r="U27" s="1"/>
      <c r="V27" s="1"/>
      <c r="W27" s="1"/>
      <c r="X27" s="1"/>
      <c r="Y27" s="1"/>
      <c r="Z27" s="32"/>
    </row>
    <row r="28" spans="1:26" x14ac:dyDescent="0.25">
      <c r="A28" s="3"/>
      <c r="B28" s="5"/>
      <c r="C28" s="6"/>
      <c r="D28" s="6"/>
      <c r="E28" s="6"/>
      <c r="F28" s="6"/>
      <c r="G28" s="6"/>
      <c r="H28" s="6"/>
      <c r="I28" s="7"/>
      <c r="J28" s="4"/>
      <c r="K28" s="1"/>
      <c r="L28" s="1"/>
      <c r="M28" s="1"/>
      <c r="N28" s="1"/>
      <c r="O28" s="1"/>
      <c r="P28" s="1"/>
      <c r="Q28" s="1"/>
      <c r="R28" s="1"/>
      <c r="S28" s="1"/>
      <c r="T28" s="1"/>
      <c r="U28" s="1"/>
      <c r="V28" s="1"/>
      <c r="W28" s="1"/>
      <c r="X28" s="1"/>
      <c r="Y28" s="1"/>
      <c r="Z28" s="32"/>
    </row>
    <row r="29" spans="1:26" x14ac:dyDescent="0.25">
      <c r="A29" s="3"/>
      <c r="B29" s="5"/>
      <c r="C29" s="297" t="s">
        <v>4717</v>
      </c>
      <c r="D29" s="17" t="s">
        <v>664</v>
      </c>
      <c r="E29" s="17" t="s">
        <v>4718</v>
      </c>
      <c r="F29" s="323" t="s">
        <v>4719</v>
      </c>
      <c r="G29" s="323"/>
      <c r="H29" s="323"/>
      <c r="I29" s="7"/>
      <c r="J29" s="4"/>
      <c r="K29" s="1"/>
      <c r="L29" s="1"/>
      <c r="M29" s="1"/>
      <c r="N29" s="1"/>
      <c r="O29" s="1"/>
      <c r="P29" s="1"/>
      <c r="Q29" s="1"/>
      <c r="R29" s="1"/>
      <c r="S29" s="1"/>
      <c r="T29" s="1"/>
      <c r="U29" s="1"/>
      <c r="V29" s="1"/>
      <c r="W29" s="1"/>
      <c r="X29" s="1"/>
      <c r="Y29" s="1"/>
      <c r="Z29" s="32"/>
    </row>
    <row r="30" spans="1:26" x14ac:dyDescent="0.25">
      <c r="A30" s="3"/>
      <c r="B30" s="5"/>
      <c r="C30" s="297"/>
      <c r="D30" s="36" t="s">
        <v>4614</v>
      </c>
      <c r="E30" s="36" t="s">
        <v>4614</v>
      </c>
      <c r="F30" s="267" t="s">
        <v>4614</v>
      </c>
      <c r="G30" s="267"/>
      <c r="H30" s="267"/>
      <c r="I30" s="7"/>
      <c r="J30" s="4"/>
      <c r="K30" s="1"/>
      <c r="L30" s="1"/>
      <c r="M30" s="1"/>
      <c r="N30" s="1"/>
      <c r="O30" s="1"/>
      <c r="P30" s="1"/>
      <c r="Q30" s="1"/>
      <c r="R30" s="1"/>
      <c r="S30" s="1"/>
      <c r="T30" s="1"/>
      <c r="U30" s="1"/>
      <c r="V30" s="1"/>
      <c r="W30" s="1"/>
      <c r="X30" s="1"/>
      <c r="Y30" s="1"/>
      <c r="Z30" s="32"/>
    </row>
    <row r="31" spans="1:26" x14ac:dyDescent="0.25">
      <c r="A31" s="3"/>
      <c r="B31" s="5"/>
      <c r="C31" s="297"/>
      <c r="D31" s="36" t="s">
        <v>4614</v>
      </c>
      <c r="E31" s="36" t="s">
        <v>4614</v>
      </c>
      <c r="F31" s="267" t="s">
        <v>4614</v>
      </c>
      <c r="G31" s="267"/>
      <c r="H31" s="267"/>
      <c r="I31" s="7"/>
      <c r="J31" s="4"/>
      <c r="K31" s="1"/>
      <c r="L31" s="1"/>
      <c r="M31" s="1"/>
      <c r="N31" s="1"/>
      <c r="O31" s="1"/>
      <c r="P31" s="1"/>
      <c r="Q31" s="1"/>
      <c r="R31" s="1"/>
      <c r="S31" s="1"/>
      <c r="T31" s="1"/>
      <c r="U31" s="1"/>
      <c r="V31" s="1"/>
      <c r="W31" s="1"/>
      <c r="X31" s="1"/>
      <c r="Y31" s="1"/>
      <c r="Z31" s="32"/>
    </row>
    <row r="32" spans="1:26" x14ac:dyDescent="0.25">
      <c r="A32" s="3"/>
      <c r="B32" s="5"/>
      <c r="C32" s="6"/>
      <c r="D32" s="6"/>
      <c r="E32" s="6"/>
      <c r="F32" s="6"/>
      <c r="G32" s="6"/>
      <c r="H32" s="6"/>
      <c r="I32" s="7"/>
      <c r="J32" s="4"/>
      <c r="K32" s="1"/>
      <c r="L32" s="1"/>
      <c r="M32" s="1"/>
      <c r="N32" s="1"/>
      <c r="O32" s="1"/>
      <c r="P32" s="1"/>
      <c r="Q32" s="1"/>
      <c r="R32" s="1"/>
      <c r="S32" s="1"/>
      <c r="T32" s="1"/>
      <c r="U32" s="1"/>
      <c r="V32" s="1"/>
      <c r="W32" s="1"/>
      <c r="X32" s="1"/>
      <c r="Y32" s="1"/>
      <c r="Z32" s="32"/>
    </row>
    <row r="33" spans="1:26" x14ac:dyDescent="0.25">
      <c r="A33" s="3"/>
      <c r="B33" s="5"/>
      <c r="C33" s="37" t="s">
        <v>5326</v>
      </c>
      <c r="D33" s="279" t="s">
        <v>15</v>
      </c>
      <c r="E33" s="280"/>
      <c r="F33" s="280"/>
      <c r="G33" s="280"/>
      <c r="H33" s="280"/>
      <c r="I33" s="7"/>
      <c r="J33" s="4"/>
      <c r="K33" s="1"/>
      <c r="L33" s="1"/>
      <c r="M33" s="1"/>
      <c r="N33" s="1"/>
      <c r="O33" s="1"/>
      <c r="P33" s="1"/>
      <c r="Q33" s="1"/>
      <c r="R33" s="1"/>
      <c r="S33" s="1"/>
      <c r="T33" s="1"/>
      <c r="U33" s="1"/>
      <c r="V33" s="1"/>
      <c r="W33" s="1"/>
      <c r="X33" s="1"/>
      <c r="Y33" s="1"/>
      <c r="Z33" s="32"/>
    </row>
    <row r="34" spans="1:26" x14ac:dyDescent="0.25">
      <c r="A34" s="3"/>
      <c r="B34" s="5"/>
      <c r="C34" s="13" t="s">
        <v>4720</v>
      </c>
      <c r="D34" s="279" t="s">
        <v>15</v>
      </c>
      <c r="E34" s="280"/>
      <c r="F34" s="280"/>
      <c r="G34" s="280"/>
      <c r="H34" s="280"/>
      <c r="I34" s="7"/>
      <c r="J34" s="4"/>
      <c r="K34" s="1"/>
      <c r="L34" s="1"/>
      <c r="M34" s="1"/>
      <c r="N34" s="1"/>
      <c r="O34" s="1"/>
      <c r="P34" s="1"/>
      <c r="Q34" s="1"/>
      <c r="R34" s="1"/>
      <c r="S34" s="1"/>
      <c r="T34" s="1"/>
      <c r="U34" s="1"/>
      <c r="V34" s="1"/>
      <c r="W34" s="1"/>
      <c r="X34" s="1"/>
      <c r="Y34" s="1"/>
      <c r="Z34" s="32"/>
    </row>
    <row r="35" spans="1:26" x14ac:dyDescent="0.25">
      <c r="A35" s="3"/>
      <c r="B35" s="5"/>
      <c r="C35" s="6"/>
      <c r="D35" s="6"/>
      <c r="E35" s="6"/>
      <c r="F35" s="6"/>
      <c r="G35" s="6"/>
      <c r="H35" s="6"/>
      <c r="I35" s="7"/>
      <c r="J35" s="4"/>
      <c r="K35" s="1"/>
      <c r="L35" s="1"/>
      <c r="M35" s="1"/>
      <c r="N35" s="1"/>
      <c r="O35" s="1"/>
      <c r="P35" s="1"/>
      <c r="Q35" s="1"/>
      <c r="R35" s="1"/>
      <c r="S35" s="1"/>
      <c r="T35" s="1"/>
      <c r="U35" s="1"/>
      <c r="V35" s="1"/>
      <c r="W35" s="1"/>
      <c r="X35" s="1"/>
      <c r="Y35" s="1"/>
      <c r="Z35" s="32"/>
    </row>
    <row r="36" spans="1:26" x14ac:dyDescent="0.25">
      <c r="A36" s="3"/>
      <c r="B36" s="5"/>
      <c r="C36" s="276" t="s">
        <v>4724</v>
      </c>
      <c r="D36" s="248" t="s">
        <v>15</v>
      </c>
      <c r="E36" s="249"/>
      <c r="F36" s="249"/>
      <c r="G36" s="249"/>
      <c r="H36" s="250"/>
      <c r="I36" s="7"/>
      <c r="J36" s="4"/>
      <c r="K36" s="1"/>
      <c r="L36" s="1"/>
      <c r="M36" s="1"/>
      <c r="N36" s="1"/>
      <c r="O36" s="1"/>
      <c r="P36" s="1"/>
      <c r="Q36" s="1"/>
      <c r="R36" s="1"/>
      <c r="S36" s="1"/>
      <c r="T36" s="1"/>
      <c r="U36" s="1"/>
      <c r="V36" s="1"/>
      <c r="W36" s="1"/>
      <c r="X36" s="1"/>
      <c r="Y36" s="1"/>
      <c r="Z36" s="32"/>
    </row>
    <row r="37" spans="1:26" x14ac:dyDescent="0.25">
      <c r="A37" s="3"/>
      <c r="B37" s="5"/>
      <c r="C37" s="276"/>
      <c r="D37" s="318"/>
      <c r="E37" s="319"/>
      <c r="F37" s="319"/>
      <c r="G37" s="319"/>
      <c r="H37" s="320"/>
      <c r="I37" s="7"/>
      <c r="J37" s="4"/>
      <c r="K37" s="1"/>
      <c r="L37" s="1"/>
      <c r="M37" s="1"/>
      <c r="N37" s="1"/>
      <c r="O37" s="1"/>
      <c r="P37" s="1"/>
      <c r="Q37" s="1"/>
      <c r="R37" s="1"/>
      <c r="S37" s="1"/>
      <c r="T37" s="1"/>
      <c r="U37" s="1"/>
      <c r="V37" s="1"/>
      <c r="W37" s="1"/>
      <c r="X37" s="1"/>
      <c r="Y37" s="1"/>
      <c r="Z37" s="32"/>
    </row>
    <row r="38" spans="1:26" x14ac:dyDescent="0.25">
      <c r="A38" s="3"/>
      <c r="B38" s="5"/>
      <c r="C38" s="276"/>
      <c r="D38" s="251"/>
      <c r="E38" s="252"/>
      <c r="F38" s="252"/>
      <c r="G38" s="252"/>
      <c r="H38" s="253"/>
      <c r="I38" s="7"/>
      <c r="J38" s="4"/>
      <c r="K38" s="1"/>
      <c r="L38" s="1"/>
      <c r="M38" s="1"/>
      <c r="N38" s="1"/>
      <c r="O38" s="1"/>
      <c r="P38" s="1"/>
      <c r="Q38" s="1"/>
      <c r="R38" s="1"/>
      <c r="S38" s="1"/>
      <c r="T38" s="1"/>
      <c r="U38" s="1"/>
      <c r="V38" s="1"/>
      <c r="W38" s="1"/>
      <c r="X38" s="1"/>
      <c r="Y38" s="1"/>
      <c r="Z38" s="32"/>
    </row>
    <row r="39" spans="1:26" ht="15.6" customHeight="1" x14ac:dyDescent="0.25">
      <c r="A39" s="3"/>
      <c r="B39" s="5"/>
      <c r="C39" s="276" t="s">
        <v>4725</v>
      </c>
      <c r="D39" s="248" t="s">
        <v>15</v>
      </c>
      <c r="E39" s="249"/>
      <c r="F39" s="249"/>
      <c r="G39" s="249"/>
      <c r="H39" s="250"/>
      <c r="I39" s="7"/>
      <c r="J39" s="4"/>
      <c r="K39" s="1"/>
      <c r="L39" s="1"/>
      <c r="M39" s="1"/>
      <c r="N39" s="1"/>
      <c r="O39" s="1"/>
      <c r="P39" s="1"/>
      <c r="Q39" s="1"/>
      <c r="R39" s="1"/>
      <c r="S39" s="1"/>
      <c r="T39" s="1"/>
      <c r="U39" s="1"/>
      <c r="V39" s="1"/>
      <c r="W39" s="1"/>
      <c r="X39" s="1"/>
      <c r="Y39" s="1"/>
      <c r="Z39" s="32"/>
    </row>
    <row r="40" spans="1:26" ht="15.6" customHeight="1" x14ac:dyDescent="0.25">
      <c r="A40" s="3"/>
      <c r="B40" s="5"/>
      <c r="C40" s="276"/>
      <c r="D40" s="251"/>
      <c r="E40" s="252"/>
      <c r="F40" s="252"/>
      <c r="G40" s="252"/>
      <c r="H40" s="253"/>
      <c r="I40" s="7"/>
      <c r="J40" s="4"/>
      <c r="K40" s="1"/>
      <c r="L40" s="1"/>
      <c r="M40" s="1"/>
      <c r="N40" s="1"/>
      <c r="O40" s="1"/>
      <c r="P40" s="1"/>
      <c r="Q40" s="1"/>
      <c r="R40" s="1"/>
      <c r="S40" s="1"/>
      <c r="T40" s="1"/>
      <c r="U40" s="1"/>
      <c r="V40" s="1"/>
      <c r="W40" s="1"/>
      <c r="X40" s="1"/>
      <c r="Y40" s="1"/>
      <c r="Z40" s="32"/>
    </row>
    <row r="41" spans="1:26" ht="15.6" customHeight="1" x14ac:dyDescent="0.25">
      <c r="A41" s="3"/>
      <c r="B41" s="5"/>
      <c r="C41" s="6"/>
      <c r="D41" s="6"/>
      <c r="E41" s="6"/>
      <c r="F41" s="6"/>
      <c r="G41" s="6"/>
      <c r="H41" s="6"/>
      <c r="I41" s="7"/>
      <c r="J41" s="4"/>
      <c r="K41" s="1"/>
      <c r="L41" s="1"/>
      <c r="M41" s="1"/>
      <c r="N41" s="1"/>
      <c r="O41" s="1"/>
      <c r="P41" s="1"/>
      <c r="Q41" s="1"/>
      <c r="R41" s="1"/>
      <c r="S41" s="1"/>
      <c r="T41" s="1"/>
      <c r="U41" s="1"/>
      <c r="V41" s="1"/>
      <c r="W41" s="1"/>
      <c r="X41" s="1"/>
      <c r="Y41" s="1"/>
      <c r="Z41" s="32"/>
    </row>
    <row r="42" spans="1:26" ht="14.45" customHeight="1" x14ac:dyDescent="0.25">
      <c r="A42" s="3"/>
      <c r="B42" s="5"/>
      <c r="C42" s="254" t="s">
        <v>4721</v>
      </c>
      <c r="D42" s="248" t="s">
        <v>15</v>
      </c>
      <c r="E42" s="249"/>
      <c r="F42" s="249"/>
      <c r="G42" s="249"/>
      <c r="H42" s="250"/>
      <c r="I42" s="7"/>
      <c r="J42" s="4"/>
      <c r="K42" s="1"/>
      <c r="L42" s="1"/>
      <c r="M42" s="1"/>
      <c r="N42" s="1"/>
      <c r="O42" s="1"/>
      <c r="P42" s="1"/>
      <c r="Q42" s="1"/>
      <c r="R42" s="1"/>
      <c r="S42" s="1"/>
      <c r="T42" s="1"/>
      <c r="U42" s="1"/>
      <c r="V42" s="1"/>
      <c r="W42" s="1"/>
      <c r="X42" s="1"/>
      <c r="Y42" s="1"/>
      <c r="Z42" s="32"/>
    </row>
    <row r="43" spans="1:26" x14ac:dyDescent="0.25">
      <c r="A43" s="3"/>
      <c r="B43" s="5"/>
      <c r="C43" s="255"/>
      <c r="D43" s="251"/>
      <c r="E43" s="252"/>
      <c r="F43" s="252"/>
      <c r="G43" s="252"/>
      <c r="H43" s="253"/>
      <c r="I43" s="7"/>
      <c r="J43" s="4"/>
      <c r="K43" s="1"/>
      <c r="L43" s="1"/>
      <c r="M43" s="1"/>
      <c r="N43" s="1"/>
      <c r="O43" s="1"/>
      <c r="P43" s="1"/>
      <c r="Q43" s="1"/>
      <c r="R43" s="1"/>
      <c r="S43" s="1"/>
      <c r="T43" s="1"/>
      <c r="U43" s="1"/>
      <c r="V43" s="1"/>
      <c r="W43" s="1"/>
      <c r="X43" s="1"/>
      <c r="Y43" s="1"/>
      <c r="Z43" s="32"/>
    </row>
    <row r="44" spans="1:26" x14ac:dyDescent="0.25">
      <c r="A44" s="3"/>
      <c r="B44" s="5"/>
      <c r="C44" s="13" t="s">
        <v>4722</v>
      </c>
      <c r="D44" s="267" t="s">
        <v>4614</v>
      </c>
      <c r="E44" s="267"/>
      <c r="F44" s="267"/>
      <c r="G44" s="267"/>
      <c r="H44" s="267"/>
      <c r="I44" s="7"/>
      <c r="J44" s="4"/>
      <c r="K44" s="1"/>
      <c r="L44" s="1"/>
      <c r="M44" s="1"/>
      <c r="N44" s="1"/>
      <c r="O44" s="1"/>
      <c r="P44" s="1"/>
      <c r="Q44" s="1"/>
      <c r="R44" s="1"/>
      <c r="S44" s="1"/>
      <c r="T44" s="1"/>
      <c r="U44" s="1"/>
      <c r="V44" s="1"/>
      <c r="W44" s="1"/>
      <c r="X44" s="1"/>
      <c r="Y44" s="1"/>
      <c r="Z44" s="32"/>
    </row>
    <row r="45" spans="1:26" x14ac:dyDescent="0.25">
      <c r="A45" s="3"/>
      <c r="B45" s="5"/>
      <c r="C45" s="276" t="s">
        <v>4723</v>
      </c>
      <c r="D45" s="248" t="s">
        <v>15</v>
      </c>
      <c r="E45" s="249"/>
      <c r="F45" s="249"/>
      <c r="G45" s="249"/>
      <c r="H45" s="250"/>
      <c r="I45" s="7"/>
      <c r="J45" s="4"/>
      <c r="K45" s="1"/>
      <c r="L45" s="1"/>
      <c r="M45" s="1"/>
      <c r="N45" s="1"/>
      <c r="O45" s="1"/>
      <c r="P45" s="1"/>
      <c r="Q45" s="1"/>
      <c r="R45" s="1"/>
      <c r="S45" s="1"/>
      <c r="T45" s="1"/>
      <c r="U45" s="1"/>
      <c r="V45" s="1"/>
      <c r="W45" s="1"/>
      <c r="X45" s="1"/>
      <c r="Y45" s="1"/>
      <c r="Z45" s="32"/>
    </row>
    <row r="46" spans="1:26" x14ac:dyDescent="0.25">
      <c r="A46" s="3"/>
      <c r="B46" s="5"/>
      <c r="C46" s="276"/>
      <c r="D46" s="251"/>
      <c r="E46" s="252"/>
      <c r="F46" s="252"/>
      <c r="G46" s="252"/>
      <c r="H46" s="253"/>
      <c r="I46" s="7"/>
      <c r="J46" s="4"/>
      <c r="K46" s="1"/>
      <c r="L46" s="1"/>
      <c r="M46" s="1"/>
      <c r="N46" s="1"/>
      <c r="O46" s="1"/>
      <c r="P46" s="1"/>
      <c r="Q46" s="1"/>
      <c r="R46" s="1"/>
      <c r="S46" s="1"/>
      <c r="T46" s="1"/>
      <c r="U46" s="1"/>
      <c r="V46" s="1"/>
      <c r="W46" s="1"/>
      <c r="X46" s="1"/>
      <c r="Y46" s="1"/>
      <c r="Z46" s="32"/>
    </row>
    <row r="47" spans="1:26" x14ac:dyDescent="0.25">
      <c r="A47" s="3"/>
      <c r="B47" s="5"/>
      <c r="C47" s="6"/>
      <c r="D47" s="6"/>
      <c r="E47" s="6"/>
      <c r="F47" s="6"/>
      <c r="G47" s="6"/>
      <c r="H47" s="6"/>
      <c r="I47" s="7"/>
      <c r="J47" s="4"/>
      <c r="K47" s="1"/>
      <c r="L47" s="1"/>
      <c r="M47" s="1"/>
      <c r="N47" s="1"/>
      <c r="O47" s="1"/>
      <c r="P47" s="1"/>
      <c r="Q47" s="1"/>
      <c r="R47" s="1"/>
      <c r="S47" s="1"/>
      <c r="T47" s="1"/>
      <c r="U47" s="1"/>
      <c r="V47" s="1"/>
      <c r="W47" s="1"/>
      <c r="X47" s="1"/>
      <c r="Y47" s="1"/>
      <c r="Z47" s="32"/>
    </row>
    <row r="48" spans="1:26" ht="14.45" customHeight="1" x14ac:dyDescent="0.25">
      <c r="A48" s="3"/>
      <c r="B48" s="5"/>
      <c r="C48" s="276" t="s">
        <v>4726</v>
      </c>
      <c r="D48" s="274" t="s">
        <v>15</v>
      </c>
      <c r="E48" s="274"/>
      <c r="F48" s="274"/>
      <c r="G48" s="274"/>
      <c r="H48" s="274"/>
      <c r="I48" s="7"/>
      <c r="J48" s="4"/>
      <c r="K48" s="1"/>
      <c r="L48" s="1"/>
      <c r="M48" s="1"/>
      <c r="N48" s="1"/>
      <c r="O48" s="1"/>
      <c r="P48" s="1"/>
      <c r="Q48" s="1"/>
      <c r="R48" s="1"/>
      <c r="S48" s="1"/>
      <c r="T48" s="1"/>
      <c r="U48" s="1"/>
      <c r="V48" s="1"/>
      <c r="W48" s="1"/>
      <c r="X48" s="1"/>
      <c r="Y48" s="1"/>
      <c r="Z48" s="32"/>
    </row>
    <row r="49" spans="1:26" x14ac:dyDescent="0.25">
      <c r="A49" s="3"/>
      <c r="B49" s="5"/>
      <c r="C49" s="276"/>
      <c r="D49" s="274"/>
      <c r="E49" s="274"/>
      <c r="F49" s="274"/>
      <c r="G49" s="274"/>
      <c r="H49" s="274"/>
      <c r="I49" s="7"/>
      <c r="J49" s="4"/>
      <c r="K49" s="1"/>
      <c r="L49" s="1"/>
      <c r="M49" s="1"/>
      <c r="N49" s="1"/>
      <c r="O49" s="1"/>
      <c r="P49" s="1"/>
      <c r="Q49" s="1"/>
      <c r="R49" s="1"/>
      <c r="S49" s="1"/>
      <c r="T49" s="1"/>
      <c r="U49" s="1"/>
      <c r="V49" s="1"/>
      <c r="W49" s="1"/>
      <c r="X49" s="1"/>
      <c r="Y49" s="1"/>
      <c r="Z49" s="32"/>
    </row>
    <row r="50" spans="1:26" x14ac:dyDescent="0.25">
      <c r="A50" s="3"/>
      <c r="B50" s="5"/>
      <c r="C50" s="276"/>
      <c r="D50" s="274"/>
      <c r="E50" s="274"/>
      <c r="F50" s="274"/>
      <c r="G50" s="274"/>
      <c r="H50" s="274"/>
      <c r="I50" s="7"/>
      <c r="J50" s="4"/>
      <c r="K50" s="1"/>
      <c r="L50" s="1"/>
      <c r="M50" s="1"/>
      <c r="N50" s="1"/>
      <c r="O50" s="1"/>
      <c r="P50" s="1"/>
      <c r="Q50" s="1"/>
      <c r="R50" s="1"/>
      <c r="S50" s="1"/>
      <c r="T50" s="1"/>
      <c r="U50" s="1"/>
      <c r="V50" s="1"/>
      <c r="W50" s="1"/>
      <c r="X50" s="1"/>
      <c r="Y50" s="1"/>
      <c r="Z50" s="32"/>
    </row>
    <row r="51" spans="1:26" x14ac:dyDescent="0.25">
      <c r="A51" s="3"/>
      <c r="B51" s="5"/>
      <c r="C51" s="276"/>
      <c r="D51" s="274"/>
      <c r="E51" s="274"/>
      <c r="F51" s="274"/>
      <c r="G51" s="274"/>
      <c r="H51" s="274"/>
      <c r="I51" s="7"/>
      <c r="J51" s="4"/>
      <c r="K51" s="1"/>
      <c r="L51" s="1"/>
      <c r="M51" s="1"/>
      <c r="N51" s="1"/>
      <c r="O51" s="1"/>
      <c r="P51" s="1"/>
      <c r="Q51" s="1"/>
      <c r="R51" s="1"/>
      <c r="S51" s="1"/>
      <c r="T51" s="1"/>
      <c r="U51" s="1"/>
      <c r="V51" s="1"/>
      <c r="W51" s="1"/>
      <c r="X51" s="1"/>
      <c r="Y51" s="1"/>
      <c r="Z51" s="32"/>
    </row>
    <row r="52" spans="1:26" x14ac:dyDescent="0.25">
      <c r="A52" s="3"/>
      <c r="B52" s="5"/>
      <c r="C52" s="6"/>
      <c r="D52" s="6"/>
      <c r="E52" s="6"/>
      <c r="F52" s="6"/>
      <c r="G52" s="6"/>
      <c r="H52" s="6"/>
      <c r="I52" s="7"/>
      <c r="J52" s="4"/>
      <c r="K52" s="1"/>
      <c r="L52" s="1"/>
      <c r="M52" s="1"/>
      <c r="N52" s="1"/>
      <c r="O52" s="1"/>
      <c r="P52" s="1"/>
      <c r="Q52" s="1"/>
      <c r="R52" s="1"/>
      <c r="S52" s="1"/>
      <c r="T52" s="1"/>
      <c r="U52" s="1"/>
      <c r="V52" s="1"/>
      <c r="W52" s="1"/>
      <c r="X52" s="1"/>
      <c r="Y52" s="1"/>
      <c r="Z52" s="32"/>
    </row>
    <row r="53" spans="1:26" x14ac:dyDescent="0.25">
      <c r="A53" s="3"/>
      <c r="B53" s="5"/>
      <c r="C53" s="13" t="s">
        <v>4727</v>
      </c>
      <c r="D53" s="279" t="s">
        <v>15</v>
      </c>
      <c r="E53" s="280"/>
      <c r="F53" s="280"/>
      <c r="G53" s="280"/>
      <c r="H53" s="280"/>
      <c r="I53" s="7"/>
      <c r="J53" s="4"/>
      <c r="K53" s="1"/>
      <c r="L53" s="1"/>
      <c r="M53" s="1"/>
      <c r="N53" s="1"/>
      <c r="O53" s="1"/>
      <c r="P53" s="1"/>
      <c r="Q53" s="1"/>
      <c r="R53" s="1"/>
      <c r="S53" s="1"/>
      <c r="T53" s="1"/>
      <c r="U53" s="1"/>
      <c r="V53" s="1"/>
      <c r="W53" s="1"/>
      <c r="X53" s="1"/>
      <c r="Y53" s="1"/>
      <c r="Z53" s="32"/>
    </row>
    <row r="54" spans="1:26" x14ac:dyDescent="0.25">
      <c r="A54" s="3"/>
      <c r="B54" s="5"/>
      <c r="C54" s="13" t="s">
        <v>4728</v>
      </c>
      <c r="D54" s="267" t="s">
        <v>4614</v>
      </c>
      <c r="E54" s="267"/>
      <c r="F54" s="267"/>
      <c r="G54" s="267"/>
      <c r="H54" s="267"/>
      <c r="I54" s="7"/>
      <c r="J54" s="4"/>
      <c r="K54" s="1"/>
      <c r="L54" s="1"/>
      <c r="M54" s="1"/>
      <c r="N54" s="1"/>
      <c r="O54" s="1"/>
      <c r="P54" s="1"/>
      <c r="Q54" s="1"/>
      <c r="R54" s="1"/>
      <c r="S54" s="1"/>
      <c r="T54" s="1"/>
      <c r="U54" s="1"/>
      <c r="V54" s="1"/>
      <c r="W54" s="1"/>
      <c r="X54" s="1"/>
      <c r="Y54" s="1"/>
      <c r="Z54" s="32"/>
    </row>
    <row r="55" spans="1:26" x14ac:dyDescent="0.25">
      <c r="A55" s="3"/>
      <c r="B55" s="5"/>
      <c r="C55" s="6"/>
      <c r="D55" s="6"/>
      <c r="E55" s="6"/>
      <c r="F55" s="6"/>
      <c r="G55" s="6"/>
      <c r="H55" s="6"/>
      <c r="I55" s="7"/>
      <c r="J55" s="4"/>
      <c r="K55" s="1"/>
      <c r="L55" s="1"/>
      <c r="M55" s="1"/>
      <c r="N55" s="1"/>
      <c r="O55" s="1"/>
      <c r="P55" s="1"/>
      <c r="Q55" s="1"/>
      <c r="R55" s="1"/>
      <c r="S55" s="1"/>
      <c r="T55" s="1"/>
      <c r="U55" s="1"/>
      <c r="V55" s="1"/>
      <c r="W55" s="1"/>
      <c r="X55" s="1"/>
      <c r="Y55" s="1"/>
      <c r="Z55" s="32"/>
    </row>
    <row r="56" spans="1:26" x14ac:dyDescent="0.25">
      <c r="A56" s="3"/>
      <c r="B56" s="5"/>
      <c r="C56" s="13" t="s">
        <v>4729</v>
      </c>
      <c r="D56" s="279" t="s">
        <v>15</v>
      </c>
      <c r="E56" s="280"/>
      <c r="F56" s="280"/>
      <c r="G56" s="280"/>
      <c r="H56" s="280"/>
      <c r="I56" s="7"/>
      <c r="J56" s="4"/>
      <c r="K56" s="1"/>
      <c r="L56" s="1"/>
      <c r="M56" s="1"/>
      <c r="N56" s="1"/>
      <c r="O56" s="1"/>
      <c r="P56" s="1"/>
      <c r="Q56" s="1"/>
      <c r="R56" s="1"/>
      <c r="S56" s="1"/>
      <c r="T56" s="1"/>
      <c r="U56" s="1"/>
      <c r="V56" s="1"/>
      <c r="W56" s="1"/>
      <c r="X56" s="1"/>
      <c r="Y56" s="1"/>
      <c r="Z56" s="32"/>
    </row>
    <row r="57" spans="1:26" x14ac:dyDescent="0.25">
      <c r="A57" s="3"/>
      <c r="B57" s="5"/>
      <c r="C57" s="13" t="s">
        <v>4728</v>
      </c>
      <c r="D57" s="267" t="s">
        <v>4614</v>
      </c>
      <c r="E57" s="267"/>
      <c r="F57" s="267"/>
      <c r="G57" s="267"/>
      <c r="H57" s="267"/>
      <c r="I57" s="7"/>
      <c r="J57" s="4"/>
      <c r="K57" s="1"/>
      <c r="L57" s="1"/>
      <c r="M57" s="1"/>
      <c r="N57" s="1"/>
      <c r="O57" s="1"/>
      <c r="P57" s="1"/>
      <c r="Q57" s="1"/>
      <c r="R57" s="1"/>
      <c r="S57" s="1"/>
      <c r="T57" s="1"/>
      <c r="U57" s="1"/>
      <c r="V57" s="1"/>
      <c r="W57" s="1"/>
      <c r="X57" s="1"/>
      <c r="Y57" s="1"/>
      <c r="Z57" s="32"/>
    </row>
    <row r="58" spans="1:26" x14ac:dyDescent="0.25">
      <c r="A58" s="3"/>
      <c r="B58" s="5"/>
      <c r="C58" s="6"/>
      <c r="D58" s="6"/>
      <c r="E58" s="6"/>
      <c r="F58" s="6"/>
      <c r="G58" s="6"/>
      <c r="H58" s="6"/>
      <c r="I58" s="7"/>
      <c r="J58" s="4"/>
      <c r="K58" s="1"/>
      <c r="L58" s="1"/>
      <c r="M58" s="1"/>
      <c r="N58" s="1"/>
      <c r="O58" s="1"/>
      <c r="P58" s="1"/>
      <c r="Q58" s="1"/>
      <c r="R58" s="1"/>
      <c r="S58" s="1"/>
      <c r="T58" s="1"/>
      <c r="U58" s="1"/>
      <c r="V58" s="1"/>
      <c r="W58" s="1"/>
      <c r="X58" s="1"/>
      <c r="Y58" s="1"/>
      <c r="Z58" s="32"/>
    </row>
    <row r="59" spans="1:26" ht="14.45" customHeight="1" x14ac:dyDescent="0.25">
      <c r="A59" s="3"/>
      <c r="B59" s="5"/>
      <c r="C59" s="276" t="s">
        <v>4730</v>
      </c>
      <c r="D59" s="274" t="s">
        <v>15</v>
      </c>
      <c r="E59" s="274"/>
      <c r="F59" s="274"/>
      <c r="G59" s="274"/>
      <c r="H59" s="274"/>
      <c r="I59" s="7"/>
      <c r="J59" s="4"/>
      <c r="K59" s="1"/>
      <c r="L59" s="1"/>
      <c r="M59" s="1"/>
      <c r="N59" s="1"/>
      <c r="O59" s="1"/>
      <c r="P59" s="1"/>
      <c r="Q59" s="1"/>
      <c r="R59" s="1"/>
      <c r="S59" s="1"/>
      <c r="T59" s="1"/>
      <c r="U59" s="1"/>
      <c r="V59" s="1"/>
      <c r="W59" s="1"/>
      <c r="X59" s="1"/>
      <c r="Y59" s="1"/>
      <c r="Z59" s="32"/>
    </row>
    <row r="60" spans="1:26" x14ac:dyDescent="0.25">
      <c r="A60" s="3"/>
      <c r="B60" s="5"/>
      <c r="C60" s="276"/>
      <c r="D60" s="274"/>
      <c r="E60" s="274"/>
      <c r="F60" s="274"/>
      <c r="G60" s="274"/>
      <c r="H60" s="274"/>
      <c r="I60" s="7"/>
      <c r="J60" s="4"/>
      <c r="K60" s="1"/>
      <c r="L60" s="1"/>
      <c r="M60" s="1"/>
      <c r="N60" s="1"/>
      <c r="O60" s="1"/>
      <c r="P60" s="1"/>
      <c r="Q60" s="1"/>
      <c r="R60" s="1"/>
      <c r="S60" s="1"/>
      <c r="T60" s="1"/>
      <c r="U60" s="1"/>
      <c r="V60" s="1"/>
      <c r="W60" s="1"/>
      <c r="X60" s="1"/>
      <c r="Y60" s="1"/>
      <c r="Z60" s="32"/>
    </row>
    <row r="61" spans="1:26" x14ac:dyDescent="0.25">
      <c r="A61" s="3"/>
      <c r="B61" s="5"/>
      <c r="C61" s="6"/>
      <c r="D61" s="6"/>
      <c r="E61" s="6"/>
      <c r="F61" s="6"/>
      <c r="G61" s="6"/>
      <c r="H61" s="6"/>
      <c r="I61" s="7"/>
      <c r="J61" s="4"/>
      <c r="K61" s="1"/>
      <c r="L61" s="1"/>
      <c r="M61" s="1"/>
      <c r="N61" s="1"/>
      <c r="O61" s="1"/>
      <c r="P61" s="1"/>
      <c r="Q61" s="1"/>
      <c r="R61" s="1"/>
      <c r="S61" s="1"/>
      <c r="T61" s="1"/>
      <c r="U61" s="1"/>
      <c r="V61" s="1"/>
      <c r="W61" s="1"/>
      <c r="X61" s="1"/>
      <c r="Y61" s="1"/>
      <c r="Z61" s="32"/>
    </row>
    <row r="62" spans="1:26" x14ac:dyDescent="0.25">
      <c r="A62" s="3"/>
      <c r="B62" s="5"/>
      <c r="C62" s="276" t="s">
        <v>4731</v>
      </c>
      <c r="D62" s="274" t="s">
        <v>15</v>
      </c>
      <c r="E62" s="274"/>
      <c r="F62" s="274"/>
      <c r="G62" s="274"/>
      <c r="H62" s="274"/>
      <c r="I62" s="7"/>
      <c r="J62" s="4"/>
      <c r="K62" s="1"/>
      <c r="L62" s="1"/>
      <c r="M62" s="1"/>
      <c r="N62" s="1"/>
      <c r="O62" s="1"/>
      <c r="P62" s="1"/>
      <c r="Q62" s="1"/>
      <c r="R62" s="1"/>
      <c r="S62" s="1"/>
      <c r="T62" s="1"/>
      <c r="U62" s="1"/>
      <c r="V62" s="1"/>
      <c r="W62" s="1"/>
      <c r="X62" s="1"/>
      <c r="Y62" s="1"/>
      <c r="Z62" s="32"/>
    </row>
    <row r="63" spans="1:26" x14ac:dyDescent="0.25">
      <c r="A63" s="3"/>
      <c r="B63" s="5"/>
      <c r="C63" s="276"/>
      <c r="D63" s="274"/>
      <c r="E63" s="274"/>
      <c r="F63" s="274"/>
      <c r="G63" s="274"/>
      <c r="H63" s="274"/>
      <c r="I63" s="7"/>
      <c r="J63" s="4"/>
      <c r="K63" s="1"/>
      <c r="L63" s="1"/>
      <c r="M63" s="1"/>
      <c r="N63" s="1"/>
      <c r="O63" s="1"/>
      <c r="P63" s="1"/>
      <c r="Q63" s="1"/>
      <c r="R63" s="1"/>
      <c r="S63" s="1"/>
      <c r="T63" s="1"/>
      <c r="U63" s="1"/>
      <c r="V63" s="1"/>
      <c r="W63" s="1"/>
      <c r="X63" s="1"/>
      <c r="Y63" s="1"/>
      <c r="Z63" s="32"/>
    </row>
    <row r="64" spans="1:26" x14ac:dyDescent="0.25">
      <c r="A64" s="3"/>
      <c r="B64" s="5"/>
      <c r="C64" s="6"/>
      <c r="D64" s="6"/>
      <c r="E64" s="6"/>
      <c r="F64" s="6"/>
      <c r="G64" s="6"/>
      <c r="H64" s="6"/>
      <c r="I64" s="7"/>
      <c r="J64" s="4"/>
      <c r="K64" s="1"/>
      <c r="L64" s="1"/>
      <c r="M64" s="1"/>
      <c r="N64" s="1"/>
      <c r="O64" s="1"/>
      <c r="P64" s="1"/>
      <c r="Q64" s="1"/>
      <c r="R64" s="1"/>
      <c r="S64" s="1"/>
      <c r="T64" s="1"/>
      <c r="U64" s="1"/>
      <c r="V64" s="1"/>
      <c r="W64" s="1"/>
      <c r="X64" s="1"/>
      <c r="Y64" s="1"/>
      <c r="Z64" s="32"/>
    </row>
    <row r="65" spans="1:26" x14ac:dyDescent="0.25">
      <c r="A65" s="3"/>
      <c r="B65" s="5"/>
      <c r="C65" s="34" t="s">
        <v>5366</v>
      </c>
      <c r="D65" s="6"/>
      <c r="E65" s="6"/>
      <c r="F65" s="6"/>
      <c r="G65" s="6"/>
      <c r="H65" s="6"/>
      <c r="I65" s="7"/>
      <c r="J65" s="4"/>
      <c r="K65" s="1"/>
      <c r="L65" s="1"/>
      <c r="M65" s="1"/>
      <c r="N65" s="1"/>
      <c r="O65" s="1"/>
      <c r="P65" s="1"/>
      <c r="Q65" s="1"/>
      <c r="R65" s="1"/>
      <c r="S65" s="1"/>
      <c r="T65" s="1"/>
      <c r="U65" s="1"/>
      <c r="V65" s="1"/>
      <c r="W65" s="1"/>
      <c r="X65" s="1"/>
      <c r="Y65" s="1"/>
      <c r="Z65" s="32"/>
    </row>
    <row r="66" spans="1:26" ht="14.45" customHeight="1" x14ac:dyDescent="0.25">
      <c r="A66" s="3"/>
      <c r="B66" s="5"/>
      <c r="C66" s="276" t="s">
        <v>4732</v>
      </c>
      <c r="D66" s="276"/>
      <c r="E66" s="276"/>
      <c r="F66" s="276"/>
      <c r="G66" s="276"/>
      <c r="H66" s="276"/>
      <c r="I66" s="7"/>
      <c r="J66" s="4"/>
      <c r="K66" s="1"/>
      <c r="L66" s="1"/>
      <c r="M66" s="1"/>
      <c r="N66" s="1"/>
      <c r="O66" s="1"/>
      <c r="P66" s="1"/>
      <c r="Q66" s="1"/>
      <c r="R66" s="1"/>
      <c r="S66" s="1"/>
      <c r="T66" s="1"/>
      <c r="U66" s="1"/>
      <c r="V66" s="1"/>
      <c r="W66" s="1"/>
      <c r="X66" s="1"/>
      <c r="Y66" s="1"/>
      <c r="Z66" s="32"/>
    </row>
    <row r="67" spans="1:26" x14ac:dyDescent="0.25">
      <c r="A67" s="3"/>
      <c r="B67" s="5"/>
      <c r="C67" s="276"/>
      <c r="D67" s="276"/>
      <c r="E67" s="276"/>
      <c r="F67" s="276"/>
      <c r="G67" s="276"/>
      <c r="H67" s="276"/>
      <c r="I67" s="7"/>
      <c r="J67" s="4"/>
      <c r="K67" s="32"/>
      <c r="L67" s="32"/>
      <c r="M67" s="32"/>
      <c r="N67" s="32"/>
      <c r="O67" s="32"/>
      <c r="P67" s="32"/>
      <c r="Q67" s="32"/>
      <c r="R67" s="32"/>
      <c r="S67" s="32"/>
      <c r="T67" s="32"/>
      <c r="U67" s="32"/>
      <c r="V67" s="32"/>
      <c r="W67" s="32"/>
      <c r="X67" s="32"/>
      <c r="Y67" s="32"/>
      <c r="Z67" s="32"/>
    </row>
    <row r="68" spans="1:26" x14ac:dyDescent="0.25">
      <c r="A68" s="3"/>
      <c r="B68" s="5"/>
      <c r="C68" s="276"/>
      <c r="D68" s="276"/>
      <c r="E68" s="276"/>
      <c r="F68" s="276"/>
      <c r="G68" s="276"/>
      <c r="H68" s="276"/>
      <c r="I68" s="7"/>
      <c r="J68" s="4"/>
      <c r="K68" s="42"/>
      <c r="L68" s="32"/>
      <c r="M68" s="32"/>
      <c r="N68" s="32"/>
      <c r="O68" s="32"/>
      <c r="P68" s="32"/>
      <c r="Q68" s="32"/>
      <c r="R68" s="32"/>
      <c r="S68" s="32"/>
      <c r="T68" s="32"/>
      <c r="U68" s="32"/>
      <c r="V68" s="32"/>
      <c r="W68" s="32"/>
      <c r="X68" s="32"/>
      <c r="Y68" s="32"/>
      <c r="Z68" s="32"/>
    </row>
    <row r="69" spans="1:26" x14ac:dyDescent="0.25">
      <c r="A69" s="3"/>
      <c r="B69" s="5"/>
      <c r="C69" s="17" t="s">
        <v>4733</v>
      </c>
      <c r="D69" s="279" t="s">
        <v>15</v>
      </c>
      <c r="E69" s="280" t="s">
        <v>1003</v>
      </c>
      <c r="F69" s="280" t="s">
        <v>1003</v>
      </c>
      <c r="G69" s="280" t="s">
        <v>1003</v>
      </c>
      <c r="H69" s="280" t="s">
        <v>1003</v>
      </c>
      <c r="I69" s="7"/>
      <c r="J69" s="4"/>
      <c r="K69" s="32"/>
      <c r="L69" s="32"/>
      <c r="M69" s="32"/>
      <c r="N69" s="32"/>
      <c r="O69" s="32"/>
      <c r="P69" s="32"/>
      <c r="Q69" s="32"/>
      <c r="R69" s="32"/>
      <c r="S69" s="32"/>
      <c r="T69" s="32"/>
      <c r="U69" s="32"/>
      <c r="V69" s="32"/>
      <c r="W69" s="32"/>
      <c r="X69" s="32"/>
      <c r="Y69" s="32"/>
      <c r="Z69" s="32"/>
    </row>
    <row r="70" spans="1:26" x14ac:dyDescent="0.25">
      <c r="A70" s="3"/>
      <c r="B70" s="5"/>
      <c r="C70" s="17" t="s">
        <v>4734</v>
      </c>
      <c r="D70" s="279" t="s">
        <v>15</v>
      </c>
      <c r="E70" s="280" t="s">
        <v>1003</v>
      </c>
      <c r="F70" s="280" t="s">
        <v>1003</v>
      </c>
      <c r="G70" s="280" t="s">
        <v>1003</v>
      </c>
      <c r="H70" s="280" t="s">
        <v>1003</v>
      </c>
      <c r="I70" s="7"/>
      <c r="J70" s="4"/>
      <c r="K70" s="32"/>
      <c r="L70" s="32"/>
      <c r="M70" s="32"/>
      <c r="N70" s="32"/>
      <c r="O70" s="32"/>
      <c r="P70" s="32"/>
      <c r="Q70" s="32"/>
      <c r="R70" s="32"/>
      <c r="S70" s="32"/>
      <c r="T70" s="32"/>
      <c r="U70" s="32"/>
      <c r="V70" s="32"/>
      <c r="W70" s="32"/>
      <c r="X70" s="32"/>
      <c r="Y70" s="32"/>
      <c r="Z70" s="32"/>
    </row>
    <row r="71" spans="1:26" x14ac:dyDescent="0.25">
      <c r="A71" s="3"/>
      <c r="B71" s="5"/>
      <c r="C71" s="17" t="s">
        <v>4735</v>
      </c>
      <c r="D71" s="279" t="s">
        <v>15</v>
      </c>
      <c r="E71" s="280" t="s">
        <v>1003</v>
      </c>
      <c r="F71" s="280" t="s">
        <v>1003</v>
      </c>
      <c r="G71" s="280" t="s">
        <v>1003</v>
      </c>
      <c r="H71" s="280" t="s">
        <v>1003</v>
      </c>
      <c r="I71" s="7"/>
      <c r="J71" s="4"/>
      <c r="K71" s="32"/>
      <c r="L71" s="32"/>
      <c r="M71" s="32"/>
      <c r="N71" s="32"/>
      <c r="O71" s="32"/>
      <c r="P71" s="32"/>
      <c r="Q71" s="32"/>
      <c r="R71" s="32"/>
      <c r="S71" s="32"/>
      <c r="T71" s="32"/>
      <c r="U71" s="32"/>
      <c r="V71" s="32"/>
      <c r="W71" s="32"/>
      <c r="X71" s="32"/>
      <c r="Y71" s="32"/>
      <c r="Z71" s="32"/>
    </row>
    <row r="72" spans="1:26" x14ac:dyDescent="0.25">
      <c r="A72" s="3"/>
      <c r="B72" s="5"/>
      <c r="C72" s="17" t="s">
        <v>4736</v>
      </c>
      <c r="D72" s="279" t="s">
        <v>15</v>
      </c>
      <c r="E72" s="280" t="s">
        <v>1003</v>
      </c>
      <c r="F72" s="280" t="s">
        <v>1003</v>
      </c>
      <c r="G72" s="280" t="s">
        <v>1003</v>
      </c>
      <c r="H72" s="280" t="s">
        <v>1003</v>
      </c>
      <c r="I72" s="7"/>
      <c r="J72" s="4"/>
      <c r="K72" s="32"/>
      <c r="L72" s="32"/>
      <c r="M72" s="32"/>
      <c r="N72" s="32"/>
      <c r="O72" s="32"/>
      <c r="P72" s="32"/>
      <c r="Q72" s="32"/>
      <c r="R72" s="32"/>
      <c r="S72" s="32"/>
      <c r="T72" s="32"/>
      <c r="U72" s="32"/>
      <c r="V72" s="32"/>
      <c r="W72" s="32"/>
      <c r="X72" s="32"/>
      <c r="Y72" s="32"/>
      <c r="Z72" s="32"/>
    </row>
    <row r="73" spans="1:26" x14ac:dyDescent="0.25">
      <c r="A73" s="3"/>
      <c r="B73" s="5"/>
      <c r="C73" s="17" t="s">
        <v>4737</v>
      </c>
      <c r="D73" s="279" t="s">
        <v>15</v>
      </c>
      <c r="E73" s="280" t="s">
        <v>1003</v>
      </c>
      <c r="F73" s="280" t="s">
        <v>1003</v>
      </c>
      <c r="G73" s="280" t="s">
        <v>1003</v>
      </c>
      <c r="H73" s="280" t="s">
        <v>1003</v>
      </c>
      <c r="I73" s="7"/>
      <c r="J73" s="4"/>
      <c r="K73" s="32"/>
      <c r="L73" s="32"/>
      <c r="M73" s="32"/>
      <c r="N73" s="32"/>
      <c r="O73" s="32"/>
      <c r="P73" s="32"/>
      <c r="Q73" s="32"/>
      <c r="R73" s="32"/>
      <c r="S73" s="32"/>
      <c r="T73" s="32"/>
      <c r="U73" s="32"/>
      <c r="V73" s="32"/>
      <c r="W73" s="32"/>
      <c r="X73" s="32"/>
      <c r="Y73" s="32"/>
      <c r="Z73" s="32"/>
    </row>
    <row r="74" spans="1:26" x14ac:dyDescent="0.25">
      <c r="A74" s="3"/>
      <c r="B74" s="5"/>
      <c r="C74" s="17" t="s">
        <v>4738</v>
      </c>
      <c r="D74" s="279" t="s">
        <v>15</v>
      </c>
      <c r="E74" s="280" t="s">
        <v>1003</v>
      </c>
      <c r="F74" s="280" t="s">
        <v>1003</v>
      </c>
      <c r="G74" s="280" t="s">
        <v>1003</v>
      </c>
      <c r="H74" s="280" t="s">
        <v>1003</v>
      </c>
      <c r="I74" s="7"/>
      <c r="J74" s="4"/>
      <c r="K74" s="32"/>
      <c r="L74" s="32"/>
      <c r="M74" s="32"/>
      <c r="N74" s="32"/>
      <c r="O74" s="32"/>
      <c r="P74" s="32"/>
      <c r="Q74" s="32"/>
      <c r="R74" s="32"/>
      <c r="S74" s="32"/>
      <c r="T74" s="32"/>
      <c r="U74" s="32"/>
      <c r="V74" s="32"/>
      <c r="W74" s="32"/>
      <c r="X74" s="32"/>
      <c r="Y74" s="32"/>
      <c r="Z74" s="32"/>
    </row>
    <row r="75" spans="1:26" x14ac:dyDescent="0.25">
      <c r="A75" s="3"/>
      <c r="B75" s="5"/>
      <c r="C75" s="17" t="s">
        <v>4739</v>
      </c>
      <c r="D75" s="279" t="s">
        <v>15</v>
      </c>
      <c r="E75" s="280" t="s">
        <v>1003</v>
      </c>
      <c r="F75" s="280" t="s">
        <v>1003</v>
      </c>
      <c r="G75" s="280" t="s">
        <v>1003</v>
      </c>
      <c r="H75" s="280" t="s">
        <v>1003</v>
      </c>
      <c r="I75" s="7"/>
      <c r="J75" s="4"/>
      <c r="K75" s="32"/>
      <c r="L75" s="32"/>
      <c r="M75" s="32"/>
      <c r="N75" s="32"/>
      <c r="O75" s="32"/>
      <c r="P75" s="32"/>
      <c r="Q75" s="32"/>
      <c r="R75" s="32"/>
      <c r="S75" s="32"/>
      <c r="T75" s="32"/>
      <c r="U75" s="32"/>
      <c r="V75" s="32"/>
      <c r="W75" s="32"/>
      <c r="X75" s="32"/>
      <c r="Y75" s="32"/>
      <c r="Z75" s="32"/>
    </row>
    <row r="76" spans="1:26" x14ac:dyDescent="0.25">
      <c r="A76" s="3"/>
      <c r="B76" s="5"/>
      <c r="C76" s="17" t="s">
        <v>4740</v>
      </c>
      <c r="D76" s="279" t="s">
        <v>15</v>
      </c>
      <c r="E76" s="280" t="s">
        <v>1003</v>
      </c>
      <c r="F76" s="280" t="s">
        <v>1003</v>
      </c>
      <c r="G76" s="280" t="s">
        <v>1003</v>
      </c>
      <c r="H76" s="280" t="s">
        <v>1003</v>
      </c>
      <c r="I76" s="7"/>
      <c r="J76" s="4"/>
      <c r="K76" s="32"/>
      <c r="L76" s="32"/>
      <c r="M76" s="32"/>
      <c r="N76" s="32"/>
      <c r="O76" s="32"/>
      <c r="P76" s="32"/>
      <c r="Q76" s="32"/>
      <c r="R76" s="32"/>
      <c r="S76" s="32"/>
      <c r="T76" s="32"/>
      <c r="U76" s="32"/>
      <c r="V76" s="32"/>
      <c r="W76" s="32"/>
      <c r="X76" s="32"/>
      <c r="Y76" s="32"/>
      <c r="Z76" s="32"/>
    </row>
    <row r="77" spans="1:26" x14ac:dyDescent="0.25">
      <c r="A77" s="3"/>
      <c r="B77" s="5"/>
      <c r="C77" s="17" t="s">
        <v>4741</v>
      </c>
      <c r="D77" s="279" t="s">
        <v>15</v>
      </c>
      <c r="E77" s="280" t="s">
        <v>1003</v>
      </c>
      <c r="F77" s="280" t="s">
        <v>1003</v>
      </c>
      <c r="G77" s="280" t="s">
        <v>1003</v>
      </c>
      <c r="H77" s="280" t="s">
        <v>1003</v>
      </c>
      <c r="I77" s="7"/>
      <c r="J77" s="4"/>
      <c r="K77" s="32"/>
      <c r="L77" s="32"/>
      <c r="M77" s="32"/>
      <c r="N77" s="32"/>
      <c r="O77" s="32"/>
      <c r="P77" s="32"/>
      <c r="Q77" s="32"/>
      <c r="R77" s="32"/>
      <c r="S77" s="32"/>
      <c r="T77" s="32"/>
      <c r="U77" s="32"/>
      <c r="V77" s="32"/>
      <c r="W77" s="32"/>
      <c r="X77" s="32"/>
      <c r="Y77" s="32"/>
      <c r="Z77" s="32"/>
    </row>
    <row r="78" spans="1:26" x14ac:dyDescent="0.25">
      <c r="A78" s="3"/>
      <c r="B78" s="5"/>
      <c r="C78" s="17" t="s">
        <v>4742</v>
      </c>
      <c r="D78" s="279" t="s">
        <v>15</v>
      </c>
      <c r="E78" s="280" t="s">
        <v>1003</v>
      </c>
      <c r="F78" s="280" t="s">
        <v>1003</v>
      </c>
      <c r="G78" s="280" t="s">
        <v>1003</v>
      </c>
      <c r="H78" s="280" t="s">
        <v>1003</v>
      </c>
      <c r="I78" s="7"/>
      <c r="J78" s="4"/>
      <c r="K78" s="32"/>
      <c r="L78" s="32"/>
      <c r="M78" s="32"/>
      <c r="N78" s="32"/>
      <c r="O78" s="32"/>
      <c r="P78" s="32"/>
      <c r="Q78" s="32"/>
      <c r="R78" s="32"/>
      <c r="S78" s="32"/>
      <c r="T78" s="32"/>
      <c r="U78" s="32"/>
      <c r="V78" s="32"/>
      <c r="W78" s="32"/>
      <c r="X78" s="32"/>
      <c r="Y78" s="32"/>
      <c r="Z78" s="32"/>
    </row>
    <row r="79" spans="1:26" x14ac:dyDescent="0.25">
      <c r="A79" s="3"/>
      <c r="B79" s="5"/>
      <c r="C79" s="17" t="s">
        <v>4743</v>
      </c>
      <c r="D79" s="279" t="s">
        <v>15</v>
      </c>
      <c r="E79" s="280" t="s">
        <v>1003</v>
      </c>
      <c r="F79" s="280" t="s">
        <v>1003</v>
      </c>
      <c r="G79" s="280" t="s">
        <v>1003</v>
      </c>
      <c r="H79" s="280" t="s">
        <v>1003</v>
      </c>
      <c r="I79" s="7"/>
      <c r="J79" s="4"/>
      <c r="K79" s="32"/>
      <c r="L79" s="32"/>
      <c r="M79" s="32"/>
      <c r="N79" s="32"/>
      <c r="O79" s="32"/>
      <c r="P79" s="32"/>
      <c r="Q79" s="32"/>
      <c r="R79" s="32"/>
      <c r="S79" s="32"/>
      <c r="T79" s="32"/>
      <c r="U79" s="32"/>
      <c r="V79" s="32"/>
      <c r="W79" s="32"/>
      <c r="X79" s="32"/>
      <c r="Y79" s="32"/>
      <c r="Z79" s="32"/>
    </row>
    <row r="80" spans="1:26" x14ac:dyDescent="0.25">
      <c r="A80" s="3"/>
      <c r="B80" s="5"/>
      <c r="C80" s="17" t="s">
        <v>4744</v>
      </c>
      <c r="D80" s="279" t="s">
        <v>15</v>
      </c>
      <c r="E80" s="280" t="s">
        <v>1003</v>
      </c>
      <c r="F80" s="280" t="s">
        <v>1003</v>
      </c>
      <c r="G80" s="280" t="s">
        <v>1003</v>
      </c>
      <c r="H80" s="280" t="s">
        <v>1003</v>
      </c>
      <c r="I80" s="7"/>
      <c r="J80" s="4"/>
      <c r="K80" s="32"/>
      <c r="L80" s="32"/>
      <c r="M80" s="32"/>
      <c r="N80" s="32"/>
      <c r="O80" s="32"/>
      <c r="P80" s="32"/>
      <c r="Q80" s="32"/>
      <c r="R80" s="32"/>
      <c r="S80" s="32"/>
      <c r="T80" s="32"/>
      <c r="U80" s="32"/>
      <c r="V80" s="32"/>
      <c r="W80" s="32"/>
      <c r="X80" s="32"/>
      <c r="Y80" s="32"/>
      <c r="Z80" s="32"/>
    </row>
    <row r="81" spans="1:26" x14ac:dyDescent="0.25">
      <c r="A81" s="3"/>
      <c r="B81" s="5"/>
      <c r="C81" s="17" t="s">
        <v>4745</v>
      </c>
      <c r="D81" s="279" t="s">
        <v>15</v>
      </c>
      <c r="E81" s="280" t="s">
        <v>1003</v>
      </c>
      <c r="F81" s="280" t="s">
        <v>1003</v>
      </c>
      <c r="G81" s="280" t="s">
        <v>1003</v>
      </c>
      <c r="H81" s="280" t="s">
        <v>1003</v>
      </c>
      <c r="I81" s="7"/>
      <c r="J81" s="4"/>
      <c r="K81" s="32"/>
      <c r="L81" s="32"/>
      <c r="M81" s="32"/>
      <c r="N81" s="32"/>
      <c r="O81" s="32"/>
      <c r="P81" s="32"/>
      <c r="Q81" s="32"/>
      <c r="R81" s="32"/>
      <c r="S81" s="32"/>
      <c r="T81" s="32"/>
      <c r="U81" s="32"/>
      <c r="V81" s="32"/>
      <c r="W81" s="32"/>
      <c r="X81" s="32"/>
      <c r="Y81" s="32"/>
      <c r="Z81" s="32"/>
    </row>
    <row r="82" spans="1:26" x14ac:dyDescent="0.25">
      <c r="A82" s="3"/>
      <c r="B82" s="5"/>
      <c r="C82" s="17" t="s">
        <v>4746</v>
      </c>
      <c r="D82" s="279" t="s">
        <v>15</v>
      </c>
      <c r="E82" s="280" t="s">
        <v>1003</v>
      </c>
      <c r="F82" s="280" t="s">
        <v>1003</v>
      </c>
      <c r="G82" s="280" t="s">
        <v>1003</v>
      </c>
      <c r="H82" s="280" t="s">
        <v>1003</v>
      </c>
      <c r="I82" s="7"/>
      <c r="J82" s="4"/>
      <c r="K82" s="32"/>
      <c r="L82" s="32"/>
      <c r="M82" s="32"/>
      <c r="N82" s="32"/>
      <c r="O82" s="32"/>
      <c r="P82" s="32"/>
      <c r="Q82" s="32"/>
      <c r="R82" s="32"/>
      <c r="S82" s="32"/>
      <c r="T82" s="32"/>
      <c r="U82" s="32"/>
      <c r="V82" s="32"/>
      <c r="W82" s="32"/>
      <c r="X82" s="32"/>
      <c r="Y82" s="32"/>
      <c r="Z82" s="32"/>
    </row>
    <row r="83" spans="1:26" x14ac:dyDescent="0.25">
      <c r="A83" s="3"/>
      <c r="B83" s="5"/>
      <c r="C83" s="17" t="s">
        <v>4747</v>
      </c>
      <c r="D83" s="279" t="s">
        <v>15</v>
      </c>
      <c r="E83" s="280" t="s">
        <v>1003</v>
      </c>
      <c r="F83" s="280" t="s">
        <v>1003</v>
      </c>
      <c r="G83" s="280" t="s">
        <v>1003</v>
      </c>
      <c r="H83" s="280" t="s">
        <v>1003</v>
      </c>
      <c r="I83" s="7"/>
      <c r="J83" s="4"/>
      <c r="K83" s="32"/>
      <c r="L83" s="32"/>
      <c r="M83" s="32"/>
      <c r="N83" s="32"/>
      <c r="O83" s="32"/>
      <c r="P83" s="32"/>
      <c r="Q83" s="32"/>
      <c r="R83" s="32"/>
      <c r="S83" s="32"/>
      <c r="T83" s="32"/>
      <c r="U83" s="32"/>
      <c r="V83" s="32"/>
      <c r="W83" s="32"/>
      <c r="X83" s="32"/>
      <c r="Y83" s="32"/>
      <c r="Z83" s="32"/>
    </row>
    <row r="84" spans="1:26" x14ac:dyDescent="0.25">
      <c r="A84" s="3"/>
      <c r="B84" s="5"/>
      <c r="C84" s="17" t="s">
        <v>4748</v>
      </c>
      <c r="D84" s="279" t="s">
        <v>15</v>
      </c>
      <c r="E84" s="280" t="s">
        <v>1003</v>
      </c>
      <c r="F84" s="280" t="s">
        <v>1003</v>
      </c>
      <c r="G84" s="280" t="s">
        <v>1003</v>
      </c>
      <c r="H84" s="280" t="s">
        <v>1003</v>
      </c>
      <c r="I84" s="7"/>
      <c r="J84" s="4"/>
      <c r="K84" s="32"/>
      <c r="L84" s="32"/>
      <c r="M84" s="32"/>
      <c r="N84" s="32"/>
      <c r="O84" s="32"/>
      <c r="P84" s="32"/>
      <c r="Q84" s="32"/>
      <c r="R84" s="32"/>
      <c r="S84" s="32"/>
      <c r="T84" s="32"/>
      <c r="U84" s="32"/>
      <c r="V84" s="32"/>
      <c r="W84" s="32"/>
      <c r="X84" s="32"/>
      <c r="Y84" s="32"/>
      <c r="Z84" s="32"/>
    </row>
    <row r="85" spans="1:26" x14ac:dyDescent="0.25">
      <c r="A85" s="3"/>
      <c r="B85" s="5"/>
      <c r="C85" s="17" t="s">
        <v>4749</v>
      </c>
      <c r="D85" s="279" t="s">
        <v>15</v>
      </c>
      <c r="E85" s="280" t="s">
        <v>1003</v>
      </c>
      <c r="F85" s="280" t="s">
        <v>1003</v>
      </c>
      <c r="G85" s="280" t="s">
        <v>1003</v>
      </c>
      <c r="H85" s="280" t="s">
        <v>1003</v>
      </c>
      <c r="I85" s="7"/>
      <c r="J85" s="4"/>
      <c r="K85" s="32"/>
      <c r="L85" s="32"/>
      <c r="M85" s="32"/>
      <c r="N85" s="32"/>
      <c r="O85" s="32"/>
      <c r="P85" s="32"/>
      <c r="Q85" s="32"/>
      <c r="R85" s="32"/>
      <c r="S85" s="32"/>
      <c r="T85" s="32"/>
      <c r="U85" s="32"/>
      <c r="V85" s="32"/>
      <c r="W85" s="32"/>
      <c r="X85" s="32"/>
      <c r="Y85" s="32"/>
      <c r="Z85" s="32"/>
    </row>
    <row r="86" spans="1:26" x14ac:dyDescent="0.25">
      <c r="A86" s="3"/>
      <c r="B86" s="5"/>
      <c r="C86" s="13" t="s">
        <v>4750</v>
      </c>
      <c r="D86" s="279" t="s">
        <v>15</v>
      </c>
      <c r="E86" s="280" t="s">
        <v>1003</v>
      </c>
      <c r="F86" s="280" t="s">
        <v>1003</v>
      </c>
      <c r="G86" s="280" t="s">
        <v>1003</v>
      </c>
      <c r="H86" s="280" t="s">
        <v>1003</v>
      </c>
      <c r="I86" s="7"/>
      <c r="J86" s="4"/>
      <c r="K86" s="32"/>
      <c r="L86" s="32"/>
      <c r="M86" s="32"/>
      <c r="N86" s="32"/>
      <c r="O86" s="32"/>
      <c r="P86" s="32"/>
      <c r="Q86" s="32"/>
      <c r="R86" s="32"/>
      <c r="S86" s="32"/>
      <c r="T86" s="32"/>
      <c r="U86" s="32"/>
      <c r="V86" s="32"/>
      <c r="W86" s="32"/>
      <c r="X86" s="32"/>
      <c r="Y86" s="32"/>
      <c r="Z86" s="32"/>
    </row>
    <row r="87" spans="1:26" x14ac:dyDescent="0.25">
      <c r="A87" s="3"/>
      <c r="B87" s="5"/>
      <c r="C87" s="17" t="s">
        <v>4751</v>
      </c>
      <c r="D87" s="279" t="s">
        <v>15</v>
      </c>
      <c r="E87" s="280" t="s">
        <v>1003</v>
      </c>
      <c r="F87" s="280" t="s">
        <v>1003</v>
      </c>
      <c r="G87" s="280" t="s">
        <v>1003</v>
      </c>
      <c r="H87" s="280" t="s">
        <v>1003</v>
      </c>
      <c r="I87" s="7"/>
      <c r="J87" s="4"/>
      <c r="K87" s="32"/>
      <c r="L87" s="32"/>
      <c r="M87" s="32"/>
      <c r="N87" s="32"/>
      <c r="O87" s="32"/>
      <c r="P87" s="32"/>
      <c r="Q87" s="32"/>
      <c r="R87" s="32"/>
      <c r="S87" s="32"/>
      <c r="T87" s="32"/>
      <c r="U87" s="32"/>
      <c r="V87" s="32"/>
      <c r="W87" s="32"/>
      <c r="X87" s="32"/>
      <c r="Y87" s="32"/>
      <c r="Z87" s="32"/>
    </row>
    <row r="88" spans="1:26" x14ac:dyDescent="0.25">
      <c r="A88" s="3"/>
      <c r="B88" s="5"/>
      <c r="C88" s="17" t="s">
        <v>4752</v>
      </c>
      <c r="D88" s="279" t="s">
        <v>15</v>
      </c>
      <c r="E88" s="280" t="s">
        <v>1003</v>
      </c>
      <c r="F88" s="280" t="s">
        <v>1003</v>
      </c>
      <c r="G88" s="280" t="s">
        <v>1003</v>
      </c>
      <c r="H88" s="280" t="s">
        <v>1003</v>
      </c>
      <c r="I88" s="7"/>
      <c r="J88" s="4"/>
      <c r="K88" s="32"/>
      <c r="L88" s="32"/>
      <c r="M88" s="32"/>
      <c r="N88" s="32"/>
      <c r="O88" s="32"/>
      <c r="P88" s="32"/>
      <c r="Q88" s="32"/>
      <c r="R88" s="32"/>
      <c r="S88" s="32"/>
      <c r="T88" s="32"/>
      <c r="U88" s="32"/>
      <c r="V88" s="32"/>
      <c r="W88" s="32"/>
      <c r="X88" s="32"/>
      <c r="Y88" s="32"/>
      <c r="Z88" s="32"/>
    </row>
    <row r="89" spans="1:26" x14ac:dyDescent="0.25">
      <c r="A89" s="3"/>
      <c r="B89" s="5"/>
      <c r="C89" s="17" t="s">
        <v>4753</v>
      </c>
      <c r="D89" s="279" t="s">
        <v>15</v>
      </c>
      <c r="E89" s="280" t="s">
        <v>1003</v>
      </c>
      <c r="F89" s="280" t="s">
        <v>1003</v>
      </c>
      <c r="G89" s="280" t="s">
        <v>1003</v>
      </c>
      <c r="H89" s="280" t="s">
        <v>1003</v>
      </c>
      <c r="I89" s="7"/>
      <c r="J89" s="4"/>
      <c r="K89" s="32"/>
      <c r="L89" s="32"/>
      <c r="M89" s="32"/>
      <c r="N89" s="32"/>
      <c r="O89" s="32"/>
      <c r="P89" s="32"/>
      <c r="Q89" s="32"/>
      <c r="R89" s="32"/>
      <c r="S89" s="32"/>
      <c r="T89" s="32"/>
      <c r="U89" s="32"/>
      <c r="V89" s="32"/>
      <c r="W89" s="32"/>
      <c r="X89" s="32"/>
      <c r="Y89" s="32"/>
      <c r="Z89" s="32"/>
    </row>
    <row r="90" spans="1:26" ht="14.45" customHeight="1" x14ac:dyDescent="0.25">
      <c r="A90" s="3"/>
      <c r="B90" s="5"/>
      <c r="C90" s="276" t="s">
        <v>4754</v>
      </c>
      <c r="D90" s="274" t="s">
        <v>15</v>
      </c>
      <c r="E90" s="274" t="s">
        <v>1003</v>
      </c>
      <c r="F90" s="274" t="s">
        <v>1003</v>
      </c>
      <c r="G90" s="274" t="s">
        <v>1003</v>
      </c>
      <c r="H90" s="274" t="s">
        <v>1003</v>
      </c>
      <c r="I90" s="7"/>
      <c r="J90" s="4"/>
      <c r="K90" s="32"/>
      <c r="L90" s="32"/>
      <c r="M90" s="32"/>
      <c r="N90" s="32"/>
      <c r="O90" s="32"/>
      <c r="P90" s="32"/>
      <c r="Q90" s="32"/>
      <c r="R90" s="32"/>
      <c r="S90" s="32"/>
      <c r="T90" s="32"/>
      <c r="U90" s="32"/>
      <c r="V90" s="32"/>
      <c r="W90" s="32"/>
      <c r="X90" s="32"/>
      <c r="Y90" s="32"/>
      <c r="Z90" s="32"/>
    </row>
    <row r="91" spans="1:26" ht="15.95" customHeight="1" x14ac:dyDescent="0.25">
      <c r="A91" s="3"/>
      <c r="B91" s="5"/>
      <c r="C91" s="276"/>
      <c r="D91" s="274" t="s">
        <v>1003</v>
      </c>
      <c r="E91" s="274" t="s">
        <v>1003</v>
      </c>
      <c r="F91" s="274" t="s">
        <v>1003</v>
      </c>
      <c r="G91" s="274" t="s">
        <v>1003</v>
      </c>
      <c r="H91" s="274" t="s">
        <v>1003</v>
      </c>
      <c r="I91" s="7"/>
      <c r="J91" s="4"/>
      <c r="K91" s="32"/>
      <c r="L91" s="32"/>
      <c r="M91" s="32"/>
      <c r="N91" s="32"/>
      <c r="O91" s="32"/>
      <c r="P91" s="32"/>
      <c r="Q91" s="32"/>
      <c r="R91" s="32"/>
      <c r="S91" s="32"/>
      <c r="T91" s="32"/>
      <c r="U91" s="32"/>
      <c r="V91" s="32"/>
      <c r="W91" s="32"/>
      <c r="X91" s="32"/>
      <c r="Y91" s="32"/>
      <c r="Z91" s="32"/>
    </row>
    <row r="92" spans="1:26" ht="14.45" customHeight="1" x14ac:dyDescent="0.25">
      <c r="A92" s="3"/>
      <c r="B92" s="5"/>
      <c r="C92" s="276" t="s">
        <v>4755</v>
      </c>
      <c r="D92" s="274" t="s">
        <v>15</v>
      </c>
      <c r="E92" s="274" t="s">
        <v>1003</v>
      </c>
      <c r="F92" s="274" t="s">
        <v>1003</v>
      </c>
      <c r="G92" s="274" t="s">
        <v>1003</v>
      </c>
      <c r="H92" s="274" t="s">
        <v>1003</v>
      </c>
      <c r="I92" s="7"/>
      <c r="J92" s="4"/>
      <c r="K92" s="32"/>
      <c r="L92" s="32"/>
      <c r="M92" s="32"/>
      <c r="N92" s="32"/>
      <c r="O92" s="32"/>
      <c r="P92" s="32"/>
      <c r="Q92" s="32"/>
      <c r="R92" s="32"/>
      <c r="S92" s="32"/>
      <c r="T92" s="32"/>
      <c r="U92" s="32"/>
      <c r="V92" s="32"/>
      <c r="W92" s="32"/>
      <c r="X92" s="32"/>
      <c r="Y92" s="32"/>
      <c r="Z92" s="32"/>
    </row>
    <row r="93" spans="1:26" ht="16.5" customHeight="1" x14ac:dyDescent="0.25">
      <c r="A93" s="3"/>
      <c r="B93" s="5"/>
      <c r="C93" s="276"/>
      <c r="D93" s="274" t="s">
        <v>1003</v>
      </c>
      <c r="E93" s="274" t="s">
        <v>1003</v>
      </c>
      <c r="F93" s="274" t="s">
        <v>1003</v>
      </c>
      <c r="G93" s="274" t="s">
        <v>1003</v>
      </c>
      <c r="H93" s="274" t="s">
        <v>1003</v>
      </c>
      <c r="I93" s="7"/>
      <c r="J93" s="4"/>
      <c r="K93" s="32"/>
      <c r="L93" s="32"/>
      <c r="M93" s="32"/>
      <c r="N93" s="32"/>
      <c r="O93" s="32"/>
      <c r="P93" s="32"/>
      <c r="Q93" s="32"/>
      <c r="R93" s="32"/>
      <c r="S93" s="32"/>
      <c r="T93" s="32"/>
      <c r="U93" s="32"/>
      <c r="V93" s="32"/>
      <c r="W93" s="32"/>
      <c r="X93" s="32"/>
      <c r="Y93" s="32"/>
      <c r="Z93" s="32"/>
    </row>
    <row r="94" spans="1:26" x14ac:dyDescent="0.25">
      <c r="A94" s="3"/>
      <c r="B94" s="5"/>
      <c r="C94" s="17" t="s">
        <v>4756</v>
      </c>
      <c r="D94" s="279" t="s">
        <v>15</v>
      </c>
      <c r="E94" s="280" t="s">
        <v>1003</v>
      </c>
      <c r="F94" s="280" t="s">
        <v>1003</v>
      </c>
      <c r="G94" s="280" t="s">
        <v>1003</v>
      </c>
      <c r="H94" s="280" t="s">
        <v>1003</v>
      </c>
      <c r="I94" s="7"/>
      <c r="J94" s="4"/>
      <c r="K94" s="32"/>
      <c r="L94" s="32"/>
      <c r="M94" s="32"/>
      <c r="N94" s="32"/>
      <c r="O94" s="32"/>
      <c r="P94" s="32"/>
      <c r="Q94" s="32"/>
      <c r="R94" s="32"/>
      <c r="S94" s="32"/>
      <c r="T94" s="32"/>
      <c r="U94" s="32"/>
      <c r="V94" s="32"/>
      <c r="W94" s="32"/>
      <c r="X94" s="32"/>
      <c r="Y94" s="32"/>
      <c r="Z94" s="32"/>
    </row>
    <row r="95" spans="1:26" x14ac:dyDescent="0.25">
      <c r="A95" s="3"/>
      <c r="B95" s="5"/>
      <c r="C95" s="17" t="s">
        <v>4757</v>
      </c>
      <c r="D95" s="279" t="s">
        <v>15</v>
      </c>
      <c r="E95" s="280" t="s">
        <v>1003</v>
      </c>
      <c r="F95" s="280" t="s">
        <v>1003</v>
      </c>
      <c r="G95" s="280" t="s">
        <v>1003</v>
      </c>
      <c r="H95" s="280" t="s">
        <v>1003</v>
      </c>
      <c r="I95" s="7"/>
      <c r="J95" s="4"/>
      <c r="K95" s="32"/>
      <c r="L95" s="32"/>
      <c r="M95" s="32"/>
      <c r="N95" s="32"/>
      <c r="O95" s="32"/>
      <c r="P95" s="32"/>
      <c r="Q95" s="32"/>
      <c r="R95" s="32"/>
      <c r="S95" s="32"/>
      <c r="T95" s="32"/>
      <c r="U95" s="32"/>
      <c r="V95" s="32"/>
      <c r="W95" s="32"/>
      <c r="X95" s="32"/>
      <c r="Y95" s="32"/>
      <c r="Z95" s="32"/>
    </row>
    <row r="96" spans="1:26" x14ac:dyDescent="0.25">
      <c r="A96" s="3"/>
      <c r="B96" s="5"/>
      <c r="C96" s="6"/>
      <c r="D96" s="6"/>
      <c r="E96" s="6"/>
      <c r="F96" s="6"/>
      <c r="G96" s="6"/>
      <c r="H96" s="6"/>
      <c r="I96" s="7"/>
      <c r="J96" s="4"/>
      <c r="K96" s="32"/>
      <c r="L96" s="32"/>
      <c r="M96" s="32"/>
      <c r="N96" s="32"/>
      <c r="O96" s="32"/>
      <c r="P96" s="32"/>
      <c r="Q96" s="32"/>
      <c r="R96" s="32"/>
      <c r="S96" s="32"/>
      <c r="T96" s="32"/>
      <c r="U96" s="32"/>
      <c r="V96" s="32"/>
      <c r="W96" s="32"/>
      <c r="X96" s="32"/>
      <c r="Y96" s="32"/>
      <c r="Z96" s="32"/>
    </row>
    <row r="97" spans="1:26" ht="14.45" customHeight="1" x14ac:dyDescent="0.25">
      <c r="A97" s="3"/>
      <c r="B97" s="5"/>
      <c r="C97" s="289" t="s">
        <v>4628</v>
      </c>
      <c r="D97" s="6"/>
      <c r="E97" s="6"/>
      <c r="F97" s="6"/>
      <c r="G97" s="290" t="s">
        <v>4629</v>
      </c>
      <c r="H97" s="290"/>
      <c r="I97" s="7"/>
      <c r="J97" s="4"/>
      <c r="K97" s="32"/>
      <c r="L97" s="32"/>
      <c r="M97" s="32"/>
      <c r="N97" s="32"/>
      <c r="O97" s="32"/>
      <c r="P97" s="32"/>
      <c r="Q97" s="32"/>
      <c r="R97" s="32"/>
      <c r="S97" s="32"/>
      <c r="T97" s="32"/>
      <c r="U97" s="32"/>
      <c r="V97" s="32"/>
      <c r="W97" s="32"/>
      <c r="X97" s="32"/>
      <c r="Y97" s="32"/>
      <c r="Z97" s="32"/>
    </row>
    <row r="98" spans="1:26" ht="14.45" customHeight="1" x14ac:dyDescent="0.25">
      <c r="A98" s="3"/>
      <c r="B98" s="5"/>
      <c r="C98" s="289"/>
      <c r="D98" s="6"/>
      <c r="E98" s="6"/>
      <c r="F98" s="6"/>
      <c r="G98" s="290"/>
      <c r="H98" s="290"/>
      <c r="I98" s="7"/>
      <c r="J98" s="4"/>
      <c r="K98" s="32"/>
      <c r="L98" s="32"/>
      <c r="M98" s="32"/>
      <c r="N98" s="32"/>
      <c r="O98" s="32"/>
      <c r="P98" s="32"/>
      <c r="Q98" s="32"/>
      <c r="R98" s="32"/>
      <c r="S98" s="32"/>
      <c r="T98" s="32"/>
      <c r="U98" s="32"/>
      <c r="V98" s="32"/>
      <c r="W98" s="32"/>
      <c r="X98" s="32"/>
      <c r="Y98" s="32"/>
      <c r="Z98" s="32"/>
    </row>
    <row r="99" spans="1:26" x14ac:dyDescent="0.25">
      <c r="A99" s="38"/>
      <c r="B99" s="39"/>
      <c r="C99" s="40"/>
      <c r="D99" s="40"/>
      <c r="E99" s="40"/>
      <c r="F99" s="40"/>
      <c r="G99" s="40"/>
      <c r="H99" s="40"/>
      <c r="I99" s="41"/>
      <c r="J99" s="38"/>
      <c r="K99" s="32"/>
      <c r="L99" s="32"/>
      <c r="M99" s="32"/>
      <c r="N99" s="32"/>
      <c r="O99" s="32"/>
      <c r="P99" s="32"/>
      <c r="Q99" s="32"/>
      <c r="R99" s="32"/>
      <c r="S99" s="32"/>
      <c r="T99" s="32"/>
      <c r="U99" s="32"/>
      <c r="V99" s="32"/>
      <c r="W99" s="32"/>
      <c r="X99" s="32"/>
      <c r="Y99" s="32"/>
      <c r="Z99" s="32"/>
    </row>
    <row r="100" spans="1:26" x14ac:dyDescent="0.25">
      <c r="A100" s="30"/>
      <c r="B100" s="30"/>
      <c r="C100" s="30"/>
      <c r="D100" s="30"/>
      <c r="E100" s="30"/>
      <c r="F100" s="30"/>
      <c r="G100" s="30"/>
      <c r="H100" s="30"/>
      <c r="I100" s="30"/>
      <c r="J100" s="31"/>
      <c r="K100" s="32"/>
      <c r="L100" s="32"/>
      <c r="M100" s="32"/>
      <c r="N100" s="32"/>
      <c r="O100" s="32"/>
      <c r="P100" s="32"/>
      <c r="Q100" s="32"/>
      <c r="R100" s="32"/>
      <c r="S100" s="32"/>
      <c r="T100" s="32"/>
      <c r="U100" s="32"/>
      <c r="V100" s="32"/>
      <c r="W100" s="32"/>
      <c r="X100" s="32"/>
      <c r="Y100" s="32"/>
      <c r="Z100" s="32"/>
    </row>
    <row r="101" spans="1:26" x14ac:dyDescent="0.25">
      <c r="A101" s="32"/>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row>
    <row r="102" spans="1:26" x14ac:dyDescent="0.25">
      <c r="A102" s="32"/>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row>
    <row r="103" spans="1:26" x14ac:dyDescent="0.25">
      <c r="A103" s="32"/>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row>
    <row r="104" spans="1:26" x14ac:dyDescent="0.25">
      <c r="A104" s="32"/>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row>
    <row r="105" spans="1:26" x14ac:dyDescent="0.25">
      <c r="A105" s="32"/>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row>
    <row r="106" spans="1:26" x14ac:dyDescent="0.25">
      <c r="A106" s="32"/>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row>
    <row r="107" spans="1:26" x14ac:dyDescent="0.25">
      <c r="A107" s="32"/>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row>
    <row r="108" spans="1:26" x14ac:dyDescent="0.25">
      <c r="A108" s="32"/>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row>
    <row r="109" spans="1:26" x14ac:dyDescent="0.25">
      <c r="A109" s="32"/>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row>
    <row r="110" spans="1:26" x14ac:dyDescent="0.25">
      <c r="A110" s="32"/>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row>
    <row r="111" spans="1:26" x14ac:dyDescent="0.25">
      <c r="A111" s="32"/>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row>
    <row r="112" spans="1:26" x14ac:dyDescent="0.25">
      <c r="A112" s="32"/>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row>
    <row r="113" spans="1:26" x14ac:dyDescent="0.25">
      <c r="A113" s="32"/>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row>
    <row r="114" spans="1:26" x14ac:dyDescent="0.25">
      <c r="A114" s="32"/>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row>
    <row r="115" spans="1:26" x14ac:dyDescent="0.25">
      <c r="A115" s="32"/>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row>
  </sheetData>
  <sheetProtection algorithmName="SHA-512" hashValue="1k8os+F5zASTk9/Z5dRSaeaSGeIBvQ6fTkYrBDqQnah2MJGBNTdI7Qw1hmn4pBklL/EAv47hhpyEBiZWSmNWFQ==" saltValue="FjVn+eZ4Gsah+XonebE4hw==" spinCount="100000" scenarios="1" formatRows="0" pivotTables="0"/>
  <mergeCells count="69">
    <mergeCell ref="C11:H11"/>
    <mergeCell ref="D59:H60"/>
    <mergeCell ref="B1:E1"/>
    <mergeCell ref="C6:C9"/>
    <mergeCell ref="C12:C13"/>
    <mergeCell ref="C14:C16"/>
    <mergeCell ref="D6:H9"/>
    <mergeCell ref="D14:H16"/>
    <mergeCell ref="D12:H13"/>
    <mergeCell ref="F29:H29"/>
    <mergeCell ref="F30:H30"/>
    <mergeCell ref="F31:H31"/>
    <mergeCell ref="C29:C31"/>
    <mergeCell ref="D27:H27"/>
    <mergeCell ref="D22:H22"/>
    <mergeCell ref="D21:H21"/>
    <mergeCell ref="C24:C25"/>
    <mergeCell ref="D24:H25"/>
    <mergeCell ref="D19:H19"/>
    <mergeCell ref="C48:C51"/>
    <mergeCell ref="D48:H51"/>
    <mergeCell ref="C42:C43"/>
    <mergeCell ref="C45:C46"/>
    <mergeCell ref="C36:C38"/>
    <mergeCell ref="C39:C40"/>
    <mergeCell ref="D53:H53"/>
    <mergeCell ref="D54:H54"/>
    <mergeCell ref="D33:H33"/>
    <mergeCell ref="D34:H34"/>
    <mergeCell ref="D44:H44"/>
    <mergeCell ref="D42:H43"/>
    <mergeCell ref="D45:H46"/>
    <mergeCell ref="D39:H40"/>
    <mergeCell ref="D36:H38"/>
    <mergeCell ref="D56:H56"/>
    <mergeCell ref="D57:H57"/>
    <mergeCell ref="C97:C98"/>
    <mergeCell ref="G97:H98"/>
    <mergeCell ref="C66:H68"/>
    <mergeCell ref="C90:C91"/>
    <mergeCell ref="C92:C93"/>
    <mergeCell ref="D69:H69"/>
    <mergeCell ref="D70:H70"/>
    <mergeCell ref="D71:H71"/>
    <mergeCell ref="D72:H72"/>
    <mergeCell ref="D73:H73"/>
    <mergeCell ref="D74:H74"/>
    <mergeCell ref="D75:H75"/>
    <mergeCell ref="C59:C60"/>
    <mergeCell ref="D84:H84"/>
    <mergeCell ref="D95:H95"/>
    <mergeCell ref="D90:H91"/>
    <mergeCell ref="D92:H93"/>
    <mergeCell ref="D89:H89"/>
    <mergeCell ref="D85:H85"/>
    <mergeCell ref="D86:H86"/>
    <mergeCell ref="D87:H87"/>
    <mergeCell ref="D88:H88"/>
    <mergeCell ref="D94:H94"/>
    <mergeCell ref="C62:C63"/>
    <mergeCell ref="D62:H63"/>
    <mergeCell ref="D81:H81"/>
    <mergeCell ref="D82:H82"/>
    <mergeCell ref="D83:H83"/>
    <mergeCell ref="D76:H76"/>
    <mergeCell ref="D77:H77"/>
    <mergeCell ref="D78:H78"/>
    <mergeCell ref="D79:H79"/>
    <mergeCell ref="D80:H80"/>
  </mergeCells>
  <hyperlinks>
    <hyperlink ref="L6" location="'Varebetegnelse og nettoindhold'!A1" display="Varebetegnelse og nettoindhold" xr:uid="{D4B9B02C-B9A4-4A24-BE4B-0C114BC77419}"/>
    <hyperlink ref="L7" location="Forarbejdning!A1" display="Forarbejdning" xr:uid="{0D159A4A-6497-42BA-BAB1-826D5149F1CB}"/>
    <hyperlink ref="L8" location="Recept!A1" display="Recept" xr:uid="{7E5F376A-ABB8-4E2C-84B6-BA94F7FD8D62}"/>
    <hyperlink ref="L9" location="Tilsætningsstoffer!A1" display="Tilsætningsstoffer" xr:uid="{609A05EC-929F-4AAC-B3AC-8135B054AF75}"/>
    <hyperlink ref="L10" location="Ingrediensspecifikationer!A1" display="Ingrediensspecifikationer" xr:uid="{E7E60857-6770-4628-A123-CD4ED8514E02}"/>
    <hyperlink ref="L11" location="Næringsdeklaration!A1" display="Næringsdeklaration" xr:uid="{3BD9E9E5-1A85-41B4-96F4-711497C7ECBE}"/>
    <hyperlink ref="L12" location="'Holdbarhed og opbevaring'!A1" display="Holdbarhed og opbevaring" xr:uid="{AC8249E6-1FDF-4AFE-91B9-E0DEC47E3F5D}"/>
    <hyperlink ref="L13" location="'Pakkemetode og tilberedning'!A1" display="Pakkemetode og tilberedning" xr:uid="{21EB038D-2061-4897-BDA0-A5C1F004B575}"/>
    <hyperlink ref="L14" location="Anprisninger!A1" display="Anprisninger" xr:uid="{3A37658E-38A5-4BB5-88DC-3A9A2683DA47}"/>
    <hyperlink ref="L17" location="'Bilag I  Supplerende næringsdek'!A1" display="Bilag I: Supplerende næringsdeklaration" xr:uid="{F201C724-61A9-4C0E-BAEA-89095BCBE31A}"/>
    <hyperlink ref="L20" location="'Del B Kød'!A1" display="Kød: Okse, gris, fjerkræ, lam, ged" xr:uid="{6E0F0FA2-AD02-4E96-8448-231C012A6D0C}"/>
    <hyperlink ref="L21" location="'Del B Mælk og ost'!A1" display="Mælk og ost" xr:uid="{419BF829-84E7-4D29-9213-12ADA66C89B4}"/>
    <hyperlink ref="L22" location="'Del B Æg og æggeprodukter'!A1" display="Æg og æggeprodukter" xr:uid="{974994EE-AC2C-47FD-AD68-295B0CA6B069}"/>
    <hyperlink ref="L23" location="'Del B Chokolade'!A1" display="Chokolade" xr:uid="{EF74D24F-A95A-4950-8591-B8DF0D1146E0}"/>
    <hyperlink ref="L24" location="'Del B Fisk og fiskeprodukter'!A1" display="Fisk og fiskeprodukter" xr:uid="{2E45635E-FB61-4A7C-9B81-169660F0C801}"/>
    <hyperlink ref="L25" location="'Del B Juice'!A1" display="Juice, saft, most og koncentrater" xr:uid="{26B4F9BD-1AEA-4BB6-99F7-420E63623D36}"/>
    <hyperlink ref="L26" location="'Del B Kaffe'!A1" display="Kaffe" xr:uid="{3F984127-3BCE-4919-B598-90D1B28182E8}"/>
    <hyperlink ref="L27" location="'Del B Te'!A1" display="Te" xr:uid="{018DF871-19F6-458C-B9A2-B6C515DDCB3A}"/>
    <hyperlink ref="L5" location="Start!A1" display="Start" xr:uid="{863CA775-E8A8-4F13-8EBB-066C3616E9A1}"/>
    <hyperlink ref="L15" location="'Emballage (Primær)'!A1" display="Emballage (Primær)" xr:uid="{261A15DA-EF2A-43F7-9F54-EF6845E897DF}"/>
    <hyperlink ref="L16" location="'Emballage (Sekundær)'!Print_Area" display="Emballage (Sekundær)" xr:uid="{FE3088C8-6D2B-44D3-9D3D-84586A68D460}"/>
    <hyperlink ref="G97:H98" location="Næringsdeklaration!A1" display="Næste" xr:uid="{3C137EBE-F214-4F17-91C0-0FF4C1DD5B48}"/>
    <hyperlink ref="C97:C98" location="Tilsætningsstoffer!A1" display="Forrige" xr:uid="{89AA7632-2470-4281-BBC2-5E1FD4CF4A30}"/>
  </hyperlinks>
  <pageMargins left="0.7" right="0.7" top="0.75" bottom="0.75" header="0.3" footer="0.3"/>
  <pageSetup paperSize="9" scale="53" fitToHeight="0" orientation="portrait" verticalDpi="0" r:id="rId1"/>
  <drawing r:id="rId2"/>
  <extLst>
    <ext xmlns:x14="http://schemas.microsoft.com/office/spreadsheetml/2009/9/main" uri="{78C0D931-6437-407d-A8EE-F0AAD7539E65}">
      <x14:conditionalFormattings>
        <x14:conditionalFormatting xmlns:xm="http://schemas.microsoft.com/office/excel/2006/main">
          <x14:cfRule type="expression" priority="1109" id="{00000000-000E-0000-0900-00003F000000}">
            <xm:f>$D$6='Drop down'!$P$6</xm:f>
            <x14:dxf>
              <font>
                <b/>
                <i val="0"/>
              </font>
              <fill>
                <patternFill>
                  <bgColor theme="2" tint="-0.14996795556505021"/>
                </patternFill>
              </fill>
            </x14:dxf>
          </x14:cfRule>
          <x14:cfRule type="expression" priority="1110" id="{00000000-000E-0000-0900-000040000000}">
            <xm:f>$D$6&lt;&gt;'Drop down'!$P$6</xm:f>
            <x14:dxf>
              <font>
                <b val="0"/>
                <i val="0"/>
                <color rgb="FFFF0000"/>
              </font>
              <fill>
                <patternFill>
                  <bgColor theme="0"/>
                </patternFill>
              </fill>
            </x14:dxf>
          </x14:cfRule>
          <xm:sqref>D6:D7</xm:sqref>
        </x14:conditionalFormatting>
        <x14:conditionalFormatting xmlns:xm="http://schemas.microsoft.com/office/excel/2006/main">
          <x14:cfRule type="expression" priority="1111" id="{00000000-000E-0000-0900-00003D000000}">
            <xm:f>$D$12='Drop down'!$P$6</xm:f>
            <x14:dxf>
              <font>
                <b/>
                <i val="0"/>
              </font>
              <fill>
                <patternFill>
                  <bgColor theme="2" tint="-0.14996795556505021"/>
                </patternFill>
              </fill>
            </x14:dxf>
          </x14:cfRule>
          <x14:cfRule type="expression" priority="1112" id="{00000000-000E-0000-0900-00003E000000}">
            <xm:f>$D$12&lt;&gt;'Drop down'!$P$6</xm:f>
            <x14:dxf>
              <font>
                <b val="0"/>
                <i val="0"/>
                <color rgb="FFFF0000"/>
              </font>
              <fill>
                <patternFill>
                  <bgColor theme="0"/>
                </patternFill>
              </fill>
            </x14:dxf>
          </x14:cfRule>
          <xm:sqref>D12</xm:sqref>
        </x14:conditionalFormatting>
        <x14:conditionalFormatting xmlns:xm="http://schemas.microsoft.com/office/excel/2006/main">
          <x14:cfRule type="expression" priority="1113" id="{00000000-000E-0000-0900-00003B000000}">
            <xm:f>$D$14='Drop down'!$P$6</xm:f>
            <x14:dxf>
              <font>
                <b/>
                <i val="0"/>
              </font>
              <fill>
                <patternFill>
                  <bgColor theme="2" tint="-0.14996795556505021"/>
                </patternFill>
              </fill>
            </x14:dxf>
          </x14:cfRule>
          <x14:cfRule type="expression" priority="1114" id="{00000000-000E-0000-0900-00003C000000}">
            <xm:f>$D$14&lt;&gt;'Drop down'!$P$6</xm:f>
            <x14:dxf>
              <font>
                <b val="0"/>
                <i val="0"/>
                <color rgb="FFFF0000"/>
              </font>
              <fill>
                <patternFill>
                  <bgColor theme="0"/>
                </patternFill>
              </fill>
            </x14:dxf>
          </x14:cfRule>
          <xm:sqref>D14</xm:sqref>
        </x14:conditionalFormatting>
        <x14:conditionalFormatting xmlns:xm="http://schemas.microsoft.com/office/excel/2006/main">
          <x14:cfRule type="expression" priority="1115" id="{00000000-000E-0000-0900-000033000000}">
            <xm:f>$D$24='Drop down'!$P$6</xm:f>
            <x14:dxf>
              <font>
                <b/>
                <i val="0"/>
              </font>
              <fill>
                <patternFill>
                  <bgColor theme="2" tint="-0.14996795556505021"/>
                </patternFill>
              </fill>
            </x14:dxf>
          </x14:cfRule>
          <x14:cfRule type="expression" priority="1116" id="{00000000-000E-0000-0900-000034000000}">
            <xm:f>$D$24&lt;&gt;'Drop down'!$P$6</xm:f>
            <x14:dxf>
              <font>
                <b val="0"/>
                <i val="0"/>
                <color rgb="FFFF0000"/>
              </font>
              <fill>
                <patternFill>
                  <bgColor theme="0"/>
                </patternFill>
              </fill>
            </x14:dxf>
          </x14:cfRule>
          <xm:sqref>D24</xm:sqref>
        </x14:conditionalFormatting>
        <x14:conditionalFormatting xmlns:xm="http://schemas.microsoft.com/office/excel/2006/main">
          <x14:cfRule type="expression" priority="1" id="{67596F13-FD98-419D-9588-459120A16D5B}">
            <xm:f>$D$36='Drop down'!$P$6</xm:f>
            <x14:dxf>
              <font>
                <b/>
                <i val="0"/>
              </font>
              <fill>
                <patternFill>
                  <bgColor theme="2" tint="-0.14996795556505021"/>
                </patternFill>
              </fill>
            </x14:dxf>
          </x14:cfRule>
          <x14:cfRule type="expression" priority="2" id="{618AB10E-EFC8-4957-9A5B-96A99320928B}">
            <xm:f>$D$36&lt;&gt;'Drop down'!$P$6</xm:f>
            <x14:dxf>
              <font>
                <b val="0"/>
                <i val="0"/>
                <color rgb="FFFF0000"/>
              </font>
              <fill>
                <patternFill>
                  <bgColor theme="0"/>
                </patternFill>
              </fill>
            </x14:dxf>
          </x14:cfRule>
          <xm:sqref>D36</xm:sqref>
        </x14:conditionalFormatting>
        <x14:conditionalFormatting xmlns:xm="http://schemas.microsoft.com/office/excel/2006/main">
          <x14:cfRule type="expression" priority="3" id="{69251A34-4745-4DDC-AF4C-E70263C74FFA}">
            <xm:f>$D$39='Drop down'!$P$6</xm:f>
            <x14:dxf>
              <font>
                <b/>
                <i val="0"/>
              </font>
              <fill>
                <patternFill>
                  <bgColor theme="2" tint="-0.14996795556505021"/>
                </patternFill>
              </fill>
            </x14:dxf>
          </x14:cfRule>
          <x14:cfRule type="expression" priority="4" id="{0A09876A-4AEB-4E34-B3CF-2D7ED951343C}">
            <xm:f>$D$39&lt;&gt;'Drop down'!$P$6</xm:f>
            <x14:dxf>
              <font>
                <b val="0"/>
                <i val="0"/>
                <color rgb="FFFF0000"/>
              </font>
              <fill>
                <patternFill>
                  <bgColor theme="0"/>
                </patternFill>
              </fill>
            </x14:dxf>
          </x14:cfRule>
          <xm:sqref>D39</xm:sqref>
        </x14:conditionalFormatting>
        <x14:conditionalFormatting xmlns:xm="http://schemas.microsoft.com/office/excel/2006/main">
          <x14:cfRule type="expression" priority="1117" id="{00000000-000E-0000-0900-00001B000000}">
            <xm:f>$D$42='Drop down'!$P$6</xm:f>
            <x14:dxf>
              <font>
                <b/>
                <i val="0"/>
              </font>
              <fill>
                <patternFill>
                  <bgColor theme="2" tint="-0.14996795556505021"/>
                </patternFill>
              </fill>
            </x14:dxf>
          </x14:cfRule>
          <x14:cfRule type="expression" priority="1118" id="{00000000-000E-0000-0900-00001C000000}">
            <xm:f>$D$42&lt;&gt;'Drop down'!$P$6</xm:f>
            <x14:dxf>
              <font>
                <b val="0"/>
                <i val="0"/>
                <color rgb="FFFF0000"/>
              </font>
              <fill>
                <patternFill>
                  <bgColor theme="0"/>
                </patternFill>
              </fill>
            </x14:dxf>
          </x14:cfRule>
          <xm:sqref>D42</xm:sqref>
        </x14:conditionalFormatting>
        <x14:conditionalFormatting xmlns:xm="http://schemas.microsoft.com/office/excel/2006/main">
          <x14:cfRule type="expression" priority="1119" id="{00000000-000E-0000-0900-000019000000}">
            <xm:f>$D$45='Drop down'!$P$6</xm:f>
            <x14:dxf>
              <font>
                <b/>
                <i val="0"/>
              </font>
              <fill>
                <patternFill>
                  <bgColor theme="2" tint="-0.14996795556505021"/>
                </patternFill>
              </fill>
            </x14:dxf>
          </x14:cfRule>
          <x14:cfRule type="expression" priority="1120" id="{00000000-000E-0000-0900-00001A000000}">
            <xm:f>$D$45&lt;&gt;'Drop down'!$P$6</xm:f>
            <x14:dxf>
              <font>
                <b val="0"/>
                <i val="0"/>
                <color rgb="FFFF0000"/>
              </font>
              <fill>
                <patternFill>
                  <bgColor theme="0"/>
                </patternFill>
              </fill>
            </x14:dxf>
          </x14:cfRule>
          <xm:sqref>D45</xm:sqref>
        </x14:conditionalFormatting>
        <x14:conditionalFormatting xmlns:xm="http://schemas.microsoft.com/office/excel/2006/main">
          <x14:cfRule type="expression" priority="1121" id="{00000000-000E-0000-0900-000015000000}">
            <xm:f>$D$48='Drop down'!$P$6</xm:f>
            <x14:dxf>
              <font>
                <b/>
                <i val="0"/>
              </font>
              <fill>
                <patternFill>
                  <bgColor theme="2" tint="-0.14996795556505021"/>
                </patternFill>
              </fill>
            </x14:dxf>
          </x14:cfRule>
          <x14:cfRule type="expression" priority="1122" id="{00000000-000E-0000-0900-000016000000}">
            <xm:f>$D$48&lt;&gt;'Drop down'!$P$6</xm:f>
            <x14:dxf>
              <font>
                <b val="0"/>
                <i val="0"/>
                <color rgb="FFFF0000"/>
              </font>
              <fill>
                <patternFill>
                  <bgColor theme="0"/>
                </patternFill>
              </fill>
            </x14:dxf>
          </x14:cfRule>
          <xm:sqref>D48</xm:sqref>
        </x14:conditionalFormatting>
        <x14:conditionalFormatting xmlns:xm="http://schemas.microsoft.com/office/excel/2006/main">
          <x14:cfRule type="expression" priority="1123" id="{00000000-000E-0000-0900-00000B000000}">
            <xm:f>$D$59='Drop down'!$P$6</xm:f>
            <x14:dxf>
              <font>
                <b/>
                <i val="0"/>
              </font>
              <fill>
                <patternFill>
                  <bgColor theme="2" tint="-0.14996795556505021"/>
                </patternFill>
              </fill>
            </x14:dxf>
          </x14:cfRule>
          <x14:cfRule type="expression" priority="1124" id="{00000000-000E-0000-0900-00000C000000}">
            <xm:f>$D$59&lt;&gt;'Drop down'!$P$6</xm:f>
            <x14:dxf>
              <font>
                <b val="0"/>
                <i val="0"/>
                <color rgb="FFFF0000"/>
              </font>
              <fill>
                <patternFill>
                  <bgColor theme="0"/>
                </patternFill>
              </fill>
            </x14:dxf>
          </x14:cfRule>
          <xm:sqref>D59</xm:sqref>
        </x14:conditionalFormatting>
        <x14:conditionalFormatting xmlns:xm="http://schemas.microsoft.com/office/excel/2006/main">
          <x14:cfRule type="expression" priority="1125" id="{00000000-000E-0000-0900-000009000000}">
            <xm:f>$D$62='Drop down'!$P$6</xm:f>
            <x14:dxf>
              <font>
                <b/>
                <i val="0"/>
              </font>
              <fill>
                <patternFill>
                  <bgColor theme="2" tint="-0.14996795556505021"/>
                </patternFill>
              </fill>
            </x14:dxf>
          </x14:cfRule>
          <x14:cfRule type="expression" priority="1126" id="{00000000-000E-0000-0900-00000A000000}">
            <xm:f>$D$62&lt;&gt;'Drop down'!$P$6</xm:f>
            <x14:dxf>
              <font>
                <b val="0"/>
                <i val="0"/>
                <color rgb="FFFF0000"/>
              </font>
              <fill>
                <patternFill>
                  <bgColor theme="0"/>
                </patternFill>
              </fill>
            </x14:dxf>
          </x14:cfRule>
          <xm:sqref>D62</xm:sqref>
        </x14:conditionalFormatting>
        <x14:conditionalFormatting xmlns:xm="http://schemas.microsoft.com/office/excel/2006/main">
          <x14:cfRule type="expression" priority="1127" id="{00000000-000E-0000-0900-000005000000}">
            <xm:f>$D$90='Drop down'!$P$6</xm:f>
            <x14:dxf>
              <font>
                <b/>
                <i val="0"/>
              </font>
              <fill>
                <patternFill>
                  <bgColor theme="2" tint="-0.14996795556505021"/>
                </patternFill>
              </fill>
            </x14:dxf>
          </x14:cfRule>
          <x14:cfRule type="expression" priority="1128" id="{00000000-000E-0000-0900-000006000000}">
            <xm:f>$D$90&lt;&gt;'Drop down'!$P$6</xm:f>
            <x14:dxf>
              <font>
                <b val="0"/>
                <i val="0"/>
                <color rgb="FFFF0000"/>
              </font>
              <fill>
                <patternFill>
                  <bgColor theme="0"/>
                </patternFill>
              </fill>
            </x14:dxf>
          </x14:cfRule>
          <xm:sqref>D90</xm:sqref>
        </x14:conditionalFormatting>
        <x14:conditionalFormatting xmlns:xm="http://schemas.microsoft.com/office/excel/2006/main">
          <x14:cfRule type="expression" priority="1129" id="{00000000-000E-0000-0900-000003000000}">
            <xm:f>$D$92='Drop down'!$P$6</xm:f>
            <x14:dxf>
              <font>
                <b/>
                <i val="0"/>
              </font>
              <fill>
                <patternFill>
                  <bgColor theme="2" tint="-0.14996795556505021"/>
                </patternFill>
              </fill>
            </x14:dxf>
          </x14:cfRule>
          <x14:cfRule type="expression" priority="1130" id="{00000000-000E-0000-0900-000004000000}">
            <xm:f>$D$92&lt;&gt;'Drop down'!$P$6</xm:f>
            <x14:dxf>
              <font>
                <b val="0"/>
                <i val="0"/>
                <color rgb="FFFF0000"/>
              </font>
              <fill>
                <patternFill>
                  <bgColor theme="0"/>
                </patternFill>
              </fill>
            </x14:dxf>
          </x14:cfRule>
          <xm:sqref>D92</xm:sqref>
        </x14:conditionalFormatting>
        <x14:conditionalFormatting xmlns:xm="http://schemas.microsoft.com/office/excel/2006/main">
          <x14:cfRule type="expression" priority="1143" id="{00000000-000E-0000-0900-000001000000}">
            <xm:f>$D$21='Drop down'!$P$6</xm:f>
            <x14:dxf>
              <font>
                <b/>
                <i val="0"/>
              </font>
              <fill>
                <patternFill>
                  <bgColor theme="2" tint="-0.14996795556505021"/>
                </patternFill>
              </fill>
            </x14:dxf>
          </x14:cfRule>
          <x14:cfRule type="expression" priority="1144" id="{00000000-000E-0000-0900-000002000000}">
            <xm:f>$D$21&lt;&gt;'Drop down'!$P$6</xm:f>
            <x14:dxf>
              <font>
                <b val="0"/>
                <i val="0"/>
                <color rgb="FFFF0000"/>
              </font>
              <fill>
                <patternFill>
                  <bgColor theme="0"/>
                </patternFill>
              </fill>
            </x14:dxf>
          </x14:cfRule>
          <xm:sqref>D19:H19 D21:H21</xm:sqref>
        </x14:conditionalFormatting>
        <x14:conditionalFormatting xmlns:xm="http://schemas.microsoft.com/office/excel/2006/main">
          <x14:cfRule type="expression" priority="1131" id="{00000000-000E-0000-0900-000021000000}">
            <xm:f>OR(D22="",D22='Drop down'!$P$7)</xm:f>
            <x14:dxf>
              <font>
                <b/>
                <i val="0"/>
              </font>
              <fill>
                <patternFill>
                  <bgColor theme="2" tint="-0.14996795556505021"/>
                </patternFill>
              </fill>
            </x14:dxf>
          </x14:cfRule>
          <x14:cfRule type="expression" priority="1132" id="{00000000-000E-0000-0900-000022000000}">
            <xm:f>D22&lt;&gt;'Drop down'!$P$7</xm:f>
            <x14:dxf>
              <font>
                <b val="0"/>
                <i val="0"/>
                <color rgb="FFFF0000"/>
              </font>
              <fill>
                <patternFill patternType="solid">
                  <bgColor theme="0"/>
                </patternFill>
              </fill>
            </x14:dxf>
          </x14:cfRule>
          <xm:sqref>D22:H22 D27:H27 D30:F31 D44:H44 D54:H54 D57:H57</xm:sqref>
        </x14:conditionalFormatting>
        <x14:conditionalFormatting xmlns:xm="http://schemas.microsoft.com/office/excel/2006/main">
          <x14:cfRule type="expression" priority="1147" id="{00000000-000E-0000-0900-00001F000000}">
            <xm:f>$D$33='Drop down'!$P$6</xm:f>
            <x14:dxf>
              <font>
                <b/>
                <i val="0"/>
              </font>
              <fill>
                <patternFill>
                  <bgColor theme="2" tint="-0.14996795556505021"/>
                </patternFill>
              </fill>
            </x14:dxf>
          </x14:cfRule>
          <x14:cfRule type="expression" priority="1148" id="{00000000-000E-0000-0900-000020000000}">
            <xm:f>$D$33&lt;&gt;'Drop down'!$P$6</xm:f>
            <x14:dxf>
              <font>
                <b val="0"/>
                <i val="0"/>
                <color rgb="FFFF0000"/>
              </font>
              <fill>
                <patternFill>
                  <bgColor theme="0"/>
                </patternFill>
              </fill>
            </x14:dxf>
          </x14:cfRule>
          <xm:sqref>D33:H33</xm:sqref>
        </x14:conditionalFormatting>
        <x14:conditionalFormatting xmlns:xm="http://schemas.microsoft.com/office/excel/2006/main">
          <x14:cfRule type="expression" priority="1149" id="{00000000-000E-0000-0900-00001D000000}">
            <xm:f>$D$34='Drop down'!$P$6</xm:f>
            <x14:dxf>
              <font>
                <b/>
                <i val="0"/>
              </font>
              <fill>
                <patternFill>
                  <bgColor theme="2" tint="-0.14996795556505021"/>
                </patternFill>
              </fill>
            </x14:dxf>
          </x14:cfRule>
          <x14:cfRule type="expression" priority="1150" id="{00000000-000E-0000-0900-00001E000000}">
            <xm:f>$D$34&lt;&gt;'Drop down'!$P$6</xm:f>
            <x14:dxf>
              <font>
                <b val="0"/>
                <i val="0"/>
                <color rgb="FFFF0000"/>
              </font>
              <fill>
                <patternFill>
                  <bgColor theme="0"/>
                </patternFill>
              </fill>
            </x14:dxf>
          </x14:cfRule>
          <xm:sqref>D34:H34</xm:sqref>
        </x14:conditionalFormatting>
        <x14:conditionalFormatting xmlns:xm="http://schemas.microsoft.com/office/excel/2006/main">
          <x14:cfRule type="expression" priority="1151" id="{00000000-000E-0000-0900-000013000000}">
            <xm:f>$D$53='Drop down'!$P$6</xm:f>
            <x14:dxf>
              <font>
                <b/>
                <i val="0"/>
              </font>
              <fill>
                <patternFill>
                  <bgColor theme="2" tint="-0.14996795556505021"/>
                </patternFill>
              </fill>
            </x14:dxf>
          </x14:cfRule>
          <x14:cfRule type="expression" priority="1152" id="{00000000-000E-0000-0900-000014000000}">
            <xm:f>$D$53&lt;&gt;'Drop down'!$P$6</xm:f>
            <x14:dxf>
              <font>
                <b val="0"/>
                <i val="0"/>
                <color rgb="FFFF0000"/>
              </font>
              <fill>
                <patternFill>
                  <bgColor theme="0"/>
                </patternFill>
              </fill>
            </x14:dxf>
          </x14:cfRule>
          <xm:sqref>D53:H53</xm:sqref>
        </x14:conditionalFormatting>
        <x14:conditionalFormatting xmlns:xm="http://schemas.microsoft.com/office/excel/2006/main">
          <x14:cfRule type="expression" priority="1153" id="{00000000-000E-0000-0900-00000F000000}">
            <xm:f>$D$56='Drop down'!$P$6</xm:f>
            <x14:dxf>
              <font>
                <b/>
                <i val="0"/>
              </font>
              <fill>
                <patternFill>
                  <bgColor theme="2" tint="-0.14996795556505021"/>
                </patternFill>
              </fill>
            </x14:dxf>
          </x14:cfRule>
          <x14:cfRule type="expression" priority="1154" id="{00000000-000E-0000-0900-000010000000}">
            <xm:f>$D$56&lt;&gt;'Drop down'!$P$6</xm:f>
            <x14:dxf>
              <font>
                <b val="0"/>
                <i val="0"/>
                <color rgb="FFFF0000"/>
              </font>
              <fill>
                <patternFill>
                  <bgColor theme="0"/>
                </patternFill>
              </fill>
            </x14:dxf>
          </x14:cfRule>
          <xm:sqref>D56:H56</xm:sqref>
        </x14:conditionalFormatting>
        <x14:conditionalFormatting xmlns:xm="http://schemas.microsoft.com/office/excel/2006/main">
          <x14:cfRule type="expression" priority="1155" id="{00000000-000E-0000-0900-000007000000}">
            <xm:f>$D69='Drop down'!$P$6</xm:f>
            <x14:dxf>
              <font>
                <b/>
                <i val="0"/>
              </font>
              <fill>
                <patternFill>
                  <bgColor theme="2" tint="-0.14996795556505021"/>
                </patternFill>
              </fill>
            </x14:dxf>
          </x14:cfRule>
          <x14:cfRule type="expression" priority="1156" id="{00000000-000E-0000-0900-000008000000}">
            <xm:f>$D69&lt;&gt;'Drop down'!$P$6</xm:f>
            <x14:dxf>
              <font>
                <b val="0"/>
                <i val="0"/>
                <color rgb="FFFF0000"/>
              </font>
              <fill>
                <patternFill>
                  <bgColor theme="0"/>
                </patternFill>
              </fill>
            </x14:dxf>
          </x14:cfRule>
          <xm:sqref>D69:H89 D94:H95</xm:sqref>
        </x14:conditionalFormatting>
      </x14:conditionalFormattings>
    </ext>
    <ext xmlns:x14="http://schemas.microsoft.com/office/spreadsheetml/2009/9/main" uri="{CCE6A557-97BC-4b89-ADB6-D9C93CAAB3DF}">
      <x14:dataValidations xmlns:xm="http://schemas.microsoft.com/office/excel/2006/main" count="4">
        <x14:dataValidation type="list" showInputMessage="1" showErrorMessage="1" xr:uid="{26764526-AE60-4A43-ACF9-B9506BD42C4F}">
          <x14:formula1>
            <xm:f>'Drop down'!$A$29:$A$33</xm:f>
          </x14:formula1>
          <xm:sqref>D48:H51</xm:sqref>
        </x14:dataValidation>
        <x14:dataValidation type="list" allowBlank="1" showInputMessage="1" showErrorMessage="1" xr:uid="{4F75148C-F68F-4558-8BCA-1AD6CEFB1F35}">
          <x14:formula1>
            <xm:f>'Drop down'!$A$5:$A$7</xm:f>
          </x14:formula1>
          <xm:sqref>D21:H21</xm:sqref>
        </x14:dataValidation>
        <x14:dataValidation type="list" showInputMessage="1" showErrorMessage="1" xr:uid="{05A46EBF-40E0-461D-BDA3-1565B49C6D86}">
          <x14:formula1>
            <xm:f>'Drop down'!$A$5:$A$7</xm:f>
          </x14:formula1>
          <xm:sqref>D62:H63 D6:H9 D12:H16 D19:H19 D24:H25 D33:H34 D36:H40 D42:H43 D45:H46 D53:H53 D56:H56 D59:H60</xm:sqref>
        </x14:dataValidation>
        <x14:dataValidation type="list" showInputMessage="1" showErrorMessage="1" xr:uid="{E4A5515A-6341-4429-8D82-1619C13B1013}">
          <x14:formula1>
            <xm:f>'Drop down'!$A$204:$A$206</xm:f>
          </x14:formula1>
          <xm:sqref>D69:H95</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836716-1C94-4C5A-A5D5-B53A83938729}">
  <sheetPr codeName="Sheet10">
    <pageSetUpPr fitToPage="1"/>
  </sheetPr>
  <dimension ref="A1:Z85"/>
  <sheetViews>
    <sheetView topLeftCell="A10" workbookViewId="0">
      <selection activeCell="L17" sqref="L17"/>
    </sheetView>
  </sheetViews>
  <sheetFormatPr defaultRowHeight="15" x14ac:dyDescent="0.25"/>
  <cols>
    <col min="1" max="1" width="2.85546875" customWidth="1"/>
    <col min="2" max="2" width="3.42578125" customWidth="1"/>
    <col min="3" max="3" width="48.7109375" customWidth="1"/>
    <col min="4" max="4" width="17.7109375" customWidth="1"/>
    <col min="6" max="6" width="13.85546875" customWidth="1"/>
    <col min="9" max="9" width="2.5703125" customWidth="1"/>
    <col min="10" max="10" width="3.140625" customWidth="1"/>
    <col min="11" max="11" width="3.42578125" customWidth="1"/>
    <col min="12" max="12" width="41.140625" bestFit="1" customWidth="1"/>
  </cols>
  <sheetData>
    <row r="1" spans="1:26" ht="39" customHeight="1" x14ac:dyDescent="0.25">
      <c r="A1" s="152"/>
      <c r="B1" s="268" t="str">
        <f>'Drop down'!P14</f>
        <v>Alle rettigheder til dette dokument tilhører Varefakta, og dokumentet må ikke kopieres, gengives, videregives og/eller benyttes uden forudgående skriftlig tilladelse fra Varefakta (Version 26.1).</v>
      </c>
      <c r="C1" s="268"/>
      <c r="D1" s="268"/>
      <c r="E1" s="268"/>
      <c r="F1" s="11"/>
      <c r="G1" s="2"/>
      <c r="H1" s="2"/>
      <c r="I1" s="2"/>
      <c r="J1" s="4"/>
      <c r="K1" s="1"/>
      <c r="L1" s="1"/>
      <c r="M1" s="1"/>
      <c r="N1" s="1"/>
      <c r="O1" s="1"/>
      <c r="P1" s="1"/>
      <c r="Q1" s="1"/>
      <c r="R1" s="1"/>
      <c r="S1" s="1"/>
      <c r="T1" s="1"/>
      <c r="U1" s="1"/>
      <c r="V1" s="1"/>
      <c r="W1" s="1"/>
      <c r="X1" s="1"/>
      <c r="Y1" s="1"/>
      <c r="Z1" s="1"/>
    </row>
    <row r="2" spans="1:26" x14ac:dyDescent="0.25">
      <c r="A2" s="3"/>
      <c r="B2" s="5"/>
      <c r="C2" s="6"/>
      <c r="D2" s="6"/>
      <c r="E2" s="6"/>
      <c r="F2" s="6"/>
      <c r="G2" s="6"/>
      <c r="H2" s="6"/>
      <c r="I2" s="7"/>
      <c r="J2" s="4"/>
      <c r="K2" s="1"/>
      <c r="L2" s="1"/>
      <c r="M2" s="1"/>
      <c r="N2" s="1"/>
      <c r="O2" s="1"/>
      <c r="P2" s="1"/>
      <c r="Q2" s="1"/>
      <c r="R2" s="1"/>
      <c r="S2" s="1"/>
      <c r="T2" s="1"/>
      <c r="U2" s="1"/>
      <c r="V2" s="1"/>
      <c r="W2" s="1"/>
      <c r="X2" s="1"/>
      <c r="Y2" s="1"/>
      <c r="Z2" s="1"/>
    </row>
    <row r="3" spans="1:26" ht="24" thickBot="1" x14ac:dyDescent="0.4">
      <c r="A3" s="3"/>
      <c r="B3" s="5"/>
      <c r="C3" s="8" t="s">
        <v>4</v>
      </c>
      <c r="D3" s="6"/>
      <c r="E3" s="6"/>
      <c r="F3" s="6"/>
      <c r="G3" s="6"/>
      <c r="H3" s="6"/>
      <c r="I3" s="7"/>
      <c r="J3" s="4"/>
      <c r="K3" s="1"/>
      <c r="L3" s="1"/>
      <c r="M3" s="1"/>
      <c r="N3" s="1"/>
      <c r="O3" s="1"/>
      <c r="P3" s="1"/>
      <c r="Q3" s="1"/>
      <c r="R3" s="1"/>
      <c r="S3" s="1"/>
      <c r="T3" s="1"/>
      <c r="U3" s="1"/>
      <c r="V3" s="1"/>
      <c r="W3" s="1"/>
      <c r="X3" s="1"/>
      <c r="Y3" s="1"/>
      <c r="Z3" s="1"/>
    </row>
    <row r="4" spans="1:26" x14ac:dyDescent="0.25">
      <c r="A4" s="3"/>
      <c r="B4" s="5"/>
      <c r="C4" s="6"/>
      <c r="D4" s="6"/>
      <c r="E4" s="6"/>
      <c r="F4" s="6"/>
      <c r="G4" s="6"/>
      <c r="H4" s="6"/>
      <c r="I4" s="7"/>
      <c r="J4" s="4"/>
      <c r="K4" s="1"/>
      <c r="L4" s="12" t="s">
        <v>4617</v>
      </c>
      <c r="M4" s="1"/>
      <c r="N4" s="1"/>
      <c r="O4" s="1"/>
      <c r="P4" s="1"/>
      <c r="Q4" s="1"/>
      <c r="R4" s="1"/>
      <c r="S4" s="1"/>
      <c r="T4" s="1"/>
      <c r="U4" s="1"/>
      <c r="V4" s="1"/>
      <c r="W4" s="1"/>
      <c r="X4" s="1"/>
      <c r="Y4" s="1"/>
      <c r="Z4" s="1"/>
    </row>
    <row r="5" spans="1:26" ht="14.45" customHeight="1" x14ac:dyDescent="0.25">
      <c r="A5" s="3"/>
      <c r="B5" s="5"/>
      <c r="C5" s="276" t="s">
        <v>4758</v>
      </c>
      <c r="D5" s="276"/>
      <c r="E5" s="276"/>
      <c r="F5" s="276"/>
      <c r="G5" s="276"/>
      <c r="H5" s="276"/>
      <c r="I5" s="7"/>
      <c r="J5" s="4"/>
      <c r="K5" s="1"/>
      <c r="L5" s="155" t="s">
        <v>0</v>
      </c>
      <c r="M5" s="1"/>
      <c r="N5" s="1"/>
      <c r="O5" s="1"/>
      <c r="P5" s="1"/>
      <c r="Q5" s="1"/>
      <c r="R5" s="1"/>
      <c r="S5" s="1"/>
      <c r="T5" s="1"/>
      <c r="U5" s="1"/>
      <c r="V5" s="1"/>
      <c r="W5" s="1"/>
      <c r="X5" s="1"/>
      <c r="Y5" s="1"/>
      <c r="Z5" s="1"/>
    </row>
    <row r="6" spans="1:26" x14ac:dyDescent="0.25">
      <c r="A6" s="3"/>
      <c r="B6" s="5"/>
      <c r="C6" s="276"/>
      <c r="D6" s="276"/>
      <c r="E6" s="276"/>
      <c r="F6" s="276"/>
      <c r="G6" s="276"/>
      <c r="H6" s="276"/>
      <c r="I6" s="7"/>
      <c r="J6" s="4"/>
      <c r="K6" s="1"/>
      <c r="L6" s="155" t="s">
        <v>1</v>
      </c>
      <c r="M6" s="1"/>
      <c r="N6" s="1"/>
      <c r="O6" s="1"/>
      <c r="P6" s="1"/>
      <c r="Q6" s="1"/>
      <c r="R6" s="1"/>
      <c r="S6" s="1"/>
      <c r="T6" s="1"/>
      <c r="U6" s="1"/>
      <c r="V6" s="1"/>
      <c r="W6" s="1"/>
      <c r="X6" s="1"/>
      <c r="Y6" s="1"/>
      <c r="Z6" s="1"/>
    </row>
    <row r="7" spans="1:26" x14ac:dyDescent="0.25">
      <c r="A7" s="3"/>
      <c r="B7" s="5"/>
      <c r="C7" s="276"/>
      <c r="D7" s="276"/>
      <c r="E7" s="276"/>
      <c r="F7" s="276"/>
      <c r="G7" s="276"/>
      <c r="H7" s="276"/>
      <c r="I7" s="7"/>
      <c r="J7" s="4"/>
      <c r="K7" s="1"/>
      <c r="L7" s="155" t="s">
        <v>2</v>
      </c>
      <c r="M7" s="1"/>
      <c r="N7" s="1"/>
      <c r="O7" s="1"/>
      <c r="P7" s="1"/>
      <c r="Q7" s="1"/>
      <c r="R7" s="1"/>
      <c r="S7" s="1"/>
      <c r="T7" s="1"/>
      <c r="U7" s="1"/>
      <c r="V7" s="1"/>
      <c r="W7" s="1"/>
      <c r="X7" s="1"/>
      <c r="Y7" s="1"/>
      <c r="Z7" s="1"/>
    </row>
    <row r="8" spans="1:26" x14ac:dyDescent="0.25">
      <c r="A8" s="3"/>
      <c r="B8" s="5"/>
      <c r="C8" s="276"/>
      <c r="D8" s="276"/>
      <c r="E8" s="276"/>
      <c r="F8" s="276"/>
      <c r="G8" s="276"/>
      <c r="H8" s="276"/>
      <c r="I8" s="7"/>
      <c r="J8" s="4"/>
      <c r="K8" s="1"/>
      <c r="L8" s="155" t="s">
        <v>3</v>
      </c>
      <c r="M8" s="1"/>
      <c r="N8" s="1"/>
      <c r="O8" s="1"/>
      <c r="P8" s="1"/>
      <c r="Q8" s="1"/>
      <c r="R8" s="1"/>
      <c r="S8" s="1"/>
      <c r="T8" s="1"/>
      <c r="U8" s="1"/>
      <c r="V8" s="1"/>
      <c r="W8" s="1"/>
      <c r="X8" s="1"/>
      <c r="Y8" s="1"/>
      <c r="Z8" s="1"/>
    </row>
    <row r="9" spans="1:26" x14ac:dyDescent="0.25">
      <c r="A9" s="3"/>
      <c r="B9" s="5"/>
      <c r="C9" s="276"/>
      <c r="D9" s="276"/>
      <c r="E9" s="276"/>
      <c r="F9" s="276"/>
      <c r="G9" s="276"/>
      <c r="H9" s="276"/>
      <c r="I9" s="7"/>
      <c r="J9" s="4"/>
      <c r="K9" s="1"/>
      <c r="L9" s="155" t="s">
        <v>4618</v>
      </c>
      <c r="M9" s="1"/>
      <c r="N9" s="1"/>
      <c r="O9" s="1"/>
      <c r="P9" s="1"/>
      <c r="Q9" s="1"/>
      <c r="R9" s="1"/>
      <c r="S9" s="1"/>
      <c r="T9" s="1"/>
      <c r="U9" s="1"/>
      <c r="V9" s="1"/>
      <c r="W9" s="1"/>
      <c r="X9" s="1"/>
      <c r="Y9" s="1"/>
      <c r="Z9" s="1"/>
    </row>
    <row r="10" spans="1:26" x14ac:dyDescent="0.25">
      <c r="A10" s="3"/>
      <c r="B10" s="5"/>
      <c r="C10" s="276"/>
      <c r="D10" s="276"/>
      <c r="E10" s="276"/>
      <c r="F10" s="276"/>
      <c r="G10" s="276"/>
      <c r="H10" s="276"/>
      <c r="I10" s="7"/>
      <c r="J10" s="4"/>
      <c r="K10" s="1"/>
      <c r="L10" s="155" t="s">
        <v>4619</v>
      </c>
      <c r="M10" s="1"/>
      <c r="N10" s="1"/>
      <c r="O10" s="1"/>
      <c r="P10" s="1"/>
      <c r="Q10" s="1"/>
      <c r="R10" s="1"/>
      <c r="S10" s="1"/>
      <c r="T10" s="1"/>
      <c r="U10" s="1"/>
      <c r="V10" s="1"/>
      <c r="W10" s="1"/>
      <c r="X10" s="1"/>
      <c r="Y10" s="1"/>
      <c r="Z10" s="1"/>
    </row>
    <row r="11" spans="1:26" x14ac:dyDescent="0.25">
      <c r="A11" s="3"/>
      <c r="B11" s="5"/>
      <c r="C11" s="276"/>
      <c r="D11" s="276"/>
      <c r="E11" s="276"/>
      <c r="F11" s="276"/>
      <c r="G11" s="276"/>
      <c r="H11" s="276"/>
      <c r="I11" s="7"/>
      <c r="J11" s="4"/>
      <c r="K11" s="1"/>
      <c r="L11" s="158" t="s">
        <v>4</v>
      </c>
      <c r="M11" s="1"/>
      <c r="N11" s="1"/>
      <c r="O11" s="1"/>
      <c r="P11" s="1"/>
      <c r="Q11" s="1"/>
      <c r="R11" s="1"/>
      <c r="S11" s="1"/>
      <c r="T11" s="1"/>
      <c r="U11" s="1"/>
      <c r="V11" s="1"/>
      <c r="W11" s="1"/>
      <c r="X11" s="1"/>
      <c r="Y11" s="1"/>
      <c r="Z11" s="1"/>
    </row>
    <row r="12" spans="1:26" x14ac:dyDescent="0.25">
      <c r="A12" s="3"/>
      <c r="B12" s="5"/>
      <c r="C12" s="276"/>
      <c r="D12" s="276"/>
      <c r="E12" s="276"/>
      <c r="F12" s="276"/>
      <c r="G12" s="276"/>
      <c r="H12" s="276"/>
      <c r="I12" s="7"/>
      <c r="J12" s="4"/>
      <c r="K12" s="1"/>
      <c r="L12" s="155" t="s">
        <v>5</v>
      </c>
      <c r="M12" s="1"/>
      <c r="N12" s="1"/>
      <c r="O12" s="1"/>
      <c r="P12" s="1"/>
      <c r="Q12" s="1"/>
      <c r="R12" s="1"/>
      <c r="S12" s="1"/>
      <c r="T12" s="1"/>
      <c r="U12" s="1"/>
      <c r="V12" s="1"/>
      <c r="W12" s="1"/>
      <c r="X12" s="1"/>
      <c r="Y12" s="1"/>
      <c r="Z12" s="1"/>
    </row>
    <row r="13" spans="1:26" x14ac:dyDescent="0.25">
      <c r="A13" s="3"/>
      <c r="B13" s="5"/>
      <c r="C13" s="276"/>
      <c r="D13" s="276"/>
      <c r="E13" s="276"/>
      <c r="F13" s="276"/>
      <c r="G13" s="276"/>
      <c r="H13" s="276"/>
      <c r="I13" s="7"/>
      <c r="J13" s="4"/>
      <c r="K13" s="1"/>
      <c r="L13" s="155" t="s">
        <v>6</v>
      </c>
      <c r="M13" s="1"/>
      <c r="N13" s="1"/>
      <c r="O13" s="1"/>
      <c r="P13" s="1"/>
      <c r="Q13" s="1"/>
      <c r="R13" s="1"/>
      <c r="S13" s="1"/>
      <c r="T13" s="1"/>
      <c r="U13" s="1"/>
      <c r="V13" s="1"/>
      <c r="W13" s="1"/>
      <c r="X13" s="1"/>
      <c r="Y13" s="1"/>
      <c r="Z13" s="1"/>
    </row>
    <row r="14" spans="1:26" x14ac:dyDescent="0.25">
      <c r="A14" s="3"/>
      <c r="B14" s="5"/>
      <c r="C14" s="276"/>
      <c r="D14" s="276"/>
      <c r="E14" s="276"/>
      <c r="F14" s="276"/>
      <c r="G14" s="276"/>
      <c r="H14" s="276"/>
      <c r="I14" s="7"/>
      <c r="J14" s="4"/>
      <c r="K14" s="1"/>
      <c r="L14" s="155" t="s">
        <v>7</v>
      </c>
      <c r="M14" s="1"/>
      <c r="N14" s="1"/>
      <c r="O14" s="1"/>
      <c r="P14" s="1"/>
      <c r="Q14" s="1"/>
      <c r="R14" s="1"/>
      <c r="S14" s="1"/>
      <c r="T14" s="1"/>
      <c r="U14" s="1"/>
      <c r="V14" s="1"/>
      <c r="W14" s="1"/>
      <c r="X14" s="1"/>
      <c r="Y14" s="1"/>
      <c r="Z14" s="1"/>
    </row>
    <row r="15" spans="1:26" x14ac:dyDescent="0.25">
      <c r="A15" s="3"/>
      <c r="B15" s="5"/>
      <c r="C15" s="276"/>
      <c r="D15" s="276"/>
      <c r="E15" s="276"/>
      <c r="F15" s="276"/>
      <c r="G15" s="276"/>
      <c r="H15" s="276"/>
      <c r="I15" s="7"/>
      <c r="J15" s="4"/>
      <c r="K15" s="1"/>
      <c r="L15" s="155" t="s">
        <v>4620</v>
      </c>
      <c r="M15" s="1"/>
      <c r="N15" s="1"/>
      <c r="O15" s="1"/>
      <c r="P15" s="1"/>
      <c r="Q15" s="1"/>
      <c r="R15" s="1"/>
      <c r="S15" s="1"/>
      <c r="T15" s="1"/>
      <c r="U15" s="1"/>
      <c r="V15" s="1"/>
      <c r="W15" s="1"/>
      <c r="X15" s="1"/>
      <c r="Y15" s="1"/>
      <c r="Z15" s="1"/>
    </row>
    <row r="16" spans="1:26" x14ac:dyDescent="0.25">
      <c r="A16" s="3"/>
      <c r="B16" s="5"/>
      <c r="C16" s="276"/>
      <c r="D16" s="276"/>
      <c r="E16" s="276"/>
      <c r="F16" s="276"/>
      <c r="G16" s="276"/>
      <c r="H16" s="276"/>
      <c r="I16" s="7"/>
      <c r="J16" s="4"/>
      <c r="K16" s="1"/>
      <c r="L16" s="155" t="s">
        <v>4621</v>
      </c>
      <c r="M16" s="1"/>
      <c r="N16" s="1"/>
      <c r="O16" s="1"/>
      <c r="P16" s="1"/>
      <c r="Q16" s="1"/>
      <c r="R16" s="1"/>
      <c r="S16" s="1"/>
      <c r="T16" s="1"/>
      <c r="U16" s="1"/>
      <c r="V16" s="1"/>
      <c r="W16" s="1"/>
      <c r="X16" s="1"/>
      <c r="Y16" s="1"/>
      <c r="Z16" s="1"/>
    </row>
    <row r="17" spans="1:26" ht="15.75" thickBot="1" x14ac:dyDescent="0.3">
      <c r="A17" s="3"/>
      <c r="B17" s="5"/>
      <c r="C17" s="6"/>
      <c r="D17" s="6"/>
      <c r="E17" s="6"/>
      <c r="F17" s="6"/>
      <c r="G17" s="6"/>
      <c r="H17" s="6"/>
      <c r="I17" s="7"/>
      <c r="J17" s="4"/>
      <c r="K17" s="1"/>
      <c r="L17" s="156" t="s">
        <v>4622</v>
      </c>
      <c r="M17" s="1"/>
      <c r="N17" s="1"/>
      <c r="O17" s="1"/>
      <c r="P17" s="1"/>
      <c r="Q17" s="1"/>
      <c r="R17" s="1"/>
      <c r="S17" s="1"/>
      <c r="T17" s="1"/>
      <c r="U17" s="1"/>
      <c r="V17" s="1"/>
      <c r="W17" s="1"/>
      <c r="X17" s="1"/>
      <c r="Y17" s="1"/>
      <c r="Z17" s="1"/>
    </row>
    <row r="18" spans="1:26" ht="15.75" thickBot="1" x14ac:dyDescent="0.3">
      <c r="A18" s="3"/>
      <c r="B18" s="5"/>
      <c r="C18" s="34" t="s">
        <v>4759</v>
      </c>
      <c r="D18" s="6"/>
      <c r="E18" s="6"/>
      <c r="F18" s="6"/>
      <c r="G18" s="6"/>
      <c r="H18" s="6"/>
      <c r="I18" s="7"/>
      <c r="J18" s="4"/>
      <c r="K18" s="1"/>
      <c r="L18" s="1"/>
      <c r="M18" s="1"/>
      <c r="N18" s="1"/>
      <c r="O18" s="1"/>
      <c r="P18" s="1"/>
      <c r="Q18" s="1"/>
      <c r="R18" s="1"/>
      <c r="S18" s="1"/>
      <c r="T18" s="1"/>
      <c r="U18" s="1"/>
      <c r="V18" s="1"/>
      <c r="W18" s="1"/>
      <c r="X18" s="1"/>
      <c r="Y18" s="1"/>
      <c r="Z18" s="1"/>
    </row>
    <row r="19" spans="1:26" x14ac:dyDescent="0.25">
      <c r="A19" s="3"/>
      <c r="B19" s="5"/>
      <c r="C19" s="13" t="s">
        <v>4760</v>
      </c>
      <c r="D19" s="279" t="s">
        <v>15</v>
      </c>
      <c r="E19" s="280" t="s">
        <v>1003</v>
      </c>
      <c r="F19" s="280" t="s">
        <v>1003</v>
      </c>
      <c r="G19" s="280" t="s">
        <v>1003</v>
      </c>
      <c r="H19" s="280" t="s">
        <v>1003</v>
      </c>
      <c r="I19" s="7"/>
      <c r="J19" s="4"/>
      <c r="K19" s="1"/>
      <c r="L19" s="12" t="s">
        <v>4623</v>
      </c>
      <c r="M19" s="1"/>
      <c r="N19" s="1"/>
      <c r="O19" s="1"/>
      <c r="P19" s="1"/>
      <c r="Q19" s="1"/>
      <c r="R19" s="1"/>
      <c r="S19" s="1"/>
      <c r="T19" s="1"/>
      <c r="U19" s="1"/>
      <c r="V19" s="1"/>
      <c r="W19" s="1"/>
      <c r="X19" s="1"/>
      <c r="Y19" s="1"/>
      <c r="Z19" s="1"/>
    </row>
    <row r="20" spans="1:26" x14ac:dyDescent="0.25">
      <c r="A20" s="3"/>
      <c r="B20" s="5"/>
      <c r="C20" s="13" t="s">
        <v>4761</v>
      </c>
      <c r="D20" s="279" t="s">
        <v>15</v>
      </c>
      <c r="E20" s="280" t="s">
        <v>1003</v>
      </c>
      <c r="F20" s="280" t="s">
        <v>1003</v>
      </c>
      <c r="G20" s="280" t="s">
        <v>1003</v>
      </c>
      <c r="H20" s="280" t="s">
        <v>1003</v>
      </c>
      <c r="I20" s="7"/>
      <c r="J20" s="4"/>
      <c r="K20" s="1"/>
      <c r="L20" s="155" t="s">
        <v>4624</v>
      </c>
      <c r="M20" s="1"/>
      <c r="N20" s="1"/>
      <c r="O20" s="1"/>
      <c r="P20" s="1"/>
      <c r="Q20" s="1"/>
      <c r="R20" s="1"/>
      <c r="S20" s="1"/>
      <c r="T20" s="1"/>
      <c r="U20" s="1"/>
      <c r="V20" s="1"/>
      <c r="W20" s="1"/>
      <c r="X20" s="1"/>
      <c r="Y20" s="1"/>
      <c r="Z20" s="1"/>
    </row>
    <row r="21" spans="1:26" x14ac:dyDescent="0.25">
      <c r="A21" s="3"/>
      <c r="B21" s="5"/>
      <c r="C21" s="13" t="s">
        <v>4762</v>
      </c>
      <c r="D21" s="279" t="s">
        <v>15</v>
      </c>
      <c r="E21" s="280" t="s">
        <v>1003</v>
      </c>
      <c r="F21" s="280" t="s">
        <v>1003</v>
      </c>
      <c r="G21" s="280" t="s">
        <v>1003</v>
      </c>
      <c r="H21" s="280" t="s">
        <v>1003</v>
      </c>
      <c r="I21" s="7"/>
      <c r="J21" s="4"/>
      <c r="K21" s="1"/>
      <c r="L21" s="155" t="s">
        <v>4625</v>
      </c>
      <c r="M21" s="1"/>
      <c r="N21" s="1"/>
      <c r="O21" s="1"/>
      <c r="P21" s="1"/>
      <c r="Q21" s="1"/>
      <c r="R21" s="1"/>
      <c r="S21" s="1"/>
      <c r="T21" s="1"/>
      <c r="U21" s="1"/>
      <c r="V21" s="1"/>
      <c r="W21" s="1"/>
      <c r="X21" s="1"/>
      <c r="Y21" s="1"/>
      <c r="Z21" s="1"/>
    </row>
    <row r="22" spans="1:26" x14ac:dyDescent="0.25">
      <c r="A22" s="3"/>
      <c r="B22" s="5"/>
      <c r="C22" s="13" t="s">
        <v>4666</v>
      </c>
      <c r="D22" s="267" t="s">
        <v>4614</v>
      </c>
      <c r="E22" s="267"/>
      <c r="F22" s="267"/>
      <c r="G22" s="267"/>
      <c r="H22" s="267"/>
      <c r="I22" s="7"/>
      <c r="J22" s="4"/>
      <c r="K22" s="1"/>
      <c r="L22" s="155" t="s">
        <v>4626</v>
      </c>
      <c r="M22" s="1"/>
      <c r="N22" s="1"/>
      <c r="O22" s="1"/>
      <c r="P22" s="1"/>
      <c r="Q22" s="1"/>
      <c r="R22" s="1"/>
      <c r="S22" s="1"/>
      <c r="T22" s="1"/>
      <c r="U22" s="1"/>
      <c r="V22" s="1"/>
      <c r="W22" s="1"/>
      <c r="X22" s="1"/>
      <c r="Y22" s="1"/>
      <c r="Z22" s="1"/>
    </row>
    <row r="23" spans="1:26" x14ac:dyDescent="0.25">
      <c r="A23" s="3"/>
      <c r="B23" s="5"/>
      <c r="C23" s="6"/>
      <c r="D23" s="6"/>
      <c r="E23" s="6"/>
      <c r="F23" s="6"/>
      <c r="G23" s="6"/>
      <c r="H23" s="6"/>
      <c r="I23" s="7"/>
      <c r="J23" s="4"/>
      <c r="K23" s="1"/>
      <c r="L23" s="155" t="s">
        <v>8</v>
      </c>
      <c r="M23" s="1"/>
      <c r="N23" s="1"/>
      <c r="O23" s="1"/>
      <c r="P23" s="1"/>
      <c r="Q23" s="1"/>
      <c r="R23" s="1"/>
      <c r="S23" s="1"/>
      <c r="T23" s="1"/>
      <c r="U23" s="1"/>
      <c r="V23" s="1"/>
      <c r="W23" s="1"/>
      <c r="X23" s="1"/>
      <c r="Y23" s="1"/>
      <c r="Z23" s="1"/>
    </row>
    <row r="24" spans="1:26" ht="14.45" customHeight="1" x14ac:dyDescent="0.25">
      <c r="A24" s="3"/>
      <c r="B24" s="5"/>
      <c r="C24" s="276" t="s">
        <v>4763</v>
      </c>
      <c r="D24" s="276"/>
      <c r="E24" s="276"/>
      <c r="F24" s="276"/>
      <c r="G24" s="276"/>
      <c r="H24" s="276"/>
      <c r="I24" s="7"/>
      <c r="J24" s="4"/>
      <c r="K24" s="1"/>
      <c r="L24" s="155" t="s">
        <v>9</v>
      </c>
      <c r="M24" s="1"/>
      <c r="N24" s="1"/>
      <c r="O24" s="1"/>
      <c r="P24" s="1"/>
      <c r="Q24" s="1"/>
      <c r="R24" s="1"/>
      <c r="S24" s="1"/>
      <c r="T24" s="1"/>
      <c r="U24" s="1"/>
      <c r="V24" s="1"/>
      <c r="W24" s="1"/>
      <c r="X24" s="1"/>
      <c r="Y24" s="1"/>
      <c r="Z24" s="1"/>
    </row>
    <row r="25" spans="1:26" x14ac:dyDescent="0.25">
      <c r="A25" s="3"/>
      <c r="B25" s="5"/>
      <c r="C25" s="276"/>
      <c r="D25" s="276"/>
      <c r="E25" s="276"/>
      <c r="F25" s="276"/>
      <c r="G25" s="276"/>
      <c r="H25" s="276"/>
      <c r="I25" s="7"/>
      <c r="J25" s="4"/>
      <c r="K25" s="1"/>
      <c r="L25" s="155" t="s">
        <v>4627</v>
      </c>
      <c r="M25" s="1"/>
      <c r="N25" s="1"/>
      <c r="O25" s="1"/>
      <c r="P25" s="1"/>
      <c r="Q25" s="1"/>
      <c r="R25" s="1"/>
      <c r="S25" s="1"/>
      <c r="T25" s="1"/>
      <c r="U25" s="1"/>
      <c r="V25" s="1"/>
      <c r="W25" s="1"/>
      <c r="X25" s="1"/>
      <c r="Y25" s="1"/>
      <c r="Z25" s="1"/>
    </row>
    <row r="26" spans="1:26" x14ac:dyDescent="0.25">
      <c r="A26" s="3"/>
      <c r="B26" s="5"/>
      <c r="C26" s="276"/>
      <c r="D26" s="276"/>
      <c r="E26" s="276"/>
      <c r="F26" s="276"/>
      <c r="G26" s="276"/>
      <c r="H26" s="276"/>
      <c r="I26" s="7"/>
      <c r="J26" s="4"/>
      <c r="K26" s="1"/>
      <c r="L26" s="155" t="s">
        <v>10</v>
      </c>
      <c r="M26" s="1"/>
      <c r="N26" s="1"/>
      <c r="O26" s="1"/>
      <c r="P26" s="1"/>
      <c r="Q26" s="1"/>
      <c r="R26" s="1"/>
      <c r="S26" s="1"/>
      <c r="T26" s="1"/>
      <c r="U26" s="1"/>
      <c r="V26" s="1"/>
      <c r="W26" s="1"/>
      <c r="X26" s="1"/>
      <c r="Y26" s="1"/>
      <c r="Z26" s="1"/>
    </row>
    <row r="27" spans="1:26" ht="15.75" thickBot="1" x14ac:dyDescent="0.3">
      <c r="A27" s="3"/>
      <c r="B27" s="5"/>
      <c r="C27" s="276"/>
      <c r="D27" s="276"/>
      <c r="E27" s="276"/>
      <c r="F27" s="276"/>
      <c r="G27" s="276"/>
      <c r="H27" s="276"/>
      <c r="I27" s="7"/>
      <c r="J27" s="4"/>
      <c r="K27" s="1"/>
      <c r="L27" s="156" t="s">
        <v>11</v>
      </c>
      <c r="M27" s="1"/>
      <c r="N27" s="1"/>
      <c r="O27" s="1"/>
      <c r="P27" s="1"/>
      <c r="Q27" s="1"/>
      <c r="R27" s="1"/>
      <c r="S27" s="1"/>
      <c r="T27" s="1"/>
      <c r="U27" s="1"/>
      <c r="V27" s="1"/>
      <c r="W27" s="1"/>
      <c r="X27" s="1"/>
      <c r="Y27" s="1"/>
      <c r="Z27" s="1"/>
    </row>
    <row r="28" spans="1:26" x14ac:dyDescent="0.25">
      <c r="A28" s="3"/>
      <c r="B28" s="5"/>
      <c r="C28" s="276"/>
      <c r="D28" s="276"/>
      <c r="E28" s="276"/>
      <c r="F28" s="276"/>
      <c r="G28" s="276"/>
      <c r="H28" s="276"/>
      <c r="I28" s="7"/>
      <c r="J28" s="4"/>
      <c r="K28" s="1"/>
      <c r="L28" s="1"/>
      <c r="M28" s="1"/>
      <c r="N28" s="1"/>
      <c r="O28" s="1"/>
      <c r="P28" s="1"/>
      <c r="Q28" s="1"/>
      <c r="R28" s="1"/>
      <c r="S28" s="1"/>
      <c r="T28" s="1"/>
      <c r="U28" s="1"/>
      <c r="V28" s="1"/>
      <c r="W28" s="1"/>
      <c r="X28" s="1"/>
      <c r="Y28" s="1"/>
      <c r="Z28" s="1"/>
    </row>
    <row r="29" spans="1:26" x14ac:dyDescent="0.25">
      <c r="A29" s="3"/>
      <c r="B29" s="5"/>
      <c r="C29" s="6"/>
      <c r="D29" s="6"/>
      <c r="E29" s="6"/>
      <c r="F29" s="6"/>
      <c r="G29" s="6"/>
      <c r="H29" s="6"/>
      <c r="I29" s="7"/>
      <c r="J29" s="4"/>
      <c r="K29" s="1"/>
      <c r="L29" s="1"/>
      <c r="M29" s="1"/>
      <c r="N29" s="1"/>
      <c r="O29" s="1"/>
      <c r="P29" s="1"/>
      <c r="Q29" s="1"/>
      <c r="R29" s="1"/>
      <c r="S29" s="1"/>
      <c r="T29" s="1"/>
      <c r="U29" s="1"/>
      <c r="V29" s="1"/>
      <c r="W29" s="1"/>
      <c r="X29" s="1"/>
      <c r="Y29" s="1"/>
      <c r="Z29" s="1"/>
    </row>
    <row r="30" spans="1:26" x14ac:dyDescent="0.25">
      <c r="A30" s="3"/>
      <c r="B30" s="5"/>
      <c r="C30" s="13" t="s">
        <v>4764</v>
      </c>
      <c r="D30" s="279" t="s">
        <v>15</v>
      </c>
      <c r="E30" s="280"/>
      <c r="F30" s="280"/>
      <c r="G30" s="280"/>
      <c r="H30" s="280"/>
      <c r="I30" s="7"/>
      <c r="J30" s="4"/>
      <c r="K30" s="1"/>
      <c r="L30" s="1"/>
      <c r="M30" s="1"/>
      <c r="N30" s="1"/>
      <c r="O30" s="1"/>
      <c r="P30" s="1"/>
      <c r="Q30" s="1"/>
      <c r="R30" s="1"/>
      <c r="S30" s="1"/>
      <c r="T30" s="1"/>
      <c r="U30" s="1"/>
      <c r="V30" s="1"/>
      <c r="W30" s="1"/>
      <c r="X30" s="1"/>
      <c r="Y30" s="1"/>
      <c r="Z30" s="1"/>
    </row>
    <row r="31" spans="1:26" x14ac:dyDescent="0.25">
      <c r="A31" s="3"/>
      <c r="B31" s="5"/>
      <c r="D31" s="6"/>
      <c r="E31" s="6"/>
      <c r="F31" s="6"/>
      <c r="G31" s="6"/>
      <c r="H31" s="6"/>
      <c r="I31" s="7"/>
      <c r="J31" s="4"/>
      <c r="K31" s="1"/>
      <c r="L31" s="1"/>
      <c r="M31" s="1"/>
      <c r="N31" s="1"/>
      <c r="O31" s="1"/>
      <c r="P31" s="1"/>
      <c r="Q31" s="1"/>
      <c r="R31" s="1"/>
      <c r="S31" s="1"/>
      <c r="T31" s="1"/>
      <c r="U31" s="1"/>
      <c r="V31" s="1"/>
      <c r="W31" s="1"/>
      <c r="X31" s="1"/>
      <c r="Y31" s="1"/>
      <c r="Z31" s="1"/>
    </row>
    <row r="32" spans="1:26" ht="21.75" customHeight="1" x14ac:dyDescent="0.25">
      <c r="A32" s="3"/>
      <c r="B32" s="5"/>
      <c r="C32" s="13" t="s">
        <v>4765</v>
      </c>
      <c r="D32" s="274" t="s">
        <v>15</v>
      </c>
      <c r="E32" s="329"/>
      <c r="F32" s="329"/>
      <c r="G32" s="329"/>
      <c r="H32" s="329"/>
      <c r="I32" s="7"/>
      <c r="J32" s="4"/>
      <c r="K32" s="1"/>
      <c r="L32" s="1"/>
      <c r="M32" s="1"/>
      <c r="N32" s="1"/>
      <c r="O32" s="1"/>
      <c r="P32" s="1"/>
      <c r="Q32" s="1"/>
      <c r="R32" s="1"/>
      <c r="S32" s="1"/>
      <c r="T32" s="1"/>
      <c r="U32" s="1"/>
      <c r="V32" s="1"/>
      <c r="W32" s="1"/>
      <c r="X32" s="1"/>
      <c r="Y32" s="1"/>
      <c r="Z32" s="1"/>
    </row>
    <row r="33" spans="1:26" ht="14.45" customHeight="1" x14ac:dyDescent="0.25">
      <c r="A33" s="3"/>
      <c r="B33" s="5"/>
      <c r="C33" s="276" t="s">
        <v>4766</v>
      </c>
      <c r="D33" s="274" t="s">
        <v>15</v>
      </c>
      <c r="E33" s="274"/>
      <c r="F33" s="274"/>
      <c r="G33" s="274"/>
      <c r="H33" s="274"/>
      <c r="I33" s="7"/>
      <c r="J33" s="4"/>
      <c r="K33" s="1"/>
      <c r="L33" s="1"/>
      <c r="M33" s="1"/>
      <c r="N33" s="1"/>
      <c r="O33" s="1"/>
      <c r="P33" s="1"/>
      <c r="Q33" s="1"/>
      <c r="R33" s="1"/>
      <c r="S33" s="1"/>
      <c r="T33" s="1"/>
      <c r="U33" s="1"/>
      <c r="V33" s="1"/>
      <c r="W33" s="1"/>
      <c r="X33" s="1"/>
      <c r="Y33" s="1"/>
      <c r="Z33" s="1"/>
    </row>
    <row r="34" spans="1:26" x14ac:dyDescent="0.25">
      <c r="A34" s="3"/>
      <c r="B34" s="5"/>
      <c r="C34" s="276"/>
      <c r="D34" s="274"/>
      <c r="E34" s="274"/>
      <c r="F34" s="274"/>
      <c r="G34" s="274"/>
      <c r="H34" s="274"/>
      <c r="I34" s="7"/>
      <c r="J34" s="4"/>
      <c r="K34" s="1"/>
      <c r="L34" s="1"/>
      <c r="M34" s="1"/>
      <c r="N34" s="1"/>
      <c r="O34" s="1"/>
      <c r="P34" s="1"/>
      <c r="Q34" s="1"/>
      <c r="R34" s="1"/>
      <c r="S34" s="1"/>
      <c r="T34" s="1"/>
      <c r="U34" s="1"/>
      <c r="V34" s="1"/>
      <c r="W34" s="1"/>
      <c r="X34" s="1"/>
      <c r="Y34" s="1"/>
      <c r="Z34" s="1"/>
    </row>
    <row r="35" spans="1:26" x14ac:dyDescent="0.25">
      <c r="A35" s="3"/>
      <c r="B35" s="5"/>
      <c r="C35" s="6"/>
      <c r="D35" s="6"/>
      <c r="E35" s="6"/>
      <c r="F35" s="6"/>
      <c r="G35" s="6"/>
      <c r="H35" s="6"/>
      <c r="I35" s="7"/>
      <c r="J35" s="4"/>
      <c r="K35" s="1"/>
      <c r="L35" s="1"/>
      <c r="M35" s="1"/>
      <c r="N35" s="1"/>
      <c r="O35" s="1"/>
      <c r="P35" s="1"/>
      <c r="Q35" s="1"/>
      <c r="R35" s="1"/>
      <c r="S35" s="1"/>
      <c r="T35" s="1"/>
      <c r="U35" s="1"/>
      <c r="V35" s="1"/>
      <c r="W35" s="1"/>
      <c r="X35" s="1"/>
      <c r="Y35" s="1"/>
      <c r="Z35" s="1"/>
    </row>
    <row r="36" spans="1:26" ht="14.45" customHeight="1" x14ac:dyDescent="0.25">
      <c r="A36" s="3"/>
      <c r="B36" s="5"/>
      <c r="C36" s="240" t="s">
        <v>4767</v>
      </c>
      <c r="D36" s="330">
        <f>Energiberegning!C13</f>
        <v>0</v>
      </c>
      <c r="E36" s="331"/>
      <c r="F36" s="332" t="s">
        <v>1306</v>
      </c>
      <c r="G36" s="332"/>
      <c r="H36" s="333"/>
      <c r="I36" s="7"/>
      <c r="J36" s="4"/>
      <c r="K36" s="1"/>
      <c r="L36" s="1"/>
      <c r="M36" s="1"/>
      <c r="N36" s="1"/>
      <c r="O36" s="1"/>
      <c r="P36" s="1"/>
      <c r="Q36" s="1"/>
      <c r="R36" s="1"/>
      <c r="S36" s="1"/>
      <c r="T36" s="1"/>
      <c r="U36" s="1"/>
      <c r="V36" s="1"/>
      <c r="W36" s="1"/>
      <c r="X36" s="1"/>
      <c r="Y36" s="1"/>
      <c r="Z36" s="1"/>
    </row>
    <row r="37" spans="1:26" x14ac:dyDescent="0.25">
      <c r="A37" s="3"/>
      <c r="B37" s="5"/>
      <c r="C37" s="240"/>
      <c r="D37" s="334">
        <f>Energiberegning!C14</f>
        <v>0</v>
      </c>
      <c r="E37" s="335"/>
      <c r="F37" s="327" t="s">
        <v>1305</v>
      </c>
      <c r="G37" s="327"/>
      <c r="H37" s="328"/>
      <c r="I37" s="7"/>
      <c r="J37" s="4"/>
      <c r="K37" s="1"/>
      <c r="L37" s="1"/>
      <c r="M37" s="1"/>
      <c r="N37" s="1"/>
      <c r="O37" s="1"/>
      <c r="P37" s="1"/>
      <c r="Q37" s="1"/>
      <c r="R37" s="1"/>
      <c r="S37" s="1"/>
      <c r="T37" s="1"/>
      <c r="U37" s="1"/>
      <c r="V37" s="1"/>
      <c r="W37" s="1"/>
      <c r="X37" s="1"/>
      <c r="Y37" s="1"/>
      <c r="Z37" s="1"/>
    </row>
    <row r="38" spans="1:26" x14ac:dyDescent="0.25">
      <c r="A38" s="3"/>
      <c r="B38" s="5"/>
      <c r="C38" s="6"/>
      <c r="D38" s="6"/>
      <c r="E38" s="6"/>
      <c r="F38" s="6"/>
      <c r="G38" s="6"/>
      <c r="H38" s="6"/>
      <c r="I38" s="7"/>
      <c r="J38" s="4"/>
      <c r="K38" s="1"/>
      <c r="L38" s="1"/>
      <c r="M38" s="1"/>
      <c r="N38" s="1"/>
      <c r="O38" s="1"/>
      <c r="P38" s="1"/>
      <c r="Q38" s="1"/>
      <c r="R38" s="1"/>
      <c r="S38" s="1"/>
      <c r="T38" s="1"/>
      <c r="U38" s="1"/>
      <c r="V38" s="1"/>
      <c r="W38" s="1"/>
      <c r="X38" s="1"/>
      <c r="Y38" s="1"/>
      <c r="Z38" s="1"/>
    </row>
    <row r="39" spans="1:26" x14ac:dyDescent="0.25">
      <c r="A39" s="3"/>
      <c r="B39" s="5"/>
      <c r="C39" s="13" t="s">
        <v>4768</v>
      </c>
      <c r="D39" s="267"/>
      <c r="E39" s="267"/>
      <c r="F39" s="267"/>
      <c r="G39" s="267"/>
      <c r="H39" s="267"/>
      <c r="I39" s="7"/>
      <c r="J39" s="4"/>
      <c r="K39" s="1"/>
      <c r="L39" s="1"/>
      <c r="M39" s="1"/>
      <c r="N39" s="1"/>
      <c r="O39" s="1"/>
      <c r="P39" s="1"/>
      <c r="Q39" s="1"/>
      <c r="R39" s="1"/>
      <c r="S39" s="1"/>
      <c r="T39" s="1"/>
      <c r="U39" s="1"/>
      <c r="V39" s="1"/>
      <c r="W39" s="1"/>
      <c r="X39" s="1"/>
      <c r="Y39" s="1"/>
      <c r="Z39" s="1"/>
    </row>
    <row r="40" spans="1:26" x14ac:dyDescent="0.25">
      <c r="A40" s="3"/>
      <c r="B40" s="5"/>
      <c r="C40" s="13" t="s">
        <v>4769</v>
      </c>
      <c r="D40" s="267"/>
      <c r="E40" s="267"/>
      <c r="F40" s="267"/>
      <c r="G40" s="267"/>
      <c r="H40" s="267"/>
      <c r="I40" s="7"/>
      <c r="J40" s="4"/>
      <c r="K40" s="1"/>
      <c r="L40" s="1"/>
      <c r="M40" s="1"/>
      <c r="N40" s="1"/>
      <c r="O40" s="1"/>
      <c r="P40" s="1"/>
      <c r="Q40" s="1"/>
      <c r="R40" s="1"/>
      <c r="S40" s="1"/>
      <c r="T40" s="1"/>
      <c r="U40" s="1"/>
      <c r="V40" s="1"/>
      <c r="W40" s="1"/>
      <c r="X40" s="1"/>
      <c r="Y40" s="1"/>
      <c r="Z40" s="1"/>
    </row>
    <row r="41" spans="1:26" x14ac:dyDescent="0.25">
      <c r="A41" s="3"/>
      <c r="B41" s="5"/>
      <c r="C41" s="13" t="s">
        <v>5417</v>
      </c>
      <c r="D41" s="267"/>
      <c r="E41" s="267"/>
      <c r="F41" s="267"/>
      <c r="G41" s="267"/>
      <c r="H41" s="267"/>
      <c r="I41" s="7"/>
      <c r="J41" s="4"/>
      <c r="K41" s="1"/>
      <c r="L41" s="1"/>
      <c r="M41" s="1"/>
      <c r="N41" s="1"/>
      <c r="O41" s="1"/>
      <c r="P41" s="1"/>
      <c r="Q41" s="1"/>
      <c r="R41" s="1"/>
      <c r="S41" s="1"/>
      <c r="T41" s="1"/>
      <c r="U41" s="1"/>
      <c r="V41" s="1"/>
      <c r="W41" s="1"/>
      <c r="X41" s="1"/>
      <c r="Y41" s="1"/>
      <c r="Z41" s="1"/>
    </row>
    <row r="42" spans="1:26" x14ac:dyDescent="0.25">
      <c r="A42" s="3"/>
      <c r="B42" s="5"/>
      <c r="C42" s="13" t="s">
        <v>5418</v>
      </c>
      <c r="D42" s="267"/>
      <c r="E42" s="267"/>
      <c r="F42" s="267"/>
      <c r="G42" s="267"/>
      <c r="H42" s="267"/>
      <c r="I42" s="7"/>
      <c r="J42" s="4"/>
      <c r="K42" s="1"/>
      <c r="L42" s="1"/>
      <c r="M42" s="1"/>
      <c r="N42" s="1"/>
      <c r="O42" s="1"/>
      <c r="P42" s="1"/>
      <c r="Q42" s="1"/>
      <c r="R42" s="1"/>
      <c r="S42" s="1"/>
      <c r="T42" s="1"/>
      <c r="U42" s="1"/>
      <c r="V42" s="1"/>
      <c r="W42" s="1"/>
      <c r="X42" s="1"/>
      <c r="Y42" s="1"/>
      <c r="Z42" s="1"/>
    </row>
    <row r="43" spans="1:26" x14ac:dyDescent="0.25">
      <c r="A43" s="3"/>
      <c r="B43" s="5"/>
      <c r="C43" s="13" t="s">
        <v>4770</v>
      </c>
      <c r="D43" s="267"/>
      <c r="E43" s="267"/>
      <c r="F43" s="267"/>
      <c r="G43" s="267"/>
      <c r="H43" s="267"/>
      <c r="I43" s="7"/>
      <c r="J43" s="4"/>
      <c r="K43" s="1"/>
      <c r="L43" s="1"/>
      <c r="M43" s="1"/>
      <c r="N43" s="1"/>
      <c r="O43" s="1"/>
      <c r="P43" s="1"/>
      <c r="Q43" s="1"/>
      <c r="R43" s="1"/>
      <c r="S43" s="1"/>
      <c r="T43" s="1"/>
      <c r="U43" s="1"/>
      <c r="V43" s="1"/>
      <c r="W43" s="1"/>
      <c r="X43" s="1"/>
      <c r="Y43" s="1"/>
      <c r="Z43" s="1"/>
    </row>
    <row r="44" spans="1:26" x14ac:dyDescent="0.25">
      <c r="A44" s="3"/>
      <c r="B44" s="5"/>
      <c r="C44" s="13" t="s">
        <v>4771</v>
      </c>
      <c r="D44" s="267"/>
      <c r="E44" s="267"/>
      <c r="F44" s="267"/>
      <c r="G44" s="267"/>
      <c r="H44" s="267"/>
      <c r="I44" s="7"/>
      <c r="J44" s="4"/>
      <c r="K44" s="1"/>
      <c r="L44" s="1"/>
      <c r="M44" s="1"/>
      <c r="N44" s="1"/>
      <c r="O44" s="1"/>
      <c r="P44" s="1"/>
      <c r="Q44" s="1"/>
      <c r="R44" s="1"/>
      <c r="S44" s="1"/>
      <c r="T44" s="1"/>
      <c r="U44" s="1"/>
      <c r="V44" s="1"/>
      <c r="W44" s="1"/>
      <c r="X44" s="1"/>
      <c r="Y44" s="1"/>
      <c r="Z44" s="1"/>
    </row>
    <row r="45" spans="1:26" x14ac:dyDescent="0.25">
      <c r="A45" s="3"/>
      <c r="B45" s="5"/>
      <c r="C45" s="13" t="s">
        <v>4772</v>
      </c>
      <c r="D45" s="267"/>
      <c r="E45" s="267"/>
      <c r="F45" s="267"/>
      <c r="G45" s="267"/>
      <c r="H45" s="267"/>
      <c r="I45" s="7"/>
      <c r="J45" s="4"/>
      <c r="K45" s="1"/>
      <c r="L45" s="1"/>
      <c r="M45" s="1"/>
      <c r="N45" s="1"/>
      <c r="O45" s="1"/>
      <c r="P45" s="1"/>
      <c r="Q45" s="1"/>
      <c r="R45" s="1"/>
      <c r="S45" s="1"/>
      <c r="T45" s="1"/>
      <c r="U45" s="1"/>
      <c r="V45" s="1"/>
      <c r="W45" s="1"/>
      <c r="X45" s="1"/>
      <c r="Y45" s="1"/>
      <c r="Z45" s="1"/>
    </row>
    <row r="46" spans="1:26" x14ac:dyDescent="0.25">
      <c r="A46" s="3"/>
      <c r="B46" s="5"/>
      <c r="C46" s="13" t="s">
        <v>5375</v>
      </c>
      <c r="D46" s="267"/>
      <c r="E46" s="267"/>
      <c r="F46" s="267"/>
      <c r="G46" s="267"/>
      <c r="H46" s="267"/>
      <c r="I46" s="7"/>
      <c r="J46" s="4"/>
      <c r="K46" s="1"/>
      <c r="L46" s="1"/>
      <c r="M46" s="1"/>
      <c r="N46" s="1"/>
      <c r="O46" s="1"/>
      <c r="P46" s="1"/>
      <c r="Q46" s="1"/>
      <c r="R46" s="1"/>
      <c r="S46" s="1"/>
      <c r="T46" s="1"/>
      <c r="U46" s="1"/>
      <c r="V46" s="1"/>
      <c r="W46" s="1"/>
      <c r="X46" s="1"/>
      <c r="Y46" s="1"/>
      <c r="Z46" s="1"/>
    </row>
    <row r="47" spans="1:26" x14ac:dyDescent="0.25">
      <c r="A47" s="3"/>
      <c r="B47" s="5"/>
      <c r="C47" s="13" t="s">
        <v>712</v>
      </c>
      <c r="D47" s="267"/>
      <c r="E47" s="267"/>
      <c r="F47" s="267"/>
      <c r="G47" s="267"/>
      <c r="H47" s="267"/>
      <c r="I47" s="7"/>
      <c r="J47" s="4"/>
      <c r="K47" s="1"/>
      <c r="L47" s="1"/>
      <c r="M47" s="1"/>
      <c r="N47" s="1"/>
      <c r="O47" s="1"/>
      <c r="P47" s="1"/>
      <c r="Q47" s="1"/>
      <c r="R47" s="1"/>
      <c r="S47" s="1"/>
      <c r="T47" s="1"/>
      <c r="U47" s="1"/>
      <c r="V47" s="1"/>
      <c r="W47" s="1"/>
      <c r="X47" s="1"/>
      <c r="Y47" s="1"/>
      <c r="Z47" s="1"/>
    </row>
    <row r="48" spans="1:26" x14ac:dyDescent="0.25">
      <c r="A48" s="3"/>
      <c r="B48" s="5"/>
      <c r="C48" s="13" t="s">
        <v>4773</v>
      </c>
      <c r="D48" s="267"/>
      <c r="E48" s="267"/>
      <c r="F48" s="267"/>
      <c r="G48" s="267"/>
      <c r="H48" s="267"/>
      <c r="I48" s="7"/>
      <c r="J48" s="4"/>
      <c r="K48" s="1"/>
      <c r="L48" s="1"/>
      <c r="M48" s="1"/>
      <c r="N48" s="1"/>
      <c r="O48" s="1"/>
      <c r="P48" s="1"/>
      <c r="Q48" s="1"/>
      <c r="R48" s="1"/>
      <c r="S48" s="1"/>
      <c r="T48" s="1"/>
      <c r="U48" s="1"/>
      <c r="V48" s="1"/>
      <c r="W48" s="1"/>
      <c r="X48" s="1"/>
      <c r="Y48" s="1"/>
      <c r="Z48" s="1"/>
    </row>
    <row r="49" spans="1:26" x14ac:dyDescent="0.25">
      <c r="A49" s="3"/>
      <c r="B49" s="5"/>
      <c r="C49" s="13" t="s">
        <v>4774</v>
      </c>
      <c r="D49" s="324">
        <f>IFERROR(D48*2.5,0)</f>
        <v>0</v>
      </c>
      <c r="E49" s="325"/>
      <c r="F49" s="325"/>
      <c r="G49" s="325"/>
      <c r="H49" s="326"/>
      <c r="I49" s="7"/>
      <c r="J49" s="4"/>
      <c r="K49" s="1"/>
      <c r="L49" s="1"/>
      <c r="M49" s="1"/>
      <c r="N49" s="1"/>
      <c r="O49" s="1"/>
      <c r="P49" s="1"/>
      <c r="Q49" s="1"/>
      <c r="R49" s="1"/>
      <c r="S49" s="1"/>
      <c r="T49" s="1"/>
      <c r="U49" s="1"/>
      <c r="V49" s="1"/>
      <c r="W49" s="1"/>
      <c r="X49" s="1"/>
      <c r="Y49" s="1"/>
      <c r="Z49" s="1"/>
    </row>
    <row r="50" spans="1:26" x14ac:dyDescent="0.25">
      <c r="A50" s="3"/>
      <c r="B50" s="5"/>
      <c r="C50" s="13" t="s">
        <v>5372</v>
      </c>
      <c r="D50" s="267"/>
      <c r="E50" s="267"/>
      <c r="F50" s="267"/>
      <c r="G50" s="267"/>
      <c r="H50" s="267"/>
      <c r="I50" s="7"/>
      <c r="J50" s="4"/>
      <c r="K50" s="1"/>
      <c r="L50" s="1"/>
      <c r="M50" s="1"/>
      <c r="N50" s="1"/>
      <c r="O50" s="1"/>
      <c r="P50" s="1"/>
      <c r="Q50" s="1"/>
      <c r="R50" s="1"/>
      <c r="S50" s="1"/>
      <c r="T50" s="1"/>
      <c r="U50" s="1"/>
      <c r="V50" s="1"/>
      <c r="W50" s="1"/>
      <c r="X50" s="1"/>
      <c r="Y50" s="1"/>
      <c r="Z50" s="1"/>
    </row>
    <row r="51" spans="1:26" x14ac:dyDescent="0.25">
      <c r="A51" s="3"/>
      <c r="B51" s="5"/>
      <c r="C51" s="13" t="s">
        <v>4776</v>
      </c>
      <c r="D51" s="267"/>
      <c r="E51" s="267"/>
      <c r="F51" s="267"/>
      <c r="G51" s="267"/>
      <c r="H51" s="267"/>
      <c r="I51" s="7"/>
      <c r="J51" s="4"/>
      <c r="K51" s="1"/>
      <c r="L51" s="1"/>
      <c r="M51" s="1"/>
      <c r="N51" s="1"/>
      <c r="O51" s="1"/>
      <c r="P51" s="1"/>
      <c r="Q51" s="1"/>
      <c r="R51" s="1"/>
      <c r="S51" s="1"/>
      <c r="T51" s="1"/>
      <c r="U51" s="1"/>
      <c r="V51" s="1"/>
      <c r="W51" s="1"/>
      <c r="X51" s="1"/>
      <c r="Y51" s="1"/>
      <c r="Z51" s="1"/>
    </row>
    <row r="52" spans="1:26" x14ac:dyDescent="0.25">
      <c r="A52" s="3"/>
      <c r="B52" s="5"/>
      <c r="C52" s="13" t="s">
        <v>4777</v>
      </c>
      <c r="D52" s="267"/>
      <c r="E52" s="267"/>
      <c r="F52" s="267"/>
      <c r="G52" s="267"/>
      <c r="H52" s="267"/>
      <c r="I52" s="7"/>
      <c r="J52" s="4"/>
      <c r="K52" s="1"/>
      <c r="L52" s="1"/>
      <c r="M52" s="1"/>
      <c r="N52" s="1"/>
      <c r="O52" s="1"/>
      <c r="P52" s="1"/>
      <c r="Q52" s="1"/>
      <c r="R52" s="1"/>
      <c r="S52" s="1"/>
      <c r="T52" s="1"/>
      <c r="U52" s="1"/>
      <c r="V52" s="1"/>
      <c r="W52" s="1"/>
      <c r="X52" s="1"/>
      <c r="Y52" s="1"/>
      <c r="Z52" s="1"/>
    </row>
    <row r="53" spans="1:26" x14ac:dyDescent="0.25">
      <c r="A53" s="3"/>
      <c r="B53" s="5"/>
      <c r="C53" s="13" t="s">
        <v>1705</v>
      </c>
      <c r="D53" s="267"/>
      <c r="E53" s="267"/>
      <c r="F53" s="267"/>
      <c r="G53" s="267"/>
      <c r="H53" s="267"/>
      <c r="I53" s="7"/>
      <c r="J53" s="4"/>
      <c r="K53" s="1"/>
      <c r="L53" s="1"/>
      <c r="M53" s="1"/>
      <c r="N53" s="1"/>
      <c r="O53" s="1"/>
      <c r="P53" s="1"/>
      <c r="Q53" s="1"/>
      <c r="R53" s="1"/>
      <c r="S53" s="1"/>
      <c r="T53" s="1"/>
      <c r="U53" s="1"/>
      <c r="V53" s="1"/>
      <c r="W53" s="1"/>
      <c r="X53" s="1"/>
      <c r="Y53" s="1"/>
      <c r="Z53" s="1"/>
    </row>
    <row r="54" spans="1:26" x14ac:dyDescent="0.25">
      <c r="A54" s="3"/>
      <c r="B54" s="5"/>
      <c r="C54" s="13" t="s">
        <v>1706</v>
      </c>
      <c r="D54" s="267"/>
      <c r="E54" s="267"/>
      <c r="F54" s="267"/>
      <c r="G54" s="267"/>
      <c r="H54" s="267"/>
      <c r="I54" s="7"/>
      <c r="J54" s="4"/>
      <c r="K54" s="1"/>
      <c r="L54" s="1"/>
      <c r="M54" s="1"/>
      <c r="N54" s="1"/>
      <c r="O54" s="1"/>
      <c r="P54" s="1"/>
      <c r="Q54" s="1"/>
      <c r="R54" s="1"/>
      <c r="S54" s="1"/>
      <c r="T54" s="1"/>
      <c r="U54" s="1"/>
      <c r="V54" s="1"/>
      <c r="W54" s="1"/>
      <c r="X54" s="1"/>
      <c r="Y54" s="1"/>
      <c r="Z54" s="1"/>
    </row>
    <row r="55" spans="1:26" x14ac:dyDescent="0.25">
      <c r="A55" s="3"/>
      <c r="B55" s="5"/>
      <c r="C55" s="6" t="s">
        <v>5376</v>
      </c>
      <c r="D55" s="6"/>
      <c r="E55" s="6"/>
      <c r="F55" s="6"/>
      <c r="G55" s="6"/>
      <c r="H55" s="6"/>
      <c r="I55" s="7"/>
      <c r="J55" s="4"/>
      <c r="K55" s="1"/>
      <c r="L55" s="1"/>
      <c r="M55" s="1"/>
      <c r="N55" s="1"/>
      <c r="O55" s="1"/>
      <c r="P55" s="1"/>
      <c r="Q55" s="1"/>
      <c r="R55" s="1"/>
      <c r="S55" s="1"/>
      <c r="T55" s="1"/>
      <c r="U55" s="1"/>
      <c r="V55" s="1"/>
      <c r="W55" s="1"/>
      <c r="X55" s="1"/>
      <c r="Y55" s="1"/>
      <c r="Z55" s="1"/>
    </row>
    <row r="56" spans="1:26" x14ac:dyDescent="0.25">
      <c r="A56" s="3"/>
      <c r="B56" s="5"/>
      <c r="D56" s="6"/>
      <c r="E56" s="6"/>
      <c r="F56" s="6"/>
      <c r="G56" s="6"/>
      <c r="H56" s="6"/>
      <c r="I56" s="7"/>
      <c r="J56" s="4"/>
      <c r="K56" s="1"/>
      <c r="L56" s="1"/>
      <c r="M56" s="1"/>
      <c r="N56" s="1"/>
      <c r="O56" s="1"/>
      <c r="P56" s="1"/>
      <c r="Q56" s="1"/>
      <c r="R56" s="1"/>
      <c r="S56" s="1"/>
      <c r="T56" s="1"/>
      <c r="U56" s="1"/>
      <c r="V56" s="1"/>
      <c r="W56" s="1"/>
      <c r="X56" s="1"/>
      <c r="Y56" s="1"/>
      <c r="Z56" s="1"/>
    </row>
    <row r="57" spans="1:26" x14ac:dyDescent="0.25">
      <c r="A57" s="3"/>
      <c r="B57" s="5"/>
      <c r="C57" s="34" t="s">
        <v>4778</v>
      </c>
      <c r="D57" s="26"/>
      <c r="E57" s="6"/>
      <c r="F57" s="6"/>
      <c r="G57" s="6"/>
      <c r="H57" s="6"/>
      <c r="I57" s="7"/>
      <c r="J57" s="4"/>
      <c r="K57" s="1"/>
      <c r="L57" s="1"/>
      <c r="M57" s="1"/>
      <c r="N57" s="1"/>
      <c r="O57" s="1"/>
      <c r="P57" s="1"/>
      <c r="Q57" s="1"/>
      <c r="R57" s="1"/>
      <c r="S57" s="1"/>
      <c r="T57" s="1"/>
      <c r="U57" s="1"/>
      <c r="V57" s="1"/>
      <c r="W57" s="1"/>
      <c r="X57" s="1"/>
      <c r="Y57" s="1"/>
      <c r="Z57" s="1"/>
    </row>
    <row r="58" spans="1:26" x14ac:dyDescent="0.25">
      <c r="A58" s="3"/>
      <c r="B58" s="5"/>
      <c r="C58" s="13" t="s">
        <v>4779</v>
      </c>
      <c r="D58" s="267" t="s">
        <v>4614</v>
      </c>
      <c r="E58" s="267"/>
      <c r="F58" s="267"/>
      <c r="G58" s="267"/>
      <c r="H58" s="267"/>
      <c r="I58" s="7"/>
      <c r="J58" s="4"/>
      <c r="K58" s="1"/>
      <c r="L58" s="1"/>
      <c r="M58" s="1"/>
      <c r="N58" s="1"/>
      <c r="O58" s="1"/>
      <c r="P58" s="1"/>
      <c r="Q58" s="1"/>
      <c r="R58" s="1"/>
      <c r="S58" s="1"/>
      <c r="T58" s="1"/>
      <c r="U58" s="1"/>
      <c r="V58" s="1"/>
      <c r="W58" s="1"/>
      <c r="X58" s="1"/>
      <c r="Y58" s="1"/>
      <c r="Z58" s="1"/>
    </row>
    <row r="59" spans="1:26" x14ac:dyDescent="0.25">
      <c r="A59" s="3"/>
      <c r="B59" s="5"/>
      <c r="C59" s="13" t="s">
        <v>4780</v>
      </c>
      <c r="D59" s="267" t="s">
        <v>4614</v>
      </c>
      <c r="E59" s="267"/>
      <c r="F59" s="267"/>
      <c r="G59" s="267"/>
      <c r="H59" s="267"/>
      <c r="I59" s="7"/>
      <c r="J59" s="4"/>
      <c r="K59" s="1"/>
      <c r="L59" s="1"/>
      <c r="M59" s="1"/>
      <c r="N59" s="1"/>
      <c r="O59" s="1"/>
      <c r="P59" s="1"/>
      <c r="Q59" s="1"/>
      <c r="R59" s="1"/>
      <c r="S59" s="1"/>
      <c r="T59" s="1"/>
      <c r="U59" s="1"/>
      <c r="V59" s="1"/>
      <c r="W59" s="1"/>
      <c r="X59" s="1"/>
      <c r="Y59" s="1"/>
      <c r="Z59" s="1"/>
    </row>
    <row r="60" spans="1:26" x14ac:dyDescent="0.25">
      <c r="A60" s="3"/>
      <c r="B60" s="5"/>
      <c r="C60" s="13" t="s">
        <v>232</v>
      </c>
      <c r="D60" s="279" t="s">
        <v>15</v>
      </c>
      <c r="E60" s="280"/>
      <c r="F60" s="280"/>
      <c r="G60" s="280"/>
      <c r="H60" s="280"/>
      <c r="I60" s="7"/>
      <c r="J60" s="4"/>
      <c r="K60" s="1"/>
      <c r="L60" s="1"/>
      <c r="M60" s="1"/>
      <c r="N60" s="1"/>
      <c r="O60" s="1"/>
      <c r="P60" s="1"/>
      <c r="Q60" s="1"/>
      <c r="R60" s="1"/>
      <c r="S60" s="1"/>
      <c r="T60" s="1"/>
      <c r="U60" s="1"/>
      <c r="V60" s="1"/>
      <c r="W60" s="1"/>
      <c r="X60" s="1"/>
      <c r="Y60" s="1"/>
      <c r="Z60" s="1"/>
    </row>
    <row r="61" spans="1:26" ht="31.5" customHeight="1" x14ac:dyDescent="0.25">
      <c r="A61" s="3"/>
      <c r="B61" s="5"/>
      <c r="C61" s="178" t="s">
        <v>5408</v>
      </c>
      <c r="D61" s="277" t="s">
        <v>4614</v>
      </c>
      <c r="E61" s="277"/>
      <c r="F61" s="277"/>
      <c r="G61" s="277"/>
      <c r="H61" s="277"/>
      <c r="I61" s="7"/>
      <c r="J61" s="4"/>
      <c r="K61" s="1"/>
      <c r="L61" s="1"/>
      <c r="M61" s="1"/>
      <c r="N61" s="1"/>
      <c r="O61" s="1"/>
      <c r="P61" s="1"/>
      <c r="Q61" s="1"/>
      <c r="R61" s="1"/>
      <c r="S61" s="1"/>
      <c r="T61" s="1"/>
      <c r="U61" s="1"/>
      <c r="V61" s="1"/>
      <c r="W61" s="1"/>
      <c r="X61" s="1"/>
      <c r="Y61" s="1"/>
      <c r="Z61" s="1"/>
    </row>
    <row r="62" spans="1:26" x14ac:dyDescent="0.25">
      <c r="A62" s="3"/>
      <c r="B62" s="5"/>
      <c r="C62" s="6"/>
      <c r="D62" s="6"/>
      <c r="E62" s="6"/>
      <c r="F62" s="6"/>
      <c r="G62" s="6"/>
      <c r="H62" s="6"/>
      <c r="I62" s="7"/>
      <c r="J62" s="4"/>
      <c r="K62" s="1"/>
      <c r="L62" s="1"/>
      <c r="M62" s="1"/>
      <c r="N62" s="1"/>
      <c r="O62" s="1"/>
      <c r="P62" s="1"/>
      <c r="Q62" s="1"/>
      <c r="R62" s="1"/>
      <c r="S62" s="1"/>
      <c r="T62" s="1"/>
      <c r="U62" s="1"/>
      <c r="V62" s="1"/>
      <c r="W62" s="1"/>
      <c r="X62" s="1"/>
      <c r="Y62" s="1"/>
      <c r="Z62" s="1"/>
    </row>
    <row r="63" spans="1:26" ht="14.45" customHeight="1" x14ac:dyDescent="0.25">
      <c r="A63" s="3"/>
      <c r="B63" s="5"/>
      <c r="C63" s="289" t="s">
        <v>4628</v>
      </c>
      <c r="D63" s="6"/>
      <c r="E63" s="6"/>
      <c r="F63" s="6"/>
      <c r="G63" s="290" t="s">
        <v>4629</v>
      </c>
      <c r="H63" s="290"/>
      <c r="I63" s="7"/>
      <c r="J63" s="4"/>
      <c r="K63" s="32"/>
      <c r="L63" s="32"/>
      <c r="M63" s="32"/>
      <c r="N63" s="32"/>
      <c r="O63" s="32"/>
      <c r="P63" s="32"/>
      <c r="Q63" s="32"/>
      <c r="R63" s="32"/>
      <c r="S63" s="32"/>
      <c r="T63" s="32"/>
      <c r="U63" s="32"/>
      <c r="V63" s="32"/>
      <c r="W63" s="32"/>
      <c r="X63" s="32"/>
      <c r="Y63" s="32"/>
      <c r="Z63" s="32"/>
    </row>
    <row r="64" spans="1:26" ht="14.45" customHeight="1" x14ac:dyDescent="0.25">
      <c r="A64" s="3"/>
      <c r="B64" s="5"/>
      <c r="C64" s="289"/>
      <c r="D64" s="6"/>
      <c r="E64" s="6"/>
      <c r="F64" s="6"/>
      <c r="G64" s="290"/>
      <c r="H64" s="290"/>
      <c r="I64" s="7"/>
      <c r="J64" s="4"/>
      <c r="K64" s="32"/>
      <c r="L64" s="32"/>
      <c r="M64" s="32"/>
      <c r="N64" s="32"/>
      <c r="O64" s="32"/>
      <c r="P64" s="32"/>
      <c r="Q64" s="32"/>
      <c r="R64" s="32"/>
      <c r="S64" s="32"/>
      <c r="T64" s="32"/>
      <c r="U64" s="32"/>
      <c r="V64" s="32"/>
      <c r="W64" s="32"/>
      <c r="X64" s="32"/>
      <c r="Y64" s="32"/>
      <c r="Z64" s="32"/>
    </row>
    <row r="65" spans="1:26" x14ac:dyDescent="0.25">
      <c r="A65" s="3"/>
      <c r="B65" s="20"/>
      <c r="C65" s="21"/>
      <c r="D65" s="21"/>
      <c r="E65" s="21"/>
      <c r="F65" s="21"/>
      <c r="G65" s="21"/>
      <c r="H65" s="21"/>
      <c r="I65" s="22"/>
      <c r="J65" s="4"/>
      <c r="K65" s="32"/>
      <c r="L65" s="32"/>
      <c r="M65" s="32"/>
      <c r="N65" s="32"/>
      <c r="O65" s="32"/>
      <c r="P65" s="32"/>
      <c r="Q65" s="32"/>
      <c r="R65" s="32"/>
      <c r="S65" s="32"/>
      <c r="T65" s="32"/>
      <c r="U65" s="32"/>
      <c r="V65" s="32"/>
      <c r="W65" s="32"/>
      <c r="X65" s="32"/>
      <c r="Y65" s="32"/>
      <c r="Z65" s="32"/>
    </row>
    <row r="66" spans="1:26" x14ac:dyDescent="0.25">
      <c r="A66" s="30"/>
      <c r="B66" s="30"/>
      <c r="C66" s="30"/>
      <c r="D66" s="30"/>
      <c r="E66" s="30"/>
      <c r="F66" s="30"/>
      <c r="G66" s="30"/>
      <c r="H66" s="30"/>
      <c r="I66" s="30"/>
      <c r="J66" s="31"/>
      <c r="K66" s="32"/>
      <c r="L66" s="32"/>
      <c r="M66" s="32"/>
      <c r="N66" s="32"/>
      <c r="O66" s="32"/>
      <c r="P66" s="32"/>
      <c r="Q66" s="32"/>
      <c r="R66" s="32"/>
      <c r="S66" s="32"/>
      <c r="T66" s="32"/>
      <c r="U66" s="32"/>
      <c r="V66" s="32"/>
      <c r="W66" s="32"/>
      <c r="X66" s="32"/>
      <c r="Y66" s="32"/>
      <c r="Z66" s="32"/>
    </row>
    <row r="67" spans="1:26" x14ac:dyDescent="0.25">
      <c r="A67" s="32"/>
      <c r="B67" s="32"/>
      <c r="C67" s="32"/>
      <c r="D67" s="32"/>
      <c r="E67" s="32"/>
      <c r="F67" s="32"/>
      <c r="G67" s="32"/>
      <c r="H67" s="32"/>
      <c r="I67" s="32"/>
      <c r="J67" s="32"/>
      <c r="K67" s="32"/>
      <c r="L67" s="32"/>
      <c r="M67" s="32"/>
      <c r="N67" s="32"/>
      <c r="O67" s="32"/>
      <c r="P67" s="32"/>
      <c r="Q67" s="32"/>
      <c r="R67" s="32"/>
      <c r="S67" s="32"/>
      <c r="T67" s="32"/>
      <c r="U67" s="32"/>
      <c r="V67" s="32"/>
      <c r="W67" s="32"/>
      <c r="X67" s="32"/>
      <c r="Y67" s="32"/>
      <c r="Z67" s="32"/>
    </row>
    <row r="68" spans="1:26" x14ac:dyDescent="0.25">
      <c r="A68" s="32"/>
      <c r="B68" s="32"/>
      <c r="C68" s="32"/>
      <c r="D68" s="32"/>
      <c r="E68" s="32"/>
      <c r="F68" s="32"/>
      <c r="G68" s="32"/>
      <c r="H68" s="32"/>
      <c r="I68" s="32"/>
      <c r="J68" s="32"/>
      <c r="K68" s="32"/>
      <c r="L68" s="32"/>
      <c r="M68" s="32"/>
      <c r="N68" s="32"/>
      <c r="O68" s="32"/>
      <c r="P68" s="32"/>
      <c r="Q68" s="32"/>
      <c r="R68" s="32"/>
      <c r="S68" s="32"/>
      <c r="T68" s="32"/>
      <c r="U68" s="32"/>
      <c r="V68" s="32"/>
      <c r="W68" s="32"/>
      <c r="X68" s="32"/>
      <c r="Y68" s="32"/>
      <c r="Z68" s="32"/>
    </row>
    <row r="69" spans="1:26" x14ac:dyDescent="0.25">
      <c r="A69" s="32"/>
      <c r="B69" s="32"/>
      <c r="C69" s="32"/>
      <c r="D69" s="32"/>
      <c r="E69" s="32"/>
      <c r="F69" s="32"/>
      <c r="G69" s="32"/>
      <c r="H69" s="32"/>
      <c r="I69" s="32"/>
      <c r="J69" s="32"/>
      <c r="K69" s="32"/>
      <c r="L69" s="32"/>
      <c r="M69" s="32"/>
      <c r="N69" s="32"/>
      <c r="O69" s="32"/>
      <c r="P69" s="32"/>
      <c r="Q69" s="32"/>
      <c r="R69" s="32"/>
      <c r="S69" s="32"/>
      <c r="T69" s="32"/>
      <c r="U69" s="32"/>
      <c r="V69" s="32"/>
      <c r="W69" s="32"/>
      <c r="X69" s="32"/>
      <c r="Y69" s="32"/>
      <c r="Z69" s="32"/>
    </row>
    <row r="70" spans="1:26" x14ac:dyDescent="0.25">
      <c r="A70" s="32"/>
      <c r="B70" s="32"/>
      <c r="C70" s="32"/>
      <c r="D70" s="32"/>
      <c r="E70" s="32"/>
      <c r="F70" s="32"/>
      <c r="G70" s="32"/>
      <c r="H70" s="32"/>
      <c r="I70" s="32"/>
      <c r="J70" s="32"/>
      <c r="K70" s="32"/>
      <c r="L70" s="32"/>
      <c r="M70" s="32"/>
      <c r="N70" s="32"/>
      <c r="O70" s="32"/>
      <c r="P70" s="32"/>
      <c r="Q70" s="32"/>
      <c r="R70" s="32"/>
      <c r="S70" s="32"/>
      <c r="T70" s="32"/>
      <c r="U70" s="32"/>
      <c r="V70" s="32"/>
      <c r="W70" s="32"/>
      <c r="X70" s="32"/>
      <c r="Y70" s="32"/>
      <c r="Z70" s="32"/>
    </row>
    <row r="71" spans="1:26" x14ac:dyDescent="0.25">
      <c r="A71" s="32"/>
      <c r="B71" s="32"/>
      <c r="C71" s="32"/>
      <c r="D71" s="32"/>
      <c r="E71" s="32"/>
      <c r="F71" s="32"/>
      <c r="G71" s="32"/>
      <c r="H71" s="32"/>
      <c r="I71" s="32"/>
      <c r="J71" s="32"/>
      <c r="K71" s="32"/>
      <c r="L71" s="32"/>
      <c r="M71" s="32"/>
      <c r="N71" s="32"/>
      <c r="O71" s="32"/>
      <c r="P71" s="32"/>
      <c r="Q71" s="32"/>
      <c r="R71" s="32"/>
      <c r="S71" s="32"/>
      <c r="T71" s="32"/>
      <c r="U71" s="32"/>
      <c r="V71" s="32"/>
      <c r="W71" s="32"/>
      <c r="X71" s="32"/>
      <c r="Y71" s="32"/>
      <c r="Z71" s="32"/>
    </row>
    <row r="72" spans="1:26" x14ac:dyDescent="0.25">
      <c r="A72" s="32"/>
      <c r="B72" s="32"/>
      <c r="C72" s="32"/>
      <c r="D72" s="32"/>
      <c r="E72" s="32"/>
      <c r="F72" s="32"/>
      <c r="G72" s="32"/>
      <c r="H72" s="32"/>
      <c r="I72" s="32"/>
      <c r="J72" s="32"/>
      <c r="K72" s="32"/>
      <c r="L72" s="32"/>
      <c r="M72" s="32"/>
      <c r="N72" s="32"/>
      <c r="O72" s="32"/>
      <c r="P72" s="32"/>
      <c r="Q72" s="32"/>
      <c r="R72" s="32"/>
      <c r="S72" s="32"/>
      <c r="T72" s="32"/>
      <c r="U72" s="32"/>
      <c r="V72" s="32"/>
      <c r="W72" s="32"/>
      <c r="X72" s="32"/>
      <c r="Y72" s="32"/>
      <c r="Z72" s="32"/>
    </row>
    <row r="73" spans="1:26" x14ac:dyDescent="0.25">
      <c r="A73" s="32"/>
      <c r="B73" s="32"/>
      <c r="C73" s="32"/>
      <c r="D73" s="32"/>
      <c r="E73" s="32"/>
      <c r="F73" s="32"/>
      <c r="G73" s="32"/>
      <c r="H73" s="32"/>
      <c r="I73" s="32"/>
      <c r="J73" s="32"/>
      <c r="K73" s="32"/>
      <c r="L73" s="32"/>
      <c r="M73" s="32"/>
      <c r="N73" s="32"/>
      <c r="O73" s="32"/>
      <c r="P73" s="32"/>
      <c r="Q73" s="32"/>
      <c r="R73" s="32"/>
      <c r="S73" s="32"/>
      <c r="T73" s="32"/>
      <c r="U73" s="32"/>
      <c r="V73" s="32"/>
      <c r="W73" s="32"/>
      <c r="X73" s="32"/>
      <c r="Y73" s="32"/>
      <c r="Z73" s="32"/>
    </row>
    <row r="74" spans="1:26" x14ac:dyDescent="0.25">
      <c r="A74" s="32"/>
      <c r="B74" s="32"/>
      <c r="C74" s="32"/>
      <c r="D74" s="32"/>
      <c r="E74" s="32"/>
      <c r="F74" s="32"/>
      <c r="G74" s="32"/>
      <c r="H74" s="32"/>
      <c r="I74" s="32"/>
      <c r="J74" s="32"/>
      <c r="K74" s="32"/>
      <c r="L74" s="32"/>
      <c r="M74" s="32"/>
      <c r="N74" s="32"/>
      <c r="O74" s="32"/>
      <c r="P74" s="32"/>
      <c r="Q74" s="32"/>
      <c r="R74" s="32"/>
      <c r="S74" s="32"/>
      <c r="T74" s="32"/>
      <c r="U74" s="32"/>
      <c r="V74" s="32"/>
      <c r="W74" s="32"/>
      <c r="X74" s="32"/>
      <c r="Y74" s="32"/>
      <c r="Z74" s="32"/>
    </row>
    <row r="75" spans="1:26" x14ac:dyDescent="0.25">
      <c r="A75" s="32"/>
      <c r="B75" s="32"/>
      <c r="C75" s="32"/>
      <c r="D75" s="32"/>
      <c r="E75" s="32"/>
      <c r="F75" s="32"/>
      <c r="G75" s="32"/>
      <c r="H75" s="32"/>
      <c r="I75" s="32"/>
      <c r="J75" s="32"/>
      <c r="K75" s="32"/>
      <c r="L75" s="32"/>
      <c r="M75" s="32"/>
      <c r="N75" s="32"/>
      <c r="O75" s="32"/>
      <c r="P75" s="32"/>
      <c r="Q75" s="32"/>
      <c r="R75" s="32"/>
      <c r="S75" s="32"/>
      <c r="T75" s="32"/>
      <c r="U75" s="32"/>
      <c r="V75" s="32"/>
      <c r="W75" s="32"/>
      <c r="X75" s="32"/>
      <c r="Y75" s="32"/>
      <c r="Z75" s="32"/>
    </row>
    <row r="76" spans="1:26" x14ac:dyDescent="0.25">
      <c r="A76" s="32"/>
      <c r="B76" s="32"/>
      <c r="C76" s="32"/>
      <c r="D76" s="32"/>
      <c r="E76" s="32"/>
      <c r="F76" s="32"/>
      <c r="G76" s="32"/>
      <c r="H76" s="32"/>
      <c r="I76" s="32"/>
      <c r="J76" s="32"/>
      <c r="K76" s="32"/>
      <c r="L76" s="32"/>
      <c r="M76" s="32"/>
      <c r="N76" s="32"/>
      <c r="O76" s="32"/>
      <c r="P76" s="32"/>
      <c r="Q76" s="32"/>
      <c r="R76" s="32"/>
      <c r="S76" s="32"/>
      <c r="T76" s="32"/>
      <c r="U76" s="32"/>
      <c r="V76" s="32"/>
      <c r="W76" s="32"/>
      <c r="X76" s="32"/>
      <c r="Y76" s="32"/>
      <c r="Z76" s="32"/>
    </row>
    <row r="77" spans="1:26" x14ac:dyDescent="0.25">
      <c r="A77" s="32"/>
      <c r="B77" s="32"/>
      <c r="C77" s="32"/>
      <c r="D77" s="32"/>
      <c r="E77" s="32"/>
      <c r="F77" s="32"/>
      <c r="G77" s="32"/>
      <c r="H77" s="32"/>
      <c r="I77" s="32"/>
      <c r="J77" s="32"/>
      <c r="K77" s="32"/>
      <c r="L77" s="32"/>
      <c r="M77" s="32"/>
      <c r="N77" s="32"/>
      <c r="O77" s="32"/>
      <c r="P77" s="32"/>
      <c r="Q77" s="32"/>
      <c r="R77" s="32"/>
      <c r="S77" s="32"/>
      <c r="T77" s="32"/>
      <c r="U77" s="32"/>
      <c r="V77" s="32"/>
      <c r="W77" s="32"/>
      <c r="X77" s="32"/>
      <c r="Y77" s="32"/>
      <c r="Z77" s="32"/>
    </row>
    <row r="78" spans="1:26" x14ac:dyDescent="0.25">
      <c r="A78" s="32"/>
      <c r="B78" s="32"/>
      <c r="C78" s="32"/>
      <c r="D78" s="32"/>
      <c r="E78" s="32"/>
      <c r="F78" s="32"/>
      <c r="G78" s="32"/>
      <c r="H78" s="32"/>
      <c r="I78" s="32"/>
      <c r="J78" s="32"/>
      <c r="K78" s="32"/>
      <c r="L78" s="32"/>
      <c r="M78" s="32"/>
      <c r="N78" s="32"/>
      <c r="O78" s="32"/>
      <c r="P78" s="32"/>
      <c r="Q78" s="32"/>
      <c r="R78" s="32"/>
      <c r="S78" s="32"/>
      <c r="T78" s="32"/>
      <c r="U78" s="32"/>
      <c r="V78" s="32"/>
      <c r="W78" s="32"/>
      <c r="X78" s="32"/>
      <c r="Y78" s="32"/>
      <c r="Z78" s="32"/>
    </row>
    <row r="79" spans="1:26" x14ac:dyDescent="0.25">
      <c r="A79" s="32"/>
      <c r="B79" s="32"/>
      <c r="C79" s="32"/>
      <c r="D79" s="32"/>
      <c r="E79" s="32"/>
      <c r="F79" s="32"/>
      <c r="G79" s="32"/>
      <c r="H79" s="32"/>
      <c r="I79" s="32"/>
      <c r="J79" s="32"/>
      <c r="K79" s="32"/>
      <c r="L79" s="32"/>
      <c r="M79" s="32"/>
      <c r="N79" s="32"/>
      <c r="O79" s="32"/>
      <c r="P79" s="32"/>
      <c r="Q79" s="32"/>
      <c r="R79" s="32"/>
      <c r="S79" s="32"/>
      <c r="T79" s="32"/>
      <c r="U79" s="32"/>
      <c r="V79" s="32"/>
      <c r="W79" s="32"/>
      <c r="X79" s="32"/>
      <c r="Y79" s="32"/>
      <c r="Z79" s="32"/>
    </row>
    <row r="80" spans="1:26" x14ac:dyDescent="0.25">
      <c r="A80" s="32"/>
      <c r="B80" s="32"/>
      <c r="C80" s="32"/>
      <c r="D80" s="32"/>
      <c r="E80" s="32"/>
      <c r="F80" s="32"/>
      <c r="G80" s="32"/>
      <c r="H80" s="32"/>
      <c r="I80" s="32"/>
      <c r="J80" s="32"/>
      <c r="K80" s="32"/>
      <c r="L80" s="32"/>
      <c r="M80" s="32"/>
      <c r="N80" s="32"/>
      <c r="O80" s="32"/>
      <c r="P80" s="32"/>
      <c r="Q80" s="32"/>
      <c r="R80" s="32"/>
      <c r="S80" s="32"/>
      <c r="T80" s="32"/>
      <c r="U80" s="32"/>
      <c r="V80" s="32"/>
      <c r="W80" s="32"/>
      <c r="X80" s="32"/>
      <c r="Y80" s="32"/>
      <c r="Z80" s="32"/>
    </row>
    <row r="81" spans="1:26" x14ac:dyDescent="0.25">
      <c r="A81" s="32"/>
      <c r="B81" s="32"/>
      <c r="C81" s="32"/>
      <c r="D81" s="32"/>
      <c r="E81" s="32"/>
      <c r="F81" s="32"/>
      <c r="G81" s="32"/>
      <c r="H81" s="32"/>
      <c r="I81" s="32"/>
      <c r="J81" s="32"/>
      <c r="K81" s="32"/>
      <c r="L81" s="32"/>
      <c r="M81" s="32"/>
      <c r="N81" s="32"/>
      <c r="O81" s="32"/>
      <c r="P81" s="32"/>
      <c r="Q81" s="32"/>
      <c r="R81" s="32"/>
      <c r="S81" s="32"/>
      <c r="T81" s="32"/>
      <c r="U81" s="32"/>
      <c r="V81" s="32"/>
      <c r="W81" s="32"/>
      <c r="X81" s="32"/>
      <c r="Y81" s="32"/>
      <c r="Z81" s="32"/>
    </row>
    <row r="82" spans="1:26" x14ac:dyDescent="0.25">
      <c r="A82" s="32"/>
      <c r="B82" s="32"/>
      <c r="C82" s="32"/>
      <c r="D82" s="32"/>
      <c r="E82" s="32"/>
      <c r="F82" s="32"/>
      <c r="G82" s="32"/>
      <c r="H82" s="32"/>
      <c r="I82" s="32"/>
      <c r="J82" s="32"/>
      <c r="K82" s="32"/>
      <c r="L82" s="32"/>
      <c r="M82" s="32"/>
      <c r="N82" s="32"/>
      <c r="O82" s="32"/>
      <c r="P82" s="32"/>
      <c r="Q82" s="32"/>
      <c r="R82" s="32"/>
      <c r="S82" s="32"/>
      <c r="T82" s="32"/>
      <c r="U82" s="32"/>
      <c r="V82" s="32"/>
      <c r="W82" s="32"/>
      <c r="X82" s="32"/>
      <c r="Y82" s="32"/>
      <c r="Z82" s="32"/>
    </row>
    <row r="83" spans="1:26" x14ac:dyDescent="0.25">
      <c r="A83" s="32"/>
      <c r="B83" s="32"/>
      <c r="C83" s="32"/>
      <c r="D83" s="32"/>
      <c r="E83" s="32"/>
      <c r="F83" s="32"/>
      <c r="G83" s="32"/>
      <c r="H83" s="32"/>
      <c r="I83" s="32"/>
      <c r="J83" s="32"/>
      <c r="K83" s="32"/>
      <c r="L83" s="32"/>
      <c r="M83" s="32"/>
      <c r="N83" s="32"/>
      <c r="O83" s="32"/>
      <c r="P83" s="32"/>
      <c r="Q83" s="32"/>
      <c r="R83" s="32"/>
      <c r="S83" s="32"/>
      <c r="T83" s="32"/>
      <c r="U83" s="32"/>
      <c r="V83" s="32"/>
      <c r="W83" s="32"/>
      <c r="X83" s="32"/>
      <c r="Y83" s="32"/>
      <c r="Z83" s="32"/>
    </row>
    <row r="84" spans="1:26" x14ac:dyDescent="0.25">
      <c r="A84" s="32"/>
      <c r="B84" s="32"/>
      <c r="C84" s="32"/>
      <c r="D84" s="32"/>
      <c r="E84" s="32"/>
      <c r="F84" s="32"/>
      <c r="G84" s="32"/>
      <c r="H84" s="32"/>
      <c r="I84" s="32"/>
      <c r="J84" s="32"/>
      <c r="K84" s="32"/>
      <c r="L84" s="32"/>
      <c r="M84" s="32"/>
      <c r="N84" s="32"/>
      <c r="O84" s="32"/>
      <c r="P84" s="32"/>
      <c r="Q84" s="32"/>
      <c r="R84" s="32"/>
      <c r="S84" s="32"/>
      <c r="T84" s="32"/>
      <c r="U84" s="32"/>
      <c r="V84" s="32"/>
      <c r="W84" s="32"/>
      <c r="X84" s="32"/>
      <c r="Y84" s="32"/>
      <c r="Z84" s="32"/>
    </row>
    <row r="85" spans="1:26" x14ac:dyDescent="0.25">
      <c r="A85" s="32"/>
      <c r="B85" s="32"/>
      <c r="C85" s="32"/>
      <c r="D85" s="32"/>
      <c r="E85" s="32"/>
      <c r="F85" s="32"/>
      <c r="G85" s="32"/>
      <c r="H85" s="32"/>
      <c r="I85" s="32"/>
      <c r="J85" s="32"/>
      <c r="K85" s="32"/>
      <c r="L85" s="32"/>
      <c r="M85" s="32"/>
      <c r="N85" s="32"/>
      <c r="O85" s="32"/>
      <c r="P85" s="32"/>
      <c r="Q85" s="32"/>
      <c r="R85" s="32"/>
      <c r="S85" s="32"/>
      <c r="T85" s="32"/>
      <c r="U85" s="32"/>
      <c r="V85" s="32"/>
      <c r="W85" s="32"/>
      <c r="X85" s="32"/>
      <c r="Y85" s="32"/>
      <c r="Z85" s="32"/>
    </row>
  </sheetData>
  <sheetProtection algorithmName="SHA-512" hashValue="JTpPVXuT1e9jH0wByO0pkSy7fB9PmFzhoCTi2EWlg6kotBBo1Ua/4BWgV75QtUGTPyVacvj1p1aiOTsGk6huYA==" saltValue="EqNz1Fwk7pbzOPYWLdtjFw==" spinCount="100000" scenarios="1" formatRows="0" pivotTables="0"/>
  <mergeCells count="38">
    <mergeCell ref="B1:E1"/>
    <mergeCell ref="D39:H39"/>
    <mergeCell ref="D19:H19"/>
    <mergeCell ref="D20:H20"/>
    <mergeCell ref="D21:H21"/>
    <mergeCell ref="D22:H22"/>
    <mergeCell ref="C24:H28"/>
    <mergeCell ref="C33:C34"/>
    <mergeCell ref="C5:H16"/>
    <mergeCell ref="D30:H30"/>
    <mergeCell ref="D32:H32"/>
    <mergeCell ref="D33:H34"/>
    <mergeCell ref="C36:C37"/>
    <mergeCell ref="D36:E36"/>
    <mergeCell ref="F36:H36"/>
    <mergeCell ref="D37:E37"/>
    <mergeCell ref="D40:H40"/>
    <mergeCell ref="D41:H41"/>
    <mergeCell ref="F37:H37"/>
    <mergeCell ref="D42:H42"/>
    <mergeCell ref="D43:H43"/>
    <mergeCell ref="D44:H44"/>
    <mergeCell ref="D45:H45"/>
    <mergeCell ref="D46:H46"/>
    <mergeCell ref="D47:H47"/>
    <mergeCell ref="D48:H48"/>
    <mergeCell ref="D50:H50"/>
    <mergeCell ref="C63:C64"/>
    <mergeCell ref="G63:H64"/>
    <mergeCell ref="D49:H49"/>
    <mergeCell ref="D51:H51"/>
    <mergeCell ref="D52:H52"/>
    <mergeCell ref="D58:H58"/>
    <mergeCell ref="D59:H59"/>
    <mergeCell ref="D60:H60"/>
    <mergeCell ref="D53:H53"/>
    <mergeCell ref="D54:H54"/>
    <mergeCell ref="D61:H61"/>
  </mergeCells>
  <dataValidations count="1">
    <dataValidation type="decimal" allowBlank="1" showInputMessage="1" showErrorMessage="1" errorTitle="Fejl" error="Der kan kun indskrives tal fra 0 - 100" sqref="D39:H48 D50:H54" xr:uid="{CA33BE7E-02D6-4151-8F18-F34F18553896}">
      <formula1>0</formula1>
      <formula2>100</formula2>
    </dataValidation>
  </dataValidations>
  <hyperlinks>
    <hyperlink ref="L6" location="'Varebetegnelse og nettoindhold'!A1" display="Varebetegnelse og nettoindhold" xr:uid="{8D719C55-7C3A-4436-AB4B-C6444C3F970A}"/>
    <hyperlink ref="L7" location="Forarbejdning!A1" display="Forarbejdning" xr:uid="{707F73C6-E3E1-46FE-9161-B3F05DB3915A}"/>
    <hyperlink ref="L8" location="Recept!A1" display="Recept" xr:uid="{BAC4885A-6244-4250-8C7F-1023CF5054B6}"/>
    <hyperlink ref="L9" location="Tilsætningsstoffer!A1" display="Tilsætningsstoffer" xr:uid="{ADE22732-1D6B-48F0-9151-76C22200D960}"/>
    <hyperlink ref="L10" location="Ingrediensspecifikationer!A1" display="Ingrediensspecifikationer" xr:uid="{C66DA4C6-1618-4E82-A6F9-2ED68F20F3B0}"/>
    <hyperlink ref="L11" location="Næringsdeklaration!A1" display="Næringsdeklaration" xr:uid="{34854F98-DE08-42A5-93F1-E6518BE41228}"/>
    <hyperlink ref="L12" location="'Holdbarhed og opbevaring'!A1" display="Holdbarhed og opbevaring" xr:uid="{8EE4D48C-2882-4A6D-B7CF-088BE5C47A44}"/>
    <hyperlink ref="L13" location="'Pakkemetode og tilberedning'!A1" display="Pakkemetode og tilberedning" xr:uid="{DAFB235E-70F4-4FCA-A182-1392595C700E}"/>
    <hyperlink ref="L14" location="Anprisninger!A1" display="Anprisninger" xr:uid="{D1B6D4E5-32C6-4167-A4C8-1AF5754F131E}"/>
    <hyperlink ref="L17" location="'Bilag I  Supplerende næringsdek'!A1" display="Bilag I: Supplerende næringsdeklaration" xr:uid="{6FA5F9DA-C505-4AE6-893A-3CA46E8E5E50}"/>
    <hyperlink ref="L20" location="'Del B Kød'!A1" display="Kød: Okse, gris, fjerkræ, lam, ged" xr:uid="{1C79065A-AE64-4CA8-82E8-56281F1BB9B8}"/>
    <hyperlink ref="L21" location="'Del B Mælk og ost'!A1" display="Mælk og ost" xr:uid="{934955A7-69B4-42DF-A815-C6C69131E559}"/>
    <hyperlink ref="L22" location="'Del B Æg og æggeprodukter'!A1" display="Æg og æggeprodukter" xr:uid="{FC0BCCD3-3B5E-48B8-AC52-45B09571530B}"/>
    <hyperlink ref="L23" location="'Del B Chokolade'!A1" display="Chokolade" xr:uid="{9E786D33-2C7A-4043-9CB8-A1987F556001}"/>
    <hyperlink ref="L24" location="'Del B Fisk og fiskeprodukter'!A1" display="Fisk og fiskeprodukter" xr:uid="{A2652264-1DBC-4548-88B5-08ED16FFA857}"/>
    <hyperlink ref="L25" location="'Del B Juice'!A1" display="Juice, saft, most og koncentrater" xr:uid="{3C44D51A-D9CD-492B-9F8B-8EC7CE74AFFB}"/>
    <hyperlink ref="L26" location="'Del B Kaffe'!A1" display="Kaffe" xr:uid="{35FD74C4-8762-44F1-82A1-34561D1CBB14}"/>
    <hyperlink ref="L27" location="'Del B Te'!A1" display="Te" xr:uid="{65EB86A3-DCAB-4FE7-80E0-AE810BCEF59E}"/>
    <hyperlink ref="L5" location="Start!A1" display="Start" xr:uid="{0EB464C4-9575-4E3D-BA45-DBAAB3C3ACC8}"/>
    <hyperlink ref="L15" location="'Emballage (Primær)'!A1" display="Emballage (Primær)" xr:uid="{B5265839-61B1-4FC6-B3DC-7E559A790519}"/>
    <hyperlink ref="L16" location="'Emballage (Sekundær)'!Print_Area" display="Emballage (Sekundær)" xr:uid="{0DE2C8E6-10DE-4DEF-BDED-8074E2AA3C53}"/>
    <hyperlink ref="G63:H64" location="'Holdbarhed og opbevaring'!A1" display="Næste" xr:uid="{D8C9E165-7416-478B-A33D-DA5DEDD30B05}"/>
    <hyperlink ref="C63:C64" location="Ingrediensspecifikationer!A1" display="Forrige" xr:uid="{1056B2F1-A260-4C6E-A326-A1E73A807F47}"/>
  </hyperlinks>
  <pageMargins left="0.7" right="0.7" top="0.75" bottom="0.75" header="0.3" footer="0.3"/>
  <pageSetup paperSize="9" scale="57" fitToHeight="0" orientation="portrait" verticalDpi="0" r:id="rId1"/>
  <drawing r:id="rId2"/>
  <extLst>
    <ext xmlns:x14="http://schemas.microsoft.com/office/spreadsheetml/2009/9/main" uri="{78C0D931-6437-407d-A8EE-F0AAD7539E65}">
      <x14:conditionalFormattings>
        <x14:conditionalFormatting xmlns:xm="http://schemas.microsoft.com/office/excel/2006/main">
          <x14:cfRule type="expression" priority="1157" id="{00000000-000E-0000-0A00-000031000000}">
            <xm:f>$D$33='Drop down'!$P$6</xm:f>
            <x14:dxf>
              <font>
                <b/>
                <i val="0"/>
              </font>
              <fill>
                <patternFill>
                  <bgColor theme="2" tint="-0.14996795556505021"/>
                </patternFill>
              </fill>
            </x14:dxf>
          </x14:cfRule>
          <x14:cfRule type="expression" priority="1158" id="{00000000-000E-0000-0A00-000032000000}">
            <xm:f>$D$33&lt;&gt;'Drop down'!$P$6</xm:f>
            <x14:dxf>
              <font>
                <b val="0"/>
                <i val="0"/>
                <color rgb="FFFF0000"/>
              </font>
              <fill>
                <patternFill>
                  <bgColor theme="0"/>
                </patternFill>
              </fill>
            </x14:dxf>
          </x14:cfRule>
          <xm:sqref>D33</xm:sqref>
        </x14:conditionalFormatting>
        <x14:conditionalFormatting xmlns:xm="http://schemas.microsoft.com/office/excel/2006/main">
          <x14:cfRule type="expression" priority="1159" id="{00000000-000E-0000-0A00-00003D000000}">
            <xm:f>$D$19='Drop down'!$P$6</xm:f>
            <x14:dxf>
              <font>
                <b/>
                <i val="0"/>
              </font>
              <fill>
                <patternFill>
                  <bgColor theme="2" tint="-0.14996795556505021"/>
                </patternFill>
              </fill>
            </x14:dxf>
          </x14:cfRule>
          <x14:cfRule type="expression" priority="1160" id="{00000000-000E-0000-0A00-00003E000000}">
            <xm:f>$D$19&lt;&gt;'Drop down'!$P$6</xm:f>
            <x14:dxf>
              <font>
                <b val="0"/>
                <i val="0"/>
                <color rgb="FFFF0000"/>
              </font>
              <fill>
                <patternFill>
                  <bgColor theme="0"/>
                </patternFill>
              </fill>
            </x14:dxf>
          </x14:cfRule>
          <xm:sqref>D19:H19</xm:sqref>
        </x14:conditionalFormatting>
        <x14:conditionalFormatting xmlns:xm="http://schemas.microsoft.com/office/excel/2006/main">
          <x14:cfRule type="expression" priority="1161" id="{00000000-000E-0000-0A00-00003B000000}">
            <xm:f>$D$20='Drop down'!$P$6</xm:f>
            <x14:dxf>
              <font>
                <b/>
                <i val="0"/>
              </font>
              <fill>
                <patternFill>
                  <bgColor theme="2" tint="-0.14996795556505021"/>
                </patternFill>
              </fill>
            </x14:dxf>
          </x14:cfRule>
          <x14:cfRule type="expression" priority="1162" id="{00000000-000E-0000-0A00-00003C000000}">
            <xm:f>$D$20&lt;&gt;'Drop down'!$P$6</xm:f>
            <x14:dxf>
              <font>
                <b val="0"/>
                <i val="0"/>
                <color rgb="FFFF0000"/>
              </font>
              <fill>
                <patternFill>
                  <bgColor theme="0"/>
                </patternFill>
              </fill>
            </x14:dxf>
          </x14:cfRule>
          <xm:sqref>D20:H20</xm:sqref>
        </x14:conditionalFormatting>
        <x14:conditionalFormatting xmlns:xm="http://schemas.microsoft.com/office/excel/2006/main">
          <x14:cfRule type="expression" priority="1163" id="{00000000-000E-0000-0A00-000039000000}">
            <xm:f>$D$21='Drop down'!$P$6</xm:f>
            <x14:dxf>
              <font>
                <b/>
                <i val="0"/>
              </font>
              <fill>
                <patternFill>
                  <bgColor theme="2" tint="-0.14996795556505021"/>
                </patternFill>
              </fill>
            </x14:dxf>
          </x14:cfRule>
          <x14:cfRule type="expression" priority="1164" id="{00000000-000E-0000-0A00-00003A000000}">
            <xm:f>$D$21&lt;&gt;'Drop down'!$P$6</xm:f>
            <x14:dxf>
              <font>
                <b val="0"/>
                <i val="0"/>
                <color rgb="FFFF0000"/>
              </font>
              <fill>
                <patternFill>
                  <bgColor theme="0"/>
                </patternFill>
              </fill>
            </x14:dxf>
          </x14:cfRule>
          <xm:sqref>D21:H21</xm:sqref>
        </x14:conditionalFormatting>
        <x14:conditionalFormatting xmlns:xm="http://schemas.microsoft.com/office/excel/2006/main">
          <x14:cfRule type="expression" priority="1165" id="{00000000-000E-0000-0A00-000037000000}">
            <xm:f>OR(D22="",D22='Drop down'!$P$7)</xm:f>
            <x14:dxf>
              <font>
                <b/>
                <i val="0"/>
              </font>
              <fill>
                <patternFill>
                  <bgColor theme="2" tint="-0.14996795556505021"/>
                </patternFill>
              </fill>
            </x14:dxf>
          </x14:cfRule>
          <x14:cfRule type="expression" priority="1166" id="{00000000-000E-0000-0A00-000038000000}">
            <xm:f>D22&lt;&gt;'Drop down'!$P$7</xm:f>
            <x14:dxf>
              <font>
                <b val="0"/>
                <i val="0"/>
                <color rgb="FFFF0000"/>
              </font>
              <fill>
                <patternFill patternType="solid">
                  <bgColor theme="0"/>
                </patternFill>
              </fill>
            </x14:dxf>
          </x14:cfRule>
          <xm:sqref>D22:H22 D39:H48 D50:H54 D58:H59</xm:sqref>
        </x14:conditionalFormatting>
        <x14:conditionalFormatting xmlns:xm="http://schemas.microsoft.com/office/excel/2006/main">
          <x14:cfRule type="expression" priority="1173" id="{00000000-000E-0000-0A00-000035000000}">
            <xm:f>$D$30='Drop down'!$P$6</xm:f>
            <x14:dxf>
              <font>
                <b/>
                <i val="0"/>
              </font>
              <fill>
                <patternFill>
                  <bgColor theme="2" tint="-0.14996795556505021"/>
                </patternFill>
              </fill>
            </x14:dxf>
          </x14:cfRule>
          <x14:cfRule type="expression" priority="1174" id="{00000000-000E-0000-0A00-000036000000}">
            <xm:f>$D$30&lt;&gt;'Drop down'!$P$6</xm:f>
            <x14:dxf>
              <font>
                <b val="0"/>
                <i val="0"/>
                <color rgb="FFFF0000"/>
              </font>
              <fill>
                <patternFill>
                  <bgColor theme="0"/>
                </patternFill>
              </fill>
            </x14:dxf>
          </x14:cfRule>
          <xm:sqref>D30:H30</xm:sqref>
        </x14:conditionalFormatting>
        <x14:conditionalFormatting xmlns:xm="http://schemas.microsoft.com/office/excel/2006/main">
          <x14:cfRule type="expression" priority="1175" id="{00000000-000E-0000-0A00-000033000000}">
            <xm:f>$D$32='Drop down'!$P$6</xm:f>
            <x14:dxf>
              <font>
                <b/>
                <i val="0"/>
              </font>
              <fill>
                <patternFill>
                  <bgColor theme="2" tint="-0.14996795556505021"/>
                </patternFill>
              </fill>
            </x14:dxf>
          </x14:cfRule>
          <x14:cfRule type="expression" priority="1176" id="{00000000-000E-0000-0A00-000034000000}">
            <xm:f>$D$32&lt;&gt;'Drop down'!$P$6</xm:f>
            <x14:dxf>
              <font>
                <b val="0"/>
                <i val="0"/>
                <color rgb="FFFF0000"/>
              </font>
              <fill>
                <patternFill>
                  <bgColor theme="0"/>
                </patternFill>
              </fill>
            </x14:dxf>
          </x14:cfRule>
          <xm:sqref>D32:H32</xm:sqref>
        </x14:conditionalFormatting>
        <x14:conditionalFormatting xmlns:xm="http://schemas.microsoft.com/office/excel/2006/main">
          <x14:cfRule type="expression" priority="1177" id="{00000000-000E-0000-0A00-000011000000}">
            <xm:f>$D$60='Drop down'!$P$6</xm:f>
            <x14:dxf>
              <font>
                <b/>
                <i val="0"/>
              </font>
              <fill>
                <patternFill>
                  <bgColor theme="2" tint="-0.14996795556505021"/>
                </patternFill>
              </fill>
            </x14:dxf>
          </x14:cfRule>
          <x14:cfRule type="expression" priority="1178" id="{00000000-000E-0000-0A00-000012000000}">
            <xm:f>$D$60&lt;&gt;'Drop down'!$P$6</xm:f>
            <x14:dxf>
              <font>
                <b val="0"/>
                <i val="0"/>
                <color rgb="FFFF0000"/>
              </font>
              <fill>
                <patternFill>
                  <bgColor theme="0"/>
                </patternFill>
              </fill>
            </x14:dxf>
          </x14:cfRule>
          <xm:sqref>D60:H60</xm:sqref>
        </x14:conditionalFormatting>
        <x14:conditionalFormatting xmlns:xm="http://schemas.microsoft.com/office/excel/2006/main">
          <x14:cfRule type="expression" priority="1" id="{CC93C2C9-AEC1-4FE9-AA78-D53E932E027B}">
            <xm:f>OR(D61="",D61='Drop down'!$P$7)</xm:f>
            <x14:dxf>
              <font>
                <b/>
                <i val="0"/>
              </font>
              <fill>
                <patternFill>
                  <bgColor theme="2" tint="-0.14996795556505021"/>
                </patternFill>
              </fill>
            </x14:dxf>
          </x14:cfRule>
          <x14:cfRule type="expression" priority="2" id="{CEB5C316-03C0-4D2E-A7C0-7908105A124E}">
            <xm:f>D61&lt;&gt;'Drop down'!$P$7</xm:f>
            <x14:dxf>
              <font>
                <b val="0"/>
                <i val="0"/>
                <color rgb="FFFF0000"/>
              </font>
              <fill>
                <patternFill patternType="solid">
                  <bgColor theme="0"/>
                </patternFill>
              </fill>
            </x14:dxf>
          </x14:cfRule>
          <xm:sqref>D61:H61</xm:sqref>
        </x14:conditionalFormatting>
      </x14:conditionalFormattings>
    </ext>
    <ext xmlns:x14="http://schemas.microsoft.com/office/spreadsheetml/2009/9/main" uri="{CCE6A557-97BC-4b89-ADB6-D9C93CAAB3DF}">
      <x14:dataValidations xmlns:xm="http://schemas.microsoft.com/office/excel/2006/main" count="4">
        <x14:dataValidation type="list" showInputMessage="1" showErrorMessage="1" xr:uid="{376B10F6-0CFB-46FC-A4D8-2516AA104097}">
          <x14:formula1>
            <xm:f>'Drop down'!$A$5:$A$7</xm:f>
          </x14:formula1>
          <xm:sqref>D33:H34 D19:H21</xm:sqref>
        </x14:dataValidation>
        <x14:dataValidation type="list" showInputMessage="1" showErrorMessage="1" xr:uid="{1FB52582-36CA-4067-827B-56A4988252E6}">
          <x14:formula1>
            <xm:f>'Drop down'!$A$39:$A$42</xm:f>
          </x14:formula1>
          <xm:sqref>D30:H30</xm:sqref>
        </x14:dataValidation>
        <x14:dataValidation type="list" showInputMessage="1" showErrorMessage="1" xr:uid="{070EDE03-D71F-4623-A06E-7319DE75AF7A}">
          <x14:formula1>
            <xm:f>'Drop down'!$A$47:$A$49</xm:f>
          </x14:formula1>
          <xm:sqref>D60:H60</xm:sqref>
        </x14:dataValidation>
        <x14:dataValidation type="list" showInputMessage="1" showErrorMessage="1" xr:uid="{62416712-DAF5-4C67-8D76-6223D205796C}">
          <x14:formula1>
            <xm:f>'Drop down'!$A$450:$A$453</xm:f>
          </x14:formula1>
          <xm:sqref>D32:H32</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1618B4-9D2E-47FE-B03D-166399687CDB}">
  <sheetPr codeName="Sheet11">
    <pageSetUpPr fitToPage="1"/>
  </sheetPr>
  <dimension ref="A1:Z87"/>
  <sheetViews>
    <sheetView topLeftCell="A25" workbookViewId="0">
      <selection activeCell="G62" sqref="G62:H63"/>
    </sheetView>
  </sheetViews>
  <sheetFormatPr defaultRowHeight="15" x14ac:dyDescent="0.25"/>
  <cols>
    <col min="1" max="1" width="2.85546875" customWidth="1"/>
    <col min="2" max="2" width="3.42578125" customWidth="1"/>
    <col min="3" max="3" width="45.140625" customWidth="1"/>
    <col min="4" max="4" width="17.7109375" customWidth="1"/>
    <col min="6" max="6" width="13.85546875" customWidth="1"/>
    <col min="9" max="9" width="2.5703125" customWidth="1"/>
    <col min="10" max="10" width="3.140625" customWidth="1"/>
    <col min="11" max="11" width="3.42578125" customWidth="1"/>
    <col min="12" max="12" width="41.140625" bestFit="1" customWidth="1"/>
  </cols>
  <sheetData>
    <row r="1" spans="1:26" ht="37.5" customHeight="1" x14ac:dyDescent="0.25">
      <c r="A1" s="3"/>
      <c r="B1" s="268" t="str">
        <f>'Drop down'!P14</f>
        <v>Alle rettigheder til dette dokument tilhører Varefakta, og dokumentet må ikke kopieres, gengives, videregives og/eller benyttes uden forudgående skriftlig tilladelse fra Varefakta (Version 26.1).</v>
      </c>
      <c r="C1" s="268"/>
      <c r="D1" s="268"/>
      <c r="E1" s="268"/>
      <c r="F1" s="11"/>
      <c r="G1" s="2"/>
      <c r="H1" s="2"/>
      <c r="I1" s="2"/>
      <c r="J1" s="4"/>
      <c r="K1" s="1"/>
      <c r="L1" s="1"/>
      <c r="M1" s="1"/>
      <c r="N1" s="1"/>
      <c r="O1" s="1"/>
      <c r="P1" s="1"/>
      <c r="Q1" s="1"/>
      <c r="R1" s="1"/>
      <c r="S1" s="1"/>
      <c r="T1" s="1"/>
      <c r="U1" s="1"/>
      <c r="V1" s="1"/>
      <c r="W1" s="1"/>
      <c r="X1" s="1"/>
      <c r="Y1" s="1"/>
      <c r="Z1" s="1"/>
    </row>
    <row r="2" spans="1:26" x14ac:dyDescent="0.25">
      <c r="A2" s="3"/>
      <c r="B2" s="5"/>
      <c r="C2" s="6"/>
      <c r="D2" s="6"/>
      <c r="E2" s="6"/>
      <c r="F2" s="6"/>
      <c r="G2" s="6"/>
      <c r="H2" s="6"/>
      <c r="I2" s="7"/>
      <c r="J2" s="4"/>
      <c r="K2" s="1"/>
      <c r="L2" s="1"/>
      <c r="M2" s="1"/>
      <c r="N2" s="1"/>
      <c r="O2" s="1"/>
      <c r="P2" s="1"/>
      <c r="Q2" s="1"/>
      <c r="R2" s="1"/>
      <c r="S2" s="1"/>
      <c r="T2" s="1"/>
      <c r="U2" s="1"/>
      <c r="V2" s="1"/>
      <c r="W2" s="1"/>
      <c r="X2" s="1"/>
      <c r="Y2" s="1"/>
      <c r="Z2" s="1"/>
    </row>
    <row r="3" spans="1:26" ht="24" thickBot="1" x14ac:dyDescent="0.4">
      <c r="A3" s="3"/>
      <c r="B3" s="5"/>
      <c r="C3" s="8" t="s">
        <v>5</v>
      </c>
      <c r="D3" s="6"/>
      <c r="E3" s="6"/>
      <c r="F3" s="6"/>
      <c r="G3" s="6"/>
      <c r="H3" s="6"/>
      <c r="I3" s="7"/>
      <c r="J3" s="4"/>
      <c r="K3" s="1"/>
      <c r="L3" s="1"/>
      <c r="M3" s="1"/>
      <c r="N3" s="1"/>
      <c r="O3" s="1"/>
      <c r="P3" s="1"/>
      <c r="Q3" s="1"/>
      <c r="R3" s="1"/>
      <c r="S3" s="1"/>
      <c r="T3" s="1"/>
      <c r="U3" s="1"/>
      <c r="V3" s="1"/>
      <c r="W3" s="1"/>
      <c r="X3" s="1"/>
      <c r="Y3" s="1"/>
      <c r="Z3" s="1"/>
    </row>
    <row r="4" spans="1:26" ht="20.25" x14ac:dyDescent="0.3">
      <c r="A4" s="3"/>
      <c r="B4" s="5"/>
      <c r="C4" s="9"/>
      <c r="D4" s="6"/>
      <c r="E4" s="6"/>
      <c r="F4" s="6"/>
      <c r="G4" s="6"/>
      <c r="H4" s="6"/>
      <c r="I4" s="7"/>
      <c r="J4" s="4"/>
      <c r="K4" s="1"/>
      <c r="L4" s="12" t="s">
        <v>4617</v>
      </c>
      <c r="M4" s="1"/>
      <c r="N4" s="1"/>
      <c r="O4" s="1"/>
      <c r="P4" s="1"/>
      <c r="Q4" s="1"/>
      <c r="R4" s="1"/>
      <c r="S4" s="1"/>
      <c r="T4" s="1"/>
      <c r="U4" s="1"/>
      <c r="V4" s="1"/>
      <c r="W4" s="1"/>
      <c r="X4" s="1"/>
      <c r="Y4" s="1"/>
      <c r="Z4" s="1"/>
    </row>
    <row r="5" spans="1:26" x14ac:dyDescent="0.25">
      <c r="A5" s="3"/>
      <c r="B5" s="5"/>
      <c r="C5" s="13" t="s">
        <v>4781</v>
      </c>
      <c r="D5" s="279" t="s">
        <v>15</v>
      </c>
      <c r="E5" s="280"/>
      <c r="F5" s="280"/>
      <c r="G5" s="280"/>
      <c r="H5" s="280"/>
      <c r="I5" s="7"/>
      <c r="J5" s="4"/>
      <c r="K5" s="1"/>
      <c r="L5" s="155" t="s">
        <v>0</v>
      </c>
      <c r="M5" s="1"/>
      <c r="N5" s="1"/>
      <c r="O5" s="1"/>
      <c r="P5" s="1"/>
      <c r="Q5" s="1"/>
      <c r="R5" s="1"/>
      <c r="S5" s="1"/>
      <c r="T5" s="1"/>
      <c r="U5" s="1"/>
      <c r="V5" s="1"/>
      <c r="W5" s="1"/>
      <c r="X5" s="1"/>
      <c r="Y5" s="1"/>
      <c r="Z5" s="1"/>
    </row>
    <row r="6" spans="1:26" ht="14.45" customHeight="1" x14ac:dyDescent="0.25">
      <c r="A6" s="3"/>
      <c r="B6" s="5"/>
      <c r="C6" s="336" t="s">
        <v>4782</v>
      </c>
      <c r="D6" s="274" t="s">
        <v>15</v>
      </c>
      <c r="E6" s="274"/>
      <c r="F6" s="274"/>
      <c r="G6" s="274"/>
      <c r="H6" s="274"/>
      <c r="I6" s="7"/>
      <c r="J6" s="4"/>
      <c r="K6" s="1"/>
      <c r="L6" s="155" t="s">
        <v>1</v>
      </c>
      <c r="M6" s="1"/>
      <c r="N6" s="1"/>
      <c r="O6" s="1"/>
      <c r="P6" s="1"/>
      <c r="Q6" s="1"/>
      <c r="R6" s="1"/>
      <c r="S6" s="1"/>
      <c r="T6" s="1"/>
      <c r="U6" s="1"/>
      <c r="V6" s="1"/>
      <c r="W6" s="1"/>
      <c r="X6" s="1"/>
      <c r="Y6" s="1"/>
      <c r="Z6" s="1"/>
    </row>
    <row r="7" spans="1:26" x14ac:dyDescent="0.25">
      <c r="A7" s="3"/>
      <c r="B7" s="5"/>
      <c r="C7" s="336"/>
      <c r="D7" s="274"/>
      <c r="E7" s="274"/>
      <c r="F7" s="274"/>
      <c r="G7" s="274"/>
      <c r="H7" s="274"/>
      <c r="I7" s="7"/>
      <c r="J7" s="4"/>
      <c r="K7" s="1"/>
      <c r="L7" s="155" t="s">
        <v>2</v>
      </c>
      <c r="M7" s="1"/>
      <c r="N7" s="1"/>
      <c r="O7" s="1"/>
      <c r="P7" s="1"/>
      <c r="Q7" s="1"/>
      <c r="R7" s="1"/>
      <c r="S7" s="1"/>
      <c r="T7" s="1"/>
      <c r="U7" s="1"/>
      <c r="V7" s="1"/>
      <c r="W7" s="1"/>
      <c r="X7" s="1"/>
      <c r="Y7" s="1"/>
      <c r="Z7" s="1"/>
    </row>
    <row r="8" spans="1:26" x14ac:dyDescent="0.25">
      <c r="A8" s="3"/>
      <c r="B8" s="5"/>
      <c r="C8" s="13" t="s">
        <v>4783</v>
      </c>
      <c r="D8" s="267" t="s">
        <v>4614</v>
      </c>
      <c r="E8" s="267"/>
      <c r="F8" s="267"/>
      <c r="G8" s="267"/>
      <c r="H8" s="267"/>
      <c r="I8" s="7"/>
      <c r="J8" s="4"/>
      <c r="K8" s="1"/>
      <c r="L8" s="155" t="s">
        <v>3</v>
      </c>
      <c r="M8" s="1"/>
      <c r="N8" s="1"/>
      <c r="O8" s="1"/>
      <c r="P8" s="1"/>
      <c r="Q8" s="1"/>
      <c r="R8" s="1"/>
      <c r="S8" s="1"/>
      <c r="T8" s="1"/>
      <c r="U8" s="1"/>
      <c r="V8" s="1"/>
      <c r="W8" s="1"/>
      <c r="X8" s="1"/>
      <c r="Y8" s="1"/>
      <c r="Z8" s="1"/>
    </row>
    <row r="9" spans="1:26" ht="21.75" customHeight="1" x14ac:dyDescent="0.25">
      <c r="A9" s="3"/>
      <c r="B9" s="5"/>
      <c r="D9" s="6"/>
      <c r="E9" s="6"/>
      <c r="F9" s="6"/>
      <c r="G9" s="6"/>
      <c r="H9" s="6"/>
      <c r="I9" s="7"/>
      <c r="J9" s="4"/>
      <c r="K9" s="1"/>
      <c r="L9" s="155" t="s">
        <v>4618</v>
      </c>
      <c r="M9" s="1"/>
      <c r="N9" s="1"/>
      <c r="O9" s="1"/>
      <c r="P9" s="1"/>
      <c r="Q9" s="1"/>
      <c r="R9" s="1"/>
      <c r="S9" s="1"/>
      <c r="T9" s="1"/>
      <c r="U9" s="1"/>
      <c r="V9" s="1"/>
      <c r="W9" s="1"/>
      <c r="X9" s="1"/>
      <c r="Y9" s="1"/>
      <c r="Z9" s="1"/>
    </row>
    <row r="10" spans="1:26" ht="14.45" customHeight="1" x14ac:dyDescent="0.25">
      <c r="A10" s="3"/>
      <c r="B10" s="5"/>
      <c r="C10" s="230" t="s">
        <v>4784</v>
      </c>
      <c r="D10" s="274" t="s">
        <v>15</v>
      </c>
      <c r="E10" s="274"/>
      <c r="F10" s="274"/>
      <c r="G10" s="274"/>
      <c r="H10" s="274"/>
      <c r="I10" s="7"/>
      <c r="J10" s="4"/>
      <c r="K10" s="1"/>
      <c r="L10" s="155" t="s">
        <v>4619</v>
      </c>
      <c r="M10" s="1"/>
      <c r="N10" s="1"/>
      <c r="O10" s="1"/>
      <c r="P10" s="1"/>
      <c r="Q10" s="1"/>
      <c r="R10" s="1"/>
      <c r="S10" s="1"/>
      <c r="T10" s="1"/>
      <c r="U10" s="1"/>
      <c r="V10" s="1"/>
      <c r="W10" s="1"/>
      <c r="X10" s="1"/>
      <c r="Y10" s="1"/>
      <c r="Z10" s="1"/>
    </row>
    <row r="11" spans="1:26" x14ac:dyDescent="0.25">
      <c r="A11" s="3"/>
      <c r="B11" s="5"/>
      <c r="C11" s="230"/>
      <c r="D11" s="274"/>
      <c r="E11" s="274"/>
      <c r="F11" s="274"/>
      <c r="G11" s="274"/>
      <c r="H11" s="274"/>
      <c r="I11" s="7"/>
      <c r="J11" s="4"/>
      <c r="K11" s="1"/>
      <c r="L11" s="155" t="s">
        <v>4</v>
      </c>
      <c r="M11" s="1"/>
      <c r="N11" s="1"/>
      <c r="O11" s="1"/>
      <c r="P11" s="1"/>
      <c r="Q11" s="1"/>
      <c r="R11" s="1"/>
      <c r="S11" s="1"/>
      <c r="T11" s="1"/>
      <c r="U11" s="1"/>
      <c r="V11" s="1"/>
      <c r="W11" s="1"/>
      <c r="X11" s="1"/>
      <c r="Y11" s="1"/>
      <c r="Z11" s="1"/>
    </row>
    <row r="12" spans="1:26" x14ac:dyDescent="0.25">
      <c r="A12" s="3"/>
      <c r="B12" s="5"/>
      <c r="C12" s="230"/>
      <c r="D12" s="274"/>
      <c r="E12" s="274"/>
      <c r="F12" s="274"/>
      <c r="G12" s="274"/>
      <c r="H12" s="274"/>
      <c r="I12" s="7"/>
      <c r="J12" s="4"/>
      <c r="K12" s="1"/>
      <c r="L12" s="158" t="s">
        <v>5</v>
      </c>
      <c r="M12" s="1"/>
      <c r="N12" s="1"/>
      <c r="O12" s="1"/>
      <c r="P12" s="1"/>
      <c r="Q12" s="1"/>
      <c r="R12" s="1"/>
      <c r="S12" s="1"/>
      <c r="T12" s="1"/>
      <c r="U12" s="1"/>
      <c r="V12" s="1"/>
      <c r="W12" s="1"/>
      <c r="X12" s="1"/>
      <c r="Y12" s="1"/>
      <c r="Z12" s="1"/>
    </row>
    <row r="13" spans="1:26" x14ac:dyDescent="0.25">
      <c r="A13" s="3"/>
      <c r="B13" s="5"/>
      <c r="C13" s="230"/>
      <c r="D13" s="274"/>
      <c r="E13" s="274"/>
      <c r="F13" s="274"/>
      <c r="G13" s="274"/>
      <c r="H13" s="274"/>
      <c r="I13" s="7"/>
      <c r="J13" s="4"/>
      <c r="K13" s="1"/>
      <c r="L13" s="155" t="s">
        <v>6</v>
      </c>
      <c r="M13" s="1"/>
      <c r="N13" s="1"/>
      <c r="O13" s="1"/>
      <c r="P13" s="1"/>
      <c r="Q13" s="1"/>
      <c r="R13" s="1"/>
      <c r="S13" s="1"/>
      <c r="T13" s="1"/>
      <c r="U13" s="1"/>
      <c r="V13" s="1"/>
      <c r="W13" s="1"/>
      <c r="X13" s="1"/>
      <c r="Y13" s="1"/>
      <c r="Z13" s="1"/>
    </row>
    <row r="14" spans="1:26" x14ac:dyDescent="0.25">
      <c r="A14" s="3"/>
      <c r="B14" s="5"/>
      <c r="C14" s="230"/>
      <c r="D14" s="274"/>
      <c r="E14" s="274"/>
      <c r="F14" s="274"/>
      <c r="G14" s="274"/>
      <c r="H14" s="274"/>
      <c r="I14" s="7"/>
      <c r="J14" s="4"/>
      <c r="K14" s="1"/>
      <c r="L14" s="155" t="s">
        <v>7</v>
      </c>
      <c r="M14" s="1"/>
      <c r="N14" s="1"/>
      <c r="O14" s="1"/>
      <c r="P14" s="1"/>
      <c r="Q14" s="1"/>
      <c r="R14" s="1"/>
      <c r="S14" s="1"/>
      <c r="T14" s="1"/>
      <c r="U14" s="1"/>
      <c r="V14" s="1"/>
      <c r="W14" s="1"/>
      <c r="X14" s="1"/>
      <c r="Y14" s="1"/>
      <c r="Z14" s="1"/>
    </row>
    <row r="15" spans="1:26" x14ac:dyDescent="0.25">
      <c r="A15" s="3"/>
      <c r="B15" s="5"/>
      <c r="C15" s="230"/>
      <c r="D15" s="274"/>
      <c r="E15" s="274"/>
      <c r="F15" s="274"/>
      <c r="G15" s="274"/>
      <c r="H15" s="274"/>
      <c r="I15" s="7"/>
      <c r="J15" s="4"/>
      <c r="K15" s="1"/>
      <c r="L15" s="155" t="s">
        <v>4620</v>
      </c>
      <c r="M15" s="1"/>
      <c r="N15" s="1"/>
      <c r="O15" s="1"/>
      <c r="P15" s="1"/>
      <c r="Q15" s="1"/>
      <c r="R15" s="1"/>
      <c r="S15" s="1"/>
      <c r="T15" s="1"/>
      <c r="U15" s="1"/>
      <c r="V15" s="1"/>
      <c r="W15" s="1"/>
      <c r="X15" s="1"/>
      <c r="Y15" s="1"/>
      <c r="Z15" s="1"/>
    </row>
    <row r="16" spans="1:26" x14ac:dyDescent="0.25">
      <c r="A16" s="3"/>
      <c r="B16" s="5"/>
      <c r="C16" s="230"/>
      <c r="D16" s="274"/>
      <c r="E16" s="274"/>
      <c r="F16" s="274"/>
      <c r="G16" s="274"/>
      <c r="H16" s="274"/>
      <c r="I16" s="7"/>
      <c r="J16" s="4"/>
      <c r="K16" s="1"/>
      <c r="L16" s="155" t="s">
        <v>4621</v>
      </c>
      <c r="M16" s="1"/>
      <c r="N16" s="1"/>
      <c r="O16" s="1"/>
      <c r="P16" s="1"/>
      <c r="Q16" s="1"/>
      <c r="R16" s="1"/>
      <c r="S16" s="1"/>
      <c r="T16" s="1"/>
      <c r="U16" s="1"/>
      <c r="V16" s="1"/>
      <c r="W16" s="1"/>
      <c r="X16" s="1"/>
      <c r="Y16" s="1"/>
      <c r="Z16" s="1"/>
    </row>
    <row r="17" spans="1:26" ht="15.75" thickBot="1" x14ac:dyDescent="0.3">
      <c r="A17" s="3"/>
      <c r="B17" s="5"/>
      <c r="C17" s="230"/>
      <c r="D17" s="274"/>
      <c r="E17" s="274"/>
      <c r="F17" s="274"/>
      <c r="G17" s="274"/>
      <c r="H17" s="274"/>
      <c r="I17" s="7"/>
      <c r="J17" s="4"/>
      <c r="K17" s="1"/>
      <c r="L17" s="156" t="s">
        <v>4622</v>
      </c>
      <c r="M17" s="1"/>
      <c r="N17" s="1"/>
      <c r="O17" s="1"/>
      <c r="P17" s="1"/>
      <c r="Q17" s="1"/>
      <c r="R17" s="1"/>
      <c r="S17" s="1"/>
      <c r="T17" s="1"/>
      <c r="U17" s="1"/>
      <c r="V17" s="1"/>
      <c r="W17" s="1"/>
      <c r="X17" s="1"/>
      <c r="Y17" s="1"/>
      <c r="Z17" s="1"/>
    </row>
    <row r="18" spans="1:26" ht="15.75" thickBot="1" x14ac:dyDescent="0.3">
      <c r="A18" s="3"/>
      <c r="B18" s="5"/>
      <c r="C18" s="6"/>
      <c r="D18" s="6"/>
      <c r="E18" s="6"/>
      <c r="F18" s="6"/>
      <c r="G18" s="6"/>
      <c r="H18" s="6"/>
      <c r="I18" s="7"/>
      <c r="J18" s="4"/>
      <c r="K18" s="1"/>
      <c r="L18" s="1"/>
      <c r="M18" s="1"/>
      <c r="N18" s="1"/>
      <c r="O18" s="1"/>
      <c r="P18" s="1"/>
      <c r="Q18" s="1"/>
      <c r="R18" s="1"/>
      <c r="S18" s="1"/>
      <c r="T18" s="1"/>
      <c r="U18" s="1"/>
      <c r="V18" s="1"/>
      <c r="W18" s="1"/>
      <c r="X18" s="1"/>
      <c r="Y18" s="1"/>
      <c r="Z18" s="1"/>
    </row>
    <row r="19" spans="1:26" x14ac:dyDescent="0.25">
      <c r="A19" s="3"/>
      <c r="B19" s="5"/>
      <c r="C19" s="17" t="s">
        <v>4785</v>
      </c>
      <c r="D19" s="279" t="s">
        <v>15</v>
      </c>
      <c r="E19" s="280"/>
      <c r="F19" s="280"/>
      <c r="G19" s="280"/>
      <c r="H19" s="280"/>
      <c r="I19" s="7"/>
      <c r="J19" s="4"/>
      <c r="K19" s="1"/>
      <c r="L19" s="12" t="s">
        <v>4623</v>
      </c>
      <c r="M19" s="1"/>
      <c r="N19" s="1"/>
      <c r="O19" s="1"/>
      <c r="P19" s="1"/>
      <c r="Q19" s="1"/>
      <c r="R19" s="1"/>
      <c r="S19" s="1"/>
      <c r="T19" s="1"/>
      <c r="U19" s="1"/>
      <c r="V19" s="1"/>
      <c r="W19" s="1"/>
      <c r="X19" s="1"/>
      <c r="Y19" s="1"/>
      <c r="Z19" s="1"/>
    </row>
    <row r="20" spans="1:26" x14ac:dyDescent="0.25">
      <c r="A20" s="3"/>
      <c r="B20" s="5"/>
      <c r="C20" s="17" t="s">
        <v>4786</v>
      </c>
      <c r="D20" s="279" t="s">
        <v>15</v>
      </c>
      <c r="E20" s="280"/>
      <c r="F20" s="280"/>
      <c r="G20" s="280"/>
      <c r="H20" s="280"/>
      <c r="I20" s="7"/>
      <c r="J20" s="4"/>
      <c r="K20" s="1"/>
      <c r="L20" s="155" t="s">
        <v>4624</v>
      </c>
      <c r="M20" s="1"/>
      <c r="N20" s="1"/>
      <c r="O20" s="1"/>
      <c r="P20" s="1"/>
      <c r="Q20" s="1"/>
      <c r="R20" s="1"/>
      <c r="S20" s="1"/>
      <c r="T20" s="1"/>
      <c r="U20" s="1"/>
      <c r="V20" s="1"/>
      <c r="W20" s="1"/>
      <c r="X20" s="1"/>
      <c r="Y20" s="1"/>
      <c r="Z20" s="1"/>
    </row>
    <row r="21" spans="1:26" ht="14.45" customHeight="1" x14ac:dyDescent="0.25">
      <c r="A21" s="3"/>
      <c r="B21" s="5"/>
      <c r="C21" s="254" t="s">
        <v>4787</v>
      </c>
      <c r="D21" s="274" t="s">
        <v>15</v>
      </c>
      <c r="E21" s="274"/>
      <c r="F21" s="274"/>
      <c r="G21" s="274"/>
      <c r="H21" s="274"/>
      <c r="I21" s="7"/>
      <c r="J21" s="4"/>
      <c r="K21" s="1"/>
      <c r="L21" s="155" t="s">
        <v>4625</v>
      </c>
      <c r="M21" s="1"/>
      <c r="N21" s="1"/>
      <c r="O21" s="1"/>
      <c r="P21" s="1"/>
      <c r="Q21" s="1"/>
      <c r="R21" s="1"/>
      <c r="S21" s="1"/>
      <c r="T21" s="1"/>
      <c r="U21" s="1"/>
      <c r="V21" s="1"/>
      <c r="W21" s="1"/>
      <c r="X21" s="1"/>
      <c r="Y21" s="1"/>
      <c r="Z21" s="1"/>
    </row>
    <row r="22" spans="1:26" x14ac:dyDescent="0.25">
      <c r="A22" s="3"/>
      <c r="B22" s="5"/>
      <c r="C22" s="255"/>
      <c r="D22" s="274"/>
      <c r="E22" s="274"/>
      <c r="F22" s="274"/>
      <c r="G22" s="274"/>
      <c r="H22" s="274"/>
      <c r="I22" s="7"/>
      <c r="J22" s="4"/>
      <c r="K22" s="1"/>
      <c r="L22" s="155" t="s">
        <v>4626</v>
      </c>
      <c r="M22" s="1"/>
      <c r="N22" s="1"/>
      <c r="O22" s="1"/>
      <c r="P22" s="1"/>
      <c r="Q22" s="1"/>
      <c r="R22" s="1"/>
      <c r="S22" s="1"/>
      <c r="T22" s="1"/>
      <c r="U22" s="1"/>
      <c r="V22" s="1"/>
      <c r="W22" s="1"/>
      <c r="X22" s="1"/>
      <c r="Y22" s="1"/>
      <c r="Z22" s="1"/>
    </row>
    <row r="23" spans="1:26" x14ac:dyDescent="0.25">
      <c r="A23" s="3"/>
      <c r="B23" s="5"/>
      <c r="C23" s="13" t="s">
        <v>4788</v>
      </c>
      <c r="D23" s="267" t="s">
        <v>4614</v>
      </c>
      <c r="E23" s="267"/>
      <c r="F23" s="267"/>
      <c r="G23" s="267"/>
      <c r="H23" s="267"/>
      <c r="I23" s="7"/>
      <c r="J23" s="4"/>
      <c r="K23" s="1"/>
      <c r="L23" s="155" t="s">
        <v>8</v>
      </c>
      <c r="M23" s="1"/>
      <c r="N23" s="1"/>
      <c r="O23" s="1"/>
      <c r="P23" s="1"/>
      <c r="Q23" s="1"/>
      <c r="R23" s="1"/>
      <c r="S23" s="1"/>
      <c r="T23" s="1"/>
      <c r="U23" s="1"/>
      <c r="V23" s="1"/>
      <c r="W23" s="1"/>
      <c r="X23" s="1"/>
      <c r="Y23" s="1"/>
      <c r="Z23" s="1"/>
    </row>
    <row r="24" spans="1:26" ht="14.45" customHeight="1" x14ac:dyDescent="0.25">
      <c r="A24" s="3"/>
      <c r="B24" s="5"/>
      <c r="C24" s="276" t="s">
        <v>4789</v>
      </c>
      <c r="D24" s="274" t="s">
        <v>15</v>
      </c>
      <c r="E24" s="274"/>
      <c r="F24" s="274"/>
      <c r="G24" s="274"/>
      <c r="H24" s="274"/>
      <c r="I24" s="7"/>
      <c r="J24" s="4"/>
      <c r="K24" s="1"/>
      <c r="L24" s="155" t="s">
        <v>9</v>
      </c>
      <c r="M24" s="1"/>
      <c r="N24" s="1"/>
      <c r="O24" s="1"/>
      <c r="P24" s="1"/>
      <c r="Q24" s="1"/>
      <c r="R24" s="1"/>
      <c r="S24" s="1"/>
      <c r="T24" s="1"/>
      <c r="U24" s="1"/>
      <c r="V24" s="1"/>
      <c r="W24" s="1"/>
      <c r="X24" s="1"/>
      <c r="Y24" s="1"/>
      <c r="Z24" s="1"/>
    </row>
    <row r="25" spans="1:26" x14ac:dyDescent="0.25">
      <c r="A25" s="3"/>
      <c r="B25" s="5"/>
      <c r="C25" s="276"/>
      <c r="D25" s="274"/>
      <c r="E25" s="274"/>
      <c r="F25" s="274"/>
      <c r="G25" s="274"/>
      <c r="H25" s="274"/>
      <c r="I25" s="7"/>
      <c r="J25" s="4"/>
      <c r="K25" s="1"/>
      <c r="L25" s="155" t="s">
        <v>4627</v>
      </c>
      <c r="M25" s="1"/>
      <c r="N25" s="1"/>
      <c r="O25" s="1"/>
      <c r="P25" s="1"/>
      <c r="Q25" s="1"/>
      <c r="R25" s="1"/>
      <c r="S25" s="1"/>
      <c r="T25" s="1"/>
      <c r="U25" s="1"/>
      <c r="V25" s="1"/>
      <c r="W25" s="1"/>
      <c r="X25" s="1"/>
      <c r="Y25" s="1"/>
      <c r="Z25" s="1"/>
    </row>
    <row r="26" spans="1:26" x14ac:dyDescent="0.25">
      <c r="A26" s="3"/>
      <c r="B26" s="5"/>
      <c r="C26" s="13" t="s">
        <v>4790</v>
      </c>
      <c r="D26" s="267" t="s">
        <v>4614</v>
      </c>
      <c r="E26" s="267"/>
      <c r="F26" s="267"/>
      <c r="G26" s="267"/>
      <c r="H26" s="267"/>
      <c r="I26" s="7"/>
      <c r="J26" s="4"/>
      <c r="K26" s="1"/>
      <c r="L26" s="155" t="s">
        <v>10</v>
      </c>
      <c r="M26" s="1"/>
      <c r="N26" s="1"/>
      <c r="O26" s="1"/>
      <c r="P26" s="1"/>
      <c r="Q26" s="1"/>
      <c r="R26" s="1"/>
      <c r="S26" s="1"/>
      <c r="T26" s="1"/>
      <c r="U26" s="1"/>
      <c r="V26" s="1"/>
      <c r="W26" s="1"/>
      <c r="X26" s="1"/>
      <c r="Y26" s="1"/>
      <c r="Z26" s="1"/>
    </row>
    <row r="27" spans="1:26" ht="15" customHeight="1" thickBot="1" x14ac:dyDescent="0.3">
      <c r="A27" s="3"/>
      <c r="B27" s="5"/>
      <c r="C27" s="276" t="s">
        <v>4791</v>
      </c>
      <c r="D27" s="277" t="s">
        <v>4614</v>
      </c>
      <c r="E27" s="277"/>
      <c r="F27" s="277"/>
      <c r="G27" s="277"/>
      <c r="H27" s="277"/>
      <c r="I27" s="7"/>
      <c r="J27" s="4"/>
      <c r="K27" s="1"/>
      <c r="L27" s="156" t="s">
        <v>11</v>
      </c>
      <c r="M27" s="1"/>
      <c r="N27" s="1"/>
      <c r="O27" s="1"/>
      <c r="P27" s="1"/>
      <c r="Q27" s="1"/>
      <c r="R27" s="1"/>
      <c r="S27" s="1"/>
      <c r="T27" s="1"/>
      <c r="U27" s="1"/>
      <c r="V27" s="1"/>
      <c r="W27" s="1"/>
      <c r="X27" s="1"/>
      <c r="Y27" s="1"/>
      <c r="Z27" s="1"/>
    </row>
    <row r="28" spans="1:26" x14ac:dyDescent="0.25">
      <c r="A28" s="3"/>
      <c r="B28" s="5"/>
      <c r="C28" s="276"/>
      <c r="D28" s="277"/>
      <c r="E28" s="277"/>
      <c r="F28" s="277"/>
      <c r="G28" s="277"/>
      <c r="H28" s="277"/>
      <c r="I28" s="7"/>
      <c r="J28" s="4"/>
      <c r="K28" s="1"/>
      <c r="L28" s="1"/>
      <c r="M28" s="1"/>
      <c r="N28" s="1"/>
      <c r="O28" s="1"/>
      <c r="P28" s="1"/>
      <c r="Q28" s="1"/>
      <c r="R28" s="1"/>
      <c r="S28" s="1"/>
      <c r="T28" s="1"/>
      <c r="U28" s="1"/>
      <c r="V28" s="1"/>
      <c r="W28" s="1"/>
      <c r="X28" s="1"/>
      <c r="Y28" s="1"/>
      <c r="Z28" s="1"/>
    </row>
    <row r="29" spans="1:26" x14ac:dyDescent="0.25">
      <c r="A29" s="3"/>
      <c r="B29" s="5"/>
      <c r="C29" s="17" t="s">
        <v>4792</v>
      </c>
      <c r="D29" s="279" t="s">
        <v>15</v>
      </c>
      <c r="E29" s="280"/>
      <c r="F29" s="280"/>
      <c r="G29" s="280"/>
      <c r="H29" s="280"/>
      <c r="I29" s="7"/>
      <c r="J29" s="4"/>
      <c r="K29" s="1"/>
      <c r="L29" s="1"/>
      <c r="M29" s="1"/>
      <c r="N29" s="1"/>
      <c r="O29" s="1"/>
      <c r="P29" s="1"/>
      <c r="Q29" s="1"/>
      <c r="R29" s="1"/>
      <c r="S29" s="1"/>
      <c r="T29" s="1"/>
      <c r="U29" s="1"/>
      <c r="V29" s="1"/>
      <c r="W29" s="1"/>
      <c r="X29" s="1"/>
      <c r="Y29" s="1"/>
      <c r="Z29" s="1"/>
    </row>
    <row r="30" spans="1:26" x14ac:dyDescent="0.25">
      <c r="A30" s="3"/>
      <c r="B30" s="5"/>
      <c r="C30" s="17" t="s">
        <v>4793</v>
      </c>
      <c r="D30" s="279" t="s">
        <v>15</v>
      </c>
      <c r="E30" s="280"/>
      <c r="F30" s="280"/>
      <c r="G30" s="280"/>
      <c r="H30" s="280"/>
      <c r="I30" s="7"/>
      <c r="J30" s="4"/>
      <c r="K30" s="1"/>
      <c r="L30" s="1"/>
      <c r="M30" s="1"/>
      <c r="N30" s="1"/>
      <c r="O30" s="1"/>
      <c r="P30" s="1"/>
      <c r="Q30" s="1"/>
      <c r="R30" s="1"/>
      <c r="S30" s="1"/>
      <c r="T30" s="1"/>
      <c r="U30" s="1"/>
      <c r="V30" s="1"/>
      <c r="W30" s="1"/>
      <c r="X30" s="1"/>
      <c r="Y30" s="1"/>
      <c r="Z30" s="1"/>
    </row>
    <row r="31" spans="1:26" x14ac:dyDescent="0.25">
      <c r="A31" s="3"/>
      <c r="B31" s="5"/>
      <c r="C31" s="13" t="s">
        <v>4794</v>
      </c>
      <c r="D31" s="267" t="s">
        <v>4614</v>
      </c>
      <c r="E31" s="267"/>
      <c r="F31" s="267"/>
      <c r="G31" s="267"/>
      <c r="H31" s="267"/>
      <c r="I31" s="7"/>
      <c r="J31" s="4"/>
      <c r="K31" s="1"/>
      <c r="L31" s="1"/>
      <c r="M31" s="1"/>
      <c r="N31" s="1"/>
      <c r="O31" s="1"/>
      <c r="P31" s="1"/>
      <c r="Q31" s="1"/>
      <c r="R31" s="1"/>
      <c r="S31" s="1"/>
      <c r="T31" s="1"/>
      <c r="U31" s="1"/>
      <c r="V31" s="1"/>
      <c r="W31" s="1"/>
      <c r="X31" s="1"/>
      <c r="Y31" s="1"/>
      <c r="Z31" s="1"/>
    </row>
    <row r="32" spans="1:26" x14ac:dyDescent="0.25">
      <c r="A32" s="3"/>
      <c r="B32" s="5"/>
      <c r="C32" s="6"/>
      <c r="D32" s="6"/>
      <c r="E32" s="6"/>
      <c r="F32" s="6"/>
      <c r="G32" s="6"/>
      <c r="H32" s="6"/>
      <c r="I32" s="7"/>
      <c r="J32" s="4"/>
      <c r="K32" s="1"/>
      <c r="L32" s="1"/>
      <c r="M32" s="1"/>
      <c r="N32" s="1"/>
      <c r="O32" s="1"/>
      <c r="P32" s="1"/>
      <c r="Q32" s="1"/>
      <c r="R32" s="1"/>
      <c r="S32" s="1"/>
      <c r="T32" s="1"/>
      <c r="U32" s="1"/>
      <c r="V32" s="1"/>
      <c r="W32" s="1"/>
      <c r="X32" s="1"/>
      <c r="Y32" s="1"/>
      <c r="Z32" s="1"/>
    </row>
    <row r="33" spans="1:26" x14ac:dyDescent="0.25">
      <c r="A33" s="3"/>
      <c r="B33" s="5"/>
      <c r="C33" s="34" t="s">
        <v>4795</v>
      </c>
      <c r="D33" s="6"/>
      <c r="E33" s="6"/>
      <c r="F33" s="6"/>
      <c r="G33" s="6"/>
      <c r="H33" s="6"/>
      <c r="I33" s="7"/>
      <c r="J33" s="4"/>
      <c r="K33" s="1"/>
      <c r="L33" s="1"/>
      <c r="M33" s="1"/>
      <c r="N33" s="1"/>
      <c r="O33" s="1"/>
      <c r="P33" s="1"/>
      <c r="Q33" s="1"/>
      <c r="R33" s="1"/>
      <c r="S33" s="1"/>
      <c r="T33" s="1"/>
      <c r="U33" s="1"/>
      <c r="V33" s="1"/>
      <c r="W33" s="1"/>
      <c r="X33" s="1"/>
      <c r="Y33" s="1"/>
      <c r="Z33" s="1"/>
    </row>
    <row r="34" spans="1:26" x14ac:dyDescent="0.25">
      <c r="A34" s="3"/>
      <c r="B34" s="5"/>
      <c r="C34" s="13" t="s">
        <v>4796</v>
      </c>
      <c r="D34" s="279" t="s">
        <v>15</v>
      </c>
      <c r="E34" s="280"/>
      <c r="F34" s="280"/>
      <c r="G34" s="280"/>
      <c r="H34" s="280"/>
      <c r="I34" s="7"/>
      <c r="J34" s="4"/>
      <c r="K34" s="1"/>
      <c r="L34" s="1"/>
      <c r="M34" s="1"/>
      <c r="N34" s="1"/>
      <c r="O34" s="1"/>
      <c r="P34" s="1"/>
      <c r="Q34" s="1"/>
      <c r="R34" s="1"/>
      <c r="S34" s="1"/>
      <c r="T34" s="1"/>
      <c r="U34" s="1"/>
      <c r="V34" s="1"/>
      <c r="W34" s="1"/>
      <c r="X34" s="1"/>
      <c r="Y34" s="1"/>
      <c r="Z34" s="1"/>
    </row>
    <row r="35" spans="1:26" x14ac:dyDescent="0.25">
      <c r="A35" s="3"/>
      <c r="B35" s="5"/>
      <c r="C35" s="13" t="s">
        <v>4797</v>
      </c>
      <c r="D35" s="279" t="s">
        <v>15</v>
      </c>
      <c r="E35" s="280"/>
      <c r="F35" s="280"/>
      <c r="G35" s="280"/>
      <c r="H35" s="280"/>
      <c r="I35" s="7"/>
      <c r="J35" s="4"/>
      <c r="K35" s="1"/>
      <c r="L35" s="1"/>
      <c r="M35" s="1"/>
      <c r="N35" s="1"/>
      <c r="O35" s="1"/>
      <c r="P35" s="1"/>
      <c r="Q35" s="1"/>
      <c r="R35" s="1"/>
      <c r="S35" s="1"/>
      <c r="T35" s="1"/>
      <c r="U35" s="1"/>
      <c r="V35" s="1"/>
      <c r="W35" s="1"/>
      <c r="X35" s="1"/>
      <c r="Y35" s="1"/>
      <c r="Z35" s="1"/>
    </row>
    <row r="36" spans="1:26" x14ac:dyDescent="0.25">
      <c r="A36" s="3"/>
      <c r="B36" s="5"/>
      <c r="C36" s="13" t="s">
        <v>4798</v>
      </c>
      <c r="D36" s="279" t="s">
        <v>15</v>
      </c>
      <c r="E36" s="280"/>
      <c r="F36" s="280"/>
      <c r="G36" s="280"/>
      <c r="H36" s="280"/>
      <c r="I36" s="7"/>
      <c r="J36" s="4"/>
      <c r="K36" s="1"/>
      <c r="L36" s="1"/>
      <c r="M36" s="1"/>
      <c r="N36" s="1"/>
      <c r="O36" s="1"/>
      <c r="P36" s="1"/>
      <c r="Q36" s="1"/>
      <c r="R36" s="1"/>
      <c r="S36" s="1"/>
      <c r="T36" s="1"/>
      <c r="U36" s="1"/>
      <c r="V36" s="1"/>
      <c r="W36" s="1"/>
      <c r="X36" s="1"/>
      <c r="Y36" s="1"/>
      <c r="Z36" s="1"/>
    </row>
    <row r="37" spans="1:26" x14ac:dyDescent="0.25">
      <c r="A37" s="3"/>
      <c r="B37" s="5"/>
      <c r="C37" s="13" t="s">
        <v>4799</v>
      </c>
      <c r="D37" s="279" t="s">
        <v>15</v>
      </c>
      <c r="E37" s="280"/>
      <c r="F37" s="280"/>
      <c r="G37" s="280"/>
      <c r="H37" s="280"/>
      <c r="I37" s="7"/>
      <c r="J37" s="4"/>
      <c r="K37" s="1"/>
      <c r="L37" s="1"/>
      <c r="M37" s="1"/>
      <c r="N37" s="1"/>
      <c r="O37" s="1"/>
      <c r="P37" s="1"/>
      <c r="Q37" s="1"/>
      <c r="R37" s="1"/>
      <c r="S37" s="1"/>
      <c r="T37" s="1"/>
      <c r="U37" s="1"/>
      <c r="V37" s="1"/>
      <c r="W37" s="1"/>
      <c r="X37" s="1"/>
      <c r="Y37" s="1"/>
      <c r="Z37" s="1"/>
    </row>
    <row r="38" spans="1:26" x14ac:dyDescent="0.25">
      <c r="A38" s="3"/>
      <c r="B38" s="5"/>
      <c r="C38" s="13" t="s">
        <v>4800</v>
      </c>
      <c r="D38" s="279" t="s">
        <v>15</v>
      </c>
      <c r="E38" s="280"/>
      <c r="F38" s="280"/>
      <c r="G38" s="280"/>
      <c r="H38" s="280"/>
      <c r="I38" s="7"/>
      <c r="J38" s="4"/>
      <c r="K38" s="1"/>
      <c r="L38" s="1"/>
      <c r="M38" s="1"/>
      <c r="N38" s="1"/>
      <c r="O38" s="1"/>
      <c r="P38" s="1"/>
      <c r="Q38" s="1"/>
      <c r="R38" s="1"/>
      <c r="S38" s="1"/>
      <c r="T38" s="1"/>
      <c r="U38" s="1"/>
      <c r="V38" s="1"/>
      <c r="W38" s="1"/>
      <c r="X38" s="1"/>
      <c r="Y38" s="1"/>
      <c r="Z38" s="1"/>
    </row>
    <row r="39" spans="1:26" x14ac:dyDescent="0.25">
      <c r="A39" s="3"/>
      <c r="B39" s="5"/>
      <c r="C39" s="13" t="s">
        <v>4666</v>
      </c>
      <c r="D39" s="267" t="s">
        <v>4614</v>
      </c>
      <c r="E39" s="267"/>
      <c r="F39" s="267"/>
      <c r="G39" s="267"/>
      <c r="H39" s="267"/>
      <c r="I39" s="7"/>
      <c r="J39" s="4"/>
      <c r="K39" s="1"/>
      <c r="L39" s="1"/>
      <c r="M39" s="1"/>
      <c r="N39" s="1"/>
      <c r="O39" s="1"/>
      <c r="P39" s="1"/>
      <c r="Q39" s="1"/>
      <c r="R39" s="1"/>
      <c r="S39" s="1"/>
      <c r="T39" s="1"/>
      <c r="U39" s="1"/>
      <c r="V39" s="1"/>
      <c r="W39" s="1"/>
      <c r="X39" s="1"/>
      <c r="Y39" s="1"/>
      <c r="Z39" s="1"/>
    </row>
    <row r="40" spans="1:26" x14ac:dyDescent="0.25">
      <c r="A40" s="3"/>
      <c r="B40" s="5"/>
      <c r="C40" s="6"/>
      <c r="D40" s="6"/>
      <c r="E40" s="6"/>
      <c r="F40" s="6"/>
      <c r="G40" s="6"/>
      <c r="H40" s="6"/>
      <c r="I40" s="7"/>
      <c r="J40" s="4"/>
      <c r="K40" s="1"/>
      <c r="L40" s="1"/>
      <c r="M40" s="1"/>
      <c r="N40" s="1"/>
      <c r="O40" s="1"/>
      <c r="P40" s="1"/>
      <c r="Q40" s="1"/>
      <c r="R40" s="1"/>
      <c r="S40" s="1"/>
      <c r="T40" s="1"/>
      <c r="U40" s="1"/>
      <c r="V40" s="1"/>
      <c r="W40" s="1"/>
      <c r="X40" s="1"/>
      <c r="Y40" s="1"/>
      <c r="Z40" s="1"/>
    </row>
    <row r="41" spans="1:26" ht="14.45" customHeight="1" x14ac:dyDescent="0.25">
      <c r="A41" s="3"/>
      <c r="B41" s="5"/>
      <c r="C41" s="296" t="s">
        <v>4801</v>
      </c>
      <c r="D41" s="274" t="s">
        <v>15</v>
      </c>
      <c r="E41" s="274"/>
      <c r="F41" s="274"/>
      <c r="G41" s="274"/>
      <c r="H41" s="274"/>
      <c r="I41" s="7"/>
      <c r="J41" s="4"/>
      <c r="K41" s="1"/>
      <c r="L41" s="1"/>
      <c r="M41" s="1"/>
      <c r="N41" s="1"/>
      <c r="O41" s="1"/>
      <c r="P41" s="1"/>
      <c r="Q41" s="1"/>
      <c r="R41" s="1"/>
      <c r="S41" s="1"/>
      <c r="T41" s="1"/>
      <c r="U41" s="1"/>
      <c r="V41" s="1"/>
      <c r="W41" s="1"/>
      <c r="X41" s="1"/>
      <c r="Y41" s="1"/>
      <c r="Z41" s="1"/>
    </row>
    <row r="42" spans="1:26" x14ac:dyDescent="0.25">
      <c r="A42" s="3"/>
      <c r="B42" s="5"/>
      <c r="C42" s="296"/>
      <c r="D42" s="274"/>
      <c r="E42" s="274"/>
      <c r="F42" s="274"/>
      <c r="G42" s="274"/>
      <c r="H42" s="274"/>
      <c r="I42" s="7"/>
      <c r="J42" s="4"/>
      <c r="K42" s="1"/>
      <c r="L42" s="1"/>
      <c r="M42" s="1"/>
      <c r="N42" s="1"/>
      <c r="O42" s="1"/>
      <c r="P42" s="1"/>
      <c r="Q42" s="1"/>
      <c r="R42" s="1"/>
      <c r="S42" s="1"/>
      <c r="T42" s="1"/>
      <c r="U42" s="1"/>
      <c r="V42" s="1"/>
      <c r="W42" s="1"/>
      <c r="X42" s="1"/>
      <c r="Y42" s="1"/>
      <c r="Z42" s="1"/>
    </row>
    <row r="43" spans="1:26" ht="14.45" customHeight="1" x14ac:dyDescent="0.25">
      <c r="A43" s="3"/>
      <c r="B43" s="5"/>
      <c r="C43" s="281" t="s">
        <v>4802</v>
      </c>
      <c r="D43" s="248" t="s">
        <v>15</v>
      </c>
      <c r="E43" s="249"/>
      <c r="F43" s="249"/>
      <c r="G43" s="249"/>
      <c r="H43" s="250"/>
      <c r="I43" s="7"/>
      <c r="J43" s="4"/>
      <c r="K43" s="1"/>
      <c r="L43" s="1"/>
      <c r="M43" s="1"/>
      <c r="N43" s="1"/>
      <c r="O43" s="1"/>
      <c r="P43" s="1"/>
      <c r="Q43" s="1"/>
      <c r="R43" s="1"/>
      <c r="S43" s="1"/>
      <c r="T43" s="1"/>
      <c r="U43" s="1"/>
      <c r="V43" s="1"/>
      <c r="W43" s="1"/>
      <c r="X43" s="1"/>
      <c r="Y43" s="1"/>
      <c r="Z43" s="1"/>
    </row>
    <row r="44" spans="1:26" x14ac:dyDescent="0.25">
      <c r="A44" s="3"/>
      <c r="B44" s="5"/>
      <c r="C44" s="337"/>
      <c r="D44" s="318"/>
      <c r="E44" s="319"/>
      <c r="F44" s="319"/>
      <c r="G44" s="319"/>
      <c r="H44" s="320"/>
      <c r="I44" s="7"/>
      <c r="J44" s="4"/>
      <c r="K44" s="1"/>
      <c r="L44" s="1"/>
      <c r="M44" s="1"/>
      <c r="N44" s="1"/>
      <c r="O44" s="1"/>
      <c r="P44" s="1"/>
      <c r="Q44" s="1"/>
      <c r="R44" s="1"/>
      <c r="S44" s="1"/>
      <c r="T44" s="1"/>
      <c r="U44" s="1"/>
      <c r="V44" s="1"/>
      <c r="W44" s="1"/>
      <c r="X44" s="1"/>
      <c r="Y44" s="1"/>
      <c r="Z44" s="1"/>
    </row>
    <row r="45" spans="1:26" x14ac:dyDescent="0.25">
      <c r="A45" s="3"/>
      <c r="B45" s="5"/>
      <c r="C45" s="282"/>
      <c r="D45" s="251"/>
      <c r="E45" s="252"/>
      <c r="F45" s="252"/>
      <c r="G45" s="252"/>
      <c r="H45" s="253"/>
      <c r="I45" s="7"/>
      <c r="J45" s="4"/>
      <c r="K45" s="1"/>
      <c r="L45" s="1"/>
      <c r="M45" s="1"/>
      <c r="N45" s="1"/>
      <c r="O45" s="1"/>
      <c r="P45" s="1"/>
      <c r="Q45" s="1"/>
      <c r="R45" s="1"/>
      <c r="S45" s="1"/>
      <c r="T45" s="1"/>
      <c r="U45" s="1"/>
      <c r="V45" s="1"/>
      <c r="W45" s="1"/>
      <c r="X45" s="1"/>
      <c r="Y45" s="1"/>
      <c r="Z45" s="1"/>
    </row>
    <row r="46" spans="1:26" ht="14.45" customHeight="1" x14ac:dyDescent="0.25">
      <c r="A46" s="3"/>
      <c r="B46" s="5"/>
      <c r="C46" s="276" t="s">
        <v>4803</v>
      </c>
      <c r="D46" s="277" t="s">
        <v>4614</v>
      </c>
      <c r="E46" s="277"/>
      <c r="F46" s="277"/>
      <c r="G46" s="277"/>
      <c r="H46" s="277"/>
      <c r="I46" s="7"/>
      <c r="J46" s="4"/>
      <c r="K46" s="1"/>
      <c r="L46" s="1"/>
      <c r="M46" s="1"/>
      <c r="N46" s="1"/>
      <c r="O46" s="1"/>
      <c r="P46" s="1"/>
      <c r="Q46" s="1"/>
      <c r="R46" s="1"/>
      <c r="S46" s="1"/>
      <c r="T46" s="1"/>
      <c r="U46" s="1"/>
      <c r="V46" s="1"/>
      <c r="W46" s="1"/>
      <c r="X46" s="1"/>
      <c r="Y46" s="1"/>
      <c r="Z46" s="1"/>
    </row>
    <row r="47" spans="1:26" x14ac:dyDescent="0.25">
      <c r="A47" s="3"/>
      <c r="B47" s="5"/>
      <c r="C47" s="276"/>
      <c r="D47" s="277"/>
      <c r="E47" s="277"/>
      <c r="F47" s="277"/>
      <c r="G47" s="277"/>
      <c r="H47" s="277"/>
      <c r="I47" s="7"/>
      <c r="J47" s="4"/>
      <c r="K47" s="1"/>
      <c r="L47" s="1"/>
      <c r="M47" s="1"/>
      <c r="N47" s="1"/>
      <c r="O47" s="1"/>
      <c r="P47" s="1"/>
      <c r="Q47" s="1"/>
      <c r="R47" s="1"/>
      <c r="S47" s="1"/>
      <c r="T47" s="1"/>
      <c r="U47" s="1"/>
      <c r="V47" s="1"/>
      <c r="W47" s="1"/>
      <c r="X47" s="1"/>
      <c r="Y47" s="1"/>
      <c r="Z47" s="1"/>
    </row>
    <row r="48" spans="1:26" x14ac:dyDescent="0.25">
      <c r="A48" s="3"/>
      <c r="B48" s="5"/>
      <c r="D48" s="6"/>
      <c r="E48" s="6"/>
      <c r="F48" s="6"/>
      <c r="G48" s="6"/>
      <c r="H48" s="6"/>
      <c r="I48" s="7"/>
      <c r="J48" s="4"/>
      <c r="K48" s="1"/>
      <c r="L48" s="1"/>
      <c r="M48" s="1"/>
      <c r="N48" s="1"/>
      <c r="O48" s="1"/>
      <c r="P48" s="1"/>
      <c r="Q48" s="1"/>
      <c r="R48" s="1"/>
      <c r="S48" s="1"/>
      <c r="T48" s="1"/>
      <c r="U48" s="1"/>
      <c r="V48" s="1"/>
      <c r="W48" s="1"/>
      <c r="X48" s="1"/>
      <c r="Y48" s="1"/>
      <c r="Z48" s="1"/>
    </row>
    <row r="49" spans="1:26" x14ac:dyDescent="0.25">
      <c r="A49" s="3"/>
      <c r="B49" s="5"/>
      <c r="C49" s="34" t="s">
        <v>4804</v>
      </c>
      <c r="D49" s="6"/>
      <c r="E49" s="6"/>
      <c r="F49" s="6"/>
      <c r="G49" s="6"/>
      <c r="H49" s="6"/>
      <c r="I49" s="7"/>
      <c r="J49" s="4"/>
      <c r="K49" s="1"/>
      <c r="L49" s="1"/>
      <c r="M49" s="1"/>
      <c r="N49" s="1"/>
      <c r="O49" s="1"/>
      <c r="P49" s="1"/>
      <c r="Q49" s="1"/>
      <c r="R49" s="1"/>
      <c r="S49" s="1"/>
      <c r="T49" s="1"/>
      <c r="U49" s="1"/>
      <c r="V49" s="1"/>
      <c r="W49" s="1"/>
      <c r="X49" s="1"/>
      <c r="Y49" s="1"/>
      <c r="Z49" s="1"/>
    </row>
    <row r="50" spans="1:26" x14ac:dyDescent="0.25">
      <c r="A50" s="3"/>
      <c r="B50" s="5"/>
      <c r="C50" s="13" t="s">
        <v>4805</v>
      </c>
      <c r="D50" s="267" t="s">
        <v>4614</v>
      </c>
      <c r="E50" s="267"/>
      <c r="F50" s="267"/>
      <c r="G50" s="267"/>
      <c r="H50" s="267"/>
      <c r="I50" s="7"/>
      <c r="J50" s="4"/>
      <c r="K50" s="1"/>
      <c r="L50" s="1"/>
      <c r="M50" s="1"/>
      <c r="N50" s="1"/>
      <c r="O50" s="1"/>
      <c r="P50" s="1"/>
      <c r="Q50" s="1"/>
      <c r="R50" s="1"/>
      <c r="S50" s="1"/>
      <c r="T50" s="1"/>
      <c r="U50" s="1"/>
      <c r="V50" s="1"/>
      <c r="W50" s="1"/>
      <c r="X50" s="1"/>
      <c r="Y50" s="1"/>
      <c r="Z50" s="1"/>
    </row>
    <row r="51" spans="1:26" x14ac:dyDescent="0.25">
      <c r="A51" s="3"/>
      <c r="B51" s="5"/>
      <c r="C51" s="13" t="s">
        <v>4806</v>
      </c>
      <c r="D51" s="267" t="s">
        <v>4614</v>
      </c>
      <c r="E51" s="267"/>
      <c r="F51" s="267"/>
      <c r="G51" s="267"/>
      <c r="H51" s="267"/>
      <c r="I51" s="7"/>
      <c r="J51" s="4"/>
      <c r="K51" s="1"/>
      <c r="L51" s="1"/>
      <c r="M51" s="1"/>
      <c r="N51" s="1"/>
      <c r="O51" s="1"/>
      <c r="P51" s="1"/>
      <c r="Q51" s="1"/>
      <c r="R51" s="1"/>
      <c r="S51" s="1"/>
      <c r="T51" s="1"/>
      <c r="U51" s="1"/>
      <c r="V51" s="1"/>
      <c r="W51" s="1"/>
      <c r="X51" s="1"/>
      <c r="Y51" s="1"/>
      <c r="Z51" s="1"/>
    </row>
    <row r="52" spans="1:26" x14ac:dyDescent="0.25">
      <c r="A52" s="3"/>
      <c r="B52" s="5"/>
      <c r="C52" s="6"/>
      <c r="D52" s="6"/>
      <c r="E52" s="6"/>
      <c r="F52" s="6"/>
      <c r="G52" s="6"/>
      <c r="H52" s="6"/>
      <c r="I52" s="7"/>
      <c r="J52" s="4"/>
      <c r="K52" s="1"/>
      <c r="L52" s="1"/>
      <c r="M52" s="1"/>
      <c r="N52" s="1"/>
      <c r="O52" s="1"/>
      <c r="P52" s="1"/>
      <c r="Q52" s="1"/>
      <c r="R52" s="1"/>
      <c r="S52" s="1"/>
      <c r="T52" s="1"/>
      <c r="U52" s="1"/>
      <c r="V52" s="1"/>
      <c r="W52" s="1"/>
      <c r="X52" s="1"/>
      <c r="Y52" s="1"/>
      <c r="Z52" s="1"/>
    </row>
    <row r="53" spans="1:26" x14ac:dyDescent="0.25">
      <c r="A53" s="3"/>
      <c r="B53" s="5"/>
      <c r="C53" s="34" t="s">
        <v>4807</v>
      </c>
      <c r="D53" s="6"/>
      <c r="E53" s="6"/>
      <c r="F53" s="6"/>
      <c r="G53" s="6"/>
      <c r="H53" s="6"/>
      <c r="I53" s="7"/>
      <c r="J53" s="4"/>
      <c r="K53" s="1"/>
      <c r="L53" s="1"/>
      <c r="M53" s="1"/>
      <c r="N53" s="1"/>
      <c r="O53" s="1"/>
      <c r="P53" s="1"/>
      <c r="Q53" s="1"/>
      <c r="R53" s="1"/>
      <c r="S53" s="1"/>
      <c r="T53" s="1"/>
      <c r="U53" s="1"/>
      <c r="V53" s="1"/>
      <c r="W53" s="1"/>
      <c r="X53" s="1"/>
      <c r="Y53" s="1"/>
      <c r="Z53" s="1"/>
    </row>
    <row r="54" spans="1:26" x14ac:dyDescent="0.25">
      <c r="A54" s="3"/>
      <c r="B54" s="5"/>
      <c r="C54" s="13" t="s">
        <v>4796</v>
      </c>
      <c r="D54" s="279" t="s">
        <v>15</v>
      </c>
      <c r="E54" s="280"/>
      <c r="F54" s="280"/>
      <c r="G54" s="280"/>
      <c r="H54" s="280"/>
      <c r="I54" s="7"/>
      <c r="J54" s="4"/>
      <c r="K54" s="1"/>
      <c r="L54" s="1"/>
      <c r="M54" s="1"/>
      <c r="N54" s="1"/>
      <c r="O54" s="1"/>
      <c r="P54" s="1"/>
      <c r="Q54" s="1"/>
      <c r="R54" s="1"/>
      <c r="S54" s="1"/>
      <c r="T54" s="1"/>
      <c r="U54" s="1"/>
      <c r="V54" s="1"/>
      <c r="W54" s="1"/>
      <c r="X54" s="1"/>
      <c r="Y54" s="1"/>
      <c r="Z54" s="1"/>
    </row>
    <row r="55" spans="1:26" x14ac:dyDescent="0.25">
      <c r="A55" s="3"/>
      <c r="B55" s="5"/>
      <c r="C55" s="13" t="s">
        <v>4797</v>
      </c>
      <c r="D55" s="279" t="s">
        <v>15</v>
      </c>
      <c r="E55" s="280"/>
      <c r="F55" s="280"/>
      <c r="G55" s="280"/>
      <c r="H55" s="280"/>
      <c r="I55" s="7"/>
      <c r="J55" s="4"/>
      <c r="K55" s="1"/>
      <c r="L55" s="1"/>
      <c r="M55" s="1"/>
      <c r="N55" s="1"/>
      <c r="O55" s="1"/>
      <c r="P55" s="1"/>
      <c r="Q55" s="1"/>
      <c r="R55" s="1"/>
      <c r="S55" s="1"/>
      <c r="T55" s="1"/>
      <c r="U55" s="1"/>
      <c r="V55" s="1"/>
      <c r="W55" s="1"/>
      <c r="X55" s="1"/>
      <c r="Y55" s="1"/>
      <c r="Z55" s="1"/>
    </row>
    <row r="56" spans="1:26" x14ac:dyDescent="0.25">
      <c r="A56" s="3"/>
      <c r="B56" s="5"/>
      <c r="C56" s="13" t="s">
        <v>4798</v>
      </c>
      <c r="D56" s="279" t="s">
        <v>15</v>
      </c>
      <c r="E56" s="280"/>
      <c r="F56" s="280"/>
      <c r="G56" s="280"/>
      <c r="H56" s="280"/>
      <c r="I56" s="7"/>
      <c r="J56" s="4"/>
      <c r="K56" s="1"/>
      <c r="L56" s="1"/>
      <c r="M56" s="1"/>
      <c r="N56" s="1"/>
      <c r="O56" s="1"/>
      <c r="P56" s="1"/>
      <c r="Q56" s="1"/>
      <c r="R56" s="1"/>
      <c r="S56" s="1"/>
      <c r="T56" s="1"/>
      <c r="U56" s="1"/>
      <c r="V56" s="1"/>
      <c r="W56" s="1"/>
      <c r="X56" s="1"/>
      <c r="Y56" s="1"/>
      <c r="Z56" s="1"/>
    </row>
    <row r="57" spans="1:26" x14ac:dyDescent="0.25">
      <c r="A57" s="3"/>
      <c r="B57" s="5"/>
      <c r="C57" s="13" t="s">
        <v>4799</v>
      </c>
      <c r="D57" s="279" t="s">
        <v>15</v>
      </c>
      <c r="E57" s="280"/>
      <c r="F57" s="280"/>
      <c r="G57" s="280"/>
      <c r="H57" s="280"/>
      <c r="I57" s="7"/>
      <c r="J57" s="4"/>
      <c r="K57" s="1"/>
      <c r="L57" s="1"/>
      <c r="M57" s="1"/>
      <c r="N57" s="1"/>
      <c r="O57" s="1"/>
      <c r="P57" s="1"/>
      <c r="Q57" s="1"/>
      <c r="R57" s="1"/>
      <c r="S57" s="1"/>
      <c r="T57" s="1"/>
      <c r="U57" s="1"/>
      <c r="V57" s="1"/>
      <c r="W57" s="1"/>
      <c r="X57" s="1"/>
      <c r="Y57" s="1"/>
      <c r="Z57" s="1"/>
    </row>
    <row r="58" spans="1:26" x14ac:dyDescent="0.25">
      <c r="A58" s="3"/>
      <c r="B58" s="5"/>
      <c r="C58" s="13" t="s">
        <v>4800</v>
      </c>
      <c r="D58" s="279" t="s">
        <v>15</v>
      </c>
      <c r="E58" s="280"/>
      <c r="F58" s="280"/>
      <c r="G58" s="280"/>
      <c r="H58" s="280"/>
      <c r="I58" s="7"/>
      <c r="J58" s="4"/>
      <c r="K58" s="1"/>
      <c r="L58" s="1"/>
      <c r="M58" s="1"/>
      <c r="N58" s="1"/>
      <c r="O58" s="1"/>
      <c r="P58" s="1"/>
      <c r="Q58" s="1"/>
      <c r="R58" s="1"/>
      <c r="S58" s="1"/>
      <c r="T58" s="1"/>
      <c r="U58" s="1"/>
      <c r="V58" s="1"/>
      <c r="W58" s="1"/>
      <c r="X58" s="1"/>
      <c r="Y58" s="1"/>
      <c r="Z58" s="1"/>
    </row>
    <row r="59" spans="1:26" x14ac:dyDescent="0.25">
      <c r="A59" s="3"/>
      <c r="B59" s="5"/>
      <c r="C59" s="13" t="s">
        <v>4808</v>
      </c>
      <c r="D59" s="279" t="s">
        <v>15</v>
      </c>
      <c r="E59" s="280"/>
      <c r="F59" s="280"/>
      <c r="G59" s="280"/>
      <c r="H59" s="280"/>
      <c r="I59" s="7"/>
      <c r="J59" s="4"/>
      <c r="K59" s="1"/>
      <c r="L59" s="1"/>
      <c r="M59" s="1"/>
      <c r="N59" s="1"/>
      <c r="O59" s="1"/>
      <c r="P59" s="1"/>
      <c r="Q59" s="1"/>
      <c r="R59" s="1"/>
      <c r="S59" s="1"/>
      <c r="T59" s="1"/>
      <c r="U59" s="1"/>
      <c r="V59" s="1"/>
      <c r="W59" s="1"/>
      <c r="X59" s="1"/>
      <c r="Y59" s="1"/>
      <c r="Z59" s="1"/>
    </row>
    <row r="60" spans="1:26" x14ac:dyDescent="0.25">
      <c r="A60" s="3"/>
      <c r="B60" s="5"/>
      <c r="C60" s="13" t="s">
        <v>4666</v>
      </c>
      <c r="D60" s="267" t="s">
        <v>4614</v>
      </c>
      <c r="E60" s="267"/>
      <c r="F60" s="267"/>
      <c r="G60" s="267"/>
      <c r="H60" s="267"/>
      <c r="I60" s="7"/>
      <c r="J60" s="4"/>
      <c r="K60" s="1"/>
      <c r="L60" s="1"/>
      <c r="M60" s="1"/>
      <c r="N60" s="1"/>
      <c r="O60" s="1"/>
      <c r="P60" s="1"/>
      <c r="Q60" s="1"/>
      <c r="R60" s="1"/>
      <c r="S60" s="1"/>
      <c r="T60" s="1"/>
      <c r="U60" s="1"/>
      <c r="V60" s="1"/>
      <c r="W60" s="1"/>
      <c r="X60" s="1"/>
      <c r="Y60" s="1"/>
      <c r="Z60" s="1"/>
    </row>
    <row r="61" spans="1:26" x14ac:dyDescent="0.25">
      <c r="A61" s="3"/>
      <c r="B61" s="5"/>
      <c r="C61" s="6"/>
      <c r="D61" s="6"/>
      <c r="E61" s="6"/>
      <c r="F61" s="6"/>
      <c r="G61" s="6"/>
      <c r="H61" s="6"/>
      <c r="I61" s="7"/>
      <c r="J61" s="4"/>
      <c r="K61" s="1"/>
      <c r="L61" s="1"/>
      <c r="M61" s="1"/>
      <c r="N61" s="1"/>
      <c r="O61" s="1"/>
      <c r="P61" s="1"/>
      <c r="Q61" s="1"/>
      <c r="R61" s="1"/>
      <c r="S61" s="1"/>
      <c r="T61" s="1"/>
      <c r="U61" s="1"/>
      <c r="V61" s="1"/>
      <c r="W61" s="1"/>
      <c r="X61" s="1"/>
      <c r="Y61" s="1"/>
      <c r="Z61" s="1"/>
    </row>
    <row r="62" spans="1:26" ht="14.45" customHeight="1" x14ac:dyDescent="0.25">
      <c r="A62" s="3"/>
      <c r="B62" s="5"/>
      <c r="C62" s="289" t="s">
        <v>4628</v>
      </c>
      <c r="D62" s="6"/>
      <c r="E62" s="6"/>
      <c r="F62" s="6"/>
      <c r="G62" s="290" t="s">
        <v>4629</v>
      </c>
      <c r="H62" s="290"/>
      <c r="I62" s="7"/>
      <c r="J62" s="4"/>
      <c r="K62" s="1"/>
      <c r="L62" s="1"/>
      <c r="M62" s="1"/>
      <c r="N62" s="1"/>
      <c r="O62" s="1"/>
      <c r="P62" s="1"/>
      <c r="Q62" s="1"/>
      <c r="R62" s="1"/>
      <c r="S62" s="1"/>
      <c r="T62" s="1"/>
      <c r="U62" s="1"/>
      <c r="V62" s="1"/>
      <c r="W62" s="1"/>
      <c r="X62" s="1"/>
      <c r="Y62" s="1"/>
      <c r="Z62" s="1"/>
    </row>
    <row r="63" spans="1:26" ht="14.45" customHeight="1" x14ac:dyDescent="0.25">
      <c r="A63" s="3"/>
      <c r="B63" s="5"/>
      <c r="C63" s="289"/>
      <c r="D63" s="6"/>
      <c r="E63" s="6"/>
      <c r="F63" s="6"/>
      <c r="G63" s="290"/>
      <c r="H63" s="290"/>
      <c r="I63" s="7"/>
      <c r="J63" s="4"/>
      <c r="K63" s="1"/>
      <c r="L63" s="1"/>
      <c r="M63" s="1"/>
      <c r="N63" s="1"/>
      <c r="O63" s="1"/>
      <c r="P63" s="1"/>
      <c r="Q63" s="1"/>
      <c r="R63" s="1"/>
      <c r="S63" s="1"/>
      <c r="T63" s="1"/>
      <c r="U63" s="1"/>
      <c r="V63" s="1"/>
      <c r="W63" s="1"/>
      <c r="X63" s="1"/>
      <c r="Y63" s="1"/>
      <c r="Z63" s="1"/>
    </row>
    <row r="64" spans="1:26" x14ac:dyDescent="0.25">
      <c r="A64" s="3"/>
      <c r="B64" s="20"/>
      <c r="C64" s="21"/>
      <c r="D64" s="21"/>
      <c r="E64" s="21"/>
      <c r="F64" s="21"/>
      <c r="G64" s="21"/>
      <c r="H64" s="21"/>
      <c r="I64" s="22"/>
      <c r="J64" s="4"/>
      <c r="K64" s="1"/>
      <c r="L64" s="1"/>
      <c r="M64" s="1"/>
      <c r="N64" s="1"/>
      <c r="O64" s="1"/>
      <c r="P64" s="1"/>
      <c r="Q64" s="1"/>
      <c r="R64" s="1"/>
      <c r="S64" s="1"/>
      <c r="T64" s="1"/>
      <c r="U64" s="1"/>
      <c r="V64" s="1"/>
      <c r="W64" s="1"/>
      <c r="X64" s="1"/>
      <c r="Y64" s="1"/>
      <c r="Z64" s="1"/>
    </row>
    <row r="65" spans="1:26" x14ac:dyDescent="0.25">
      <c r="A65" s="30"/>
      <c r="B65" s="30"/>
      <c r="C65" s="30"/>
      <c r="D65" s="30"/>
      <c r="E65" s="30"/>
      <c r="F65" s="30"/>
      <c r="G65" s="30"/>
      <c r="H65" s="30"/>
      <c r="I65" s="30"/>
      <c r="J65" s="31"/>
      <c r="K65" s="42"/>
      <c r="L65" s="32"/>
      <c r="M65" s="32"/>
      <c r="N65" s="32"/>
      <c r="O65" s="32"/>
      <c r="P65" s="32"/>
      <c r="Q65" s="32"/>
      <c r="R65" s="32"/>
      <c r="S65" s="32"/>
      <c r="T65" s="32"/>
      <c r="U65" s="32"/>
      <c r="V65" s="32"/>
      <c r="W65" s="32"/>
      <c r="X65" s="32"/>
      <c r="Y65" s="32"/>
      <c r="Z65" s="32"/>
    </row>
    <row r="66" spans="1:26" x14ac:dyDescent="0.25">
      <c r="A66" s="32"/>
      <c r="B66" s="32"/>
      <c r="C66" s="32"/>
      <c r="D66" s="32"/>
      <c r="E66" s="32"/>
      <c r="F66" s="32"/>
      <c r="G66" s="32"/>
      <c r="H66" s="32"/>
      <c r="I66" s="32"/>
      <c r="J66" s="32"/>
      <c r="K66" s="32"/>
      <c r="L66" s="32"/>
      <c r="M66" s="32"/>
      <c r="N66" s="32"/>
      <c r="O66" s="32"/>
      <c r="P66" s="32"/>
      <c r="Q66" s="32"/>
      <c r="R66" s="32"/>
      <c r="S66" s="32"/>
      <c r="T66" s="32"/>
      <c r="U66" s="32"/>
      <c r="V66" s="32"/>
      <c r="W66" s="32"/>
      <c r="X66" s="32"/>
      <c r="Y66" s="32"/>
      <c r="Z66" s="32"/>
    </row>
    <row r="67" spans="1:26" x14ac:dyDescent="0.25">
      <c r="A67" s="32"/>
      <c r="B67" s="32"/>
      <c r="C67" s="32"/>
      <c r="D67" s="32"/>
      <c r="E67" s="32"/>
      <c r="F67" s="32"/>
      <c r="G67" s="32"/>
      <c r="H67" s="32"/>
      <c r="I67" s="32"/>
      <c r="J67" s="32"/>
      <c r="K67" s="32"/>
      <c r="L67" s="32"/>
      <c r="M67" s="32"/>
      <c r="N67" s="32"/>
      <c r="O67" s="32"/>
      <c r="P67" s="32"/>
      <c r="Q67" s="32"/>
      <c r="R67" s="32"/>
      <c r="S67" s="32"/>
      <c r="T67" s="32"/>
      <c r="U67" s="32"/>
      <c r="V67" s="32"/>
      <c r="W67" s="32"/>
      <c r="X67" s="32"/>
      <c r="Y67" s="32"/>
      <c r="Z67" s="32"/>
    </row>
    <row r="68" spans="1:26" x14ac:dyDescent="0.25">
      <c r="A68" s="32"/>
      <c r="B68" s="32"/>
      <c r="C68" s="32"/>
      <c r="D68" s="32"/>
      <c r="E68" s="32"/>
      <c r="F68" s="32"/>
      <c r="G68" s="32"/>
      <c r="H68" s="32"/>
      <c r="I68" s="32"/>
      <c r="J68" s="32"/>
      <c r="K68" s="32"/>
      <c r="L68" s="32"/>
      <c r="M68" s="32"/>
      <c r="N68" s="32"/>
      <c r="O68" s="32"/>
      <c r="P68" s="32"/>
      <c r="Q68" s="32"/>
      <c r="R68" s="32"/>
      <c r="S68" s="32"/>
      <c r="T68" s="32"/>
      <c r="U68" s="32"/>
      <c r="V68" s="32"/>
      <c r="W68" s="32"/>
      <c r="X68" s="32"/>
      <c r="Y68" s="32"/>
      <c r="Z68" s="32"/>
    </row>
    <row r="69" spans="1:26" x14ac:dyDescent="0.25">
      <c r="A69" s="32"/>
      <c r="B69" s="32"/>
      <c r="C69" s="32"/>
      <c r="D69" s="32"/>
      <c r="E69" s="32"/>
      <c r="F69" s="32"/>
      <c r="G69" s="32"/>
      <c r="H69" s="32"/>
      <c r="I69" s="32"/>
      <c r="J69" s="32"/>
      <c r="K69" s="32"/>
      <c r="L69" s="32"/>
      <c r="M69" s="32"/>
      <c r="N69" s="32"/>
      <c r="O69" s="32"/>
      <c r="P69" s="32"/>
      <c r="Q69" s="32"/>
      <c r="R69" s="32"/>
      <c r="S69" s="32"/>
      <c r="T69" s="32"/>
      <c r="U69" s="32"/>
      <c r="V69" s="32"/>
      <c r="W69" s="32"/>
      <c r="X69" s="32"/>
      <c r="Y69" s="32"/>
      <c r="Z69" s="32"/>
    </row>
    <row r="70" spans="1:26" x14ac:dyDescent="0.25">
      <c r="A70" s="32"/>
      <c r="B70" s="32"/>
      <c r="C70" s="32"/>
      <c r="D70" s="32"/>
      <c r="E70" s="32"/>
      <c r="F70" s="32"/>
      <c r="G70" s="32"/>
      <c r="H70" s="32"/>
      <c r="I70" s="32"/>
      <c r="J70" s="32"/>
      <c r="K70" s="32"/>
      <c r="L70" s="32"/>
      <c r="M70" s="32"/>
      <c r="N70" s="32"/>
      <c r="O70" s="32"/>
      <c r="P70" s="32"/>
      <c r="Q70" s="32"/>
      <c r="R70" s="32"/>
      <c r="S70" s="32"/>
      <c r="T70" s="32"/>
      <c r="U70" s="32"/>
      <c r="V70" s="32"/>
      <c r="W70" s="32"/>
      <c r="X70" s="32"/>
      <c r="Y70" s="32"/>
      <c r="Z70" s="32"/>
    </row>
    <row r="71" spans="1:26" x14ac:dyDescent="0.25">
      <c r="A71" s="32"/>
      <c r="B71" s="32"/>
      <c r="C71" s="32"/>
      <c r="D71" s="32"/>
      <c r="E71" s="32"/>
      <c r="F71" s="32"/>
      <c r="G71" s="32"/>
      <c r="H71" s="32"/>
      <c r="I71" s="32"/>
      <c r="J71" s="32"/>
      <c r="K71" s="32"/>
      <c r="L71" s="32"/>
      <c r="M71" s="32"/>
      <c r="N71" s="32"/>
      <c r="O71" s="32"/>
      <c r="P71" s="32"/>
      <c r="Q71" s="32"/>
      <c r="R71" s="32"/>
      <c r="S71" s="32"/>
      <c r="T71" s="32"/>
      <c r="U71" s="32"/>
      <c r="V71" s="32"/>
      <c r="W71" s="32"/>
      <c r="X71" s="32"/>
      <c r="Y71" s="32"/>
      <c r="Z71" s="32"/>
    </row>
    <row r="72" spans="1:26" x14ac:dyDescent="0.25">
      <c r="A72" s="32"/>
      <c r="B72" s="32"/>
      <c r="C72" s="32"/>
      <c r="D72" s="32"/>
      <c r="E72" s="32"/>
      <c r="F72" s="32"/>
      <c r="G72" s="32"/>
      <c r="H72" s="32"/>
      <c r="I72" s="32"/>
      <c r="J72" s="32"/>
      <c r="K72" s="32"/>
      <c r="L72" s="32"/>
      <c r="M72" s="32"/>
      <c r="N72" s="32"/>
      <c r="O72" s="32"/>
      <c r="P72" s="32"/>
      <c r="Q72" s="32"/>
      <c r="R72" s="32"/>
      <c r="S72" s="32"/>
      <c r="T72" s="32"/>
      <c r="U72" s="32"/>
      <c r="V72" s="32"/>
      <c r="W72" s="32"/>
      <c r="X72" s="32"/>
      <c r="Y72" s="32"/>
      <c r="Z72" s="32"/>
    </row>
    <row r="73" spans="1:26" x14ac:dyDescent="0.25">
      <c r="A73" s="32"/>
      <c r="B73" s="32"/>
      <c r="C73" s="32"/>
      <c r="D73" s="32"/>
      <c r="E73" s="32"/>
      <c r="F73" s="32"/>
      <c r="G73" s="32"/>
      <c r="H73" s="32"/>
      <c r="I73" s="32"/>
      <c r="J73" s="32"/>
      <c r="K73" s="32"/>
      <c r="L73" s="32"/>
      <c r="M73" s="32"/>
      <c r="N73" s="32"/>
      <c r="O73" s="32"/>
      <c r="P73" s="32"/>
      <c r="Q73" s="32"/>
      <c r="R73" s="32"/>
      <c r="S73" s="32"/>
      <c r="T73" s="32"/>
      <c r="U73" s="32"/>
      <c r="V73" s="32"/>
      <c r="W73" s="32"/>
      <c r="X73" s="32"/>
      <c r="Y73" s="32"/>
      <c r="Z73" s="32"/>
    </row>
    <row r="74" spans="1:26" x14ac:dyDescent="0.25">
      <c r="A74" s="32"/>
      <c r="B74" s="32"/>
      <c r="C74" s="32"/>
      <c r="D74" s="32"/>
      <c r="E74" s="32"/>
      <c r="F74" s="32"/>
      <c r="G74" s="32"/>
      <c r="H74" s="32"/>
      <c r="I74" s="32"/>
      <c r="J74" s="32"/>
      <c r="K74" s="32"/>
      <c r="L74" s="32"/>
      <c r="M74" s="32"/>
      <c r="N74" s="32"/>
      <c r="O74" s="32"/>
      <c r="P74" s="32"/>
      <c r="Q74" s="32"/>
      <c r="R74" s="32"/>
      <c r="S74" s="32"/>
      <c r="T74" s="32"/>
      <c r="U74" s="32"/>
      <c r="V74" s="32"/>
      <c r="W74" s="32"/>
      <c r="X74" s="32"/>
      <c r="Y74" s="32"/>
      <c r="Z74" s="32"/>
    </row>
    <row r="75" spans="1:26" x14ac:dyDescent="0.25">
      <c r="A75" s="32"/>
      <c r="B75" s="32"/>
      <c r="C75" s="32"/>
      <c r="D75" s="32"/>
      <c r="E75" s="32"/>
      <c r="F75" s="32"/>
      <c r="G75" s="32"/>
      <c r="H75" s="32"/>
      <c r="I75" s="32"/>
      <c r="J75" s="32"/>
      <c r="K75" s="32"/>
      <c r="L75" s="32"/>
      <c r="M75" s="32"/>
      <c r="N75" s="32"/>
      <c r="O75" s="32"/>
      <c r="P75" s="32"/>
      <c r="Q75" s="32"/>
      <c r="R75" s="32"/>
      <c r="S75" s="32"/>
      <c r="T75" s="32"/>
      <c r="U75" s="32"/>
      <c r="V75" s="32"/>
      <c r="W75" s="32"/>
      <c r="X75" s="32"/>
      <c r="Y75" s="32"/>
      <c r="Z75" s="32"/>
    </row>
    <row r="76" spans="1:26" x14ac:dyDescent="0.25">
      <c r="A76" s="32"/>
      <c r="B76" s="32"/>
      <c r="C76" s="32"/>
      <c r="D76" s="32"/>
      <c r="E76" s="32"/>
      <c r="F76" s="32"/>
      <c r="G76" s="32"/>
      <c r="H76" s="32"/>
      <c r="I76" s="32"/>
      <c r="J76" s="32"/>
      <c r="K76" s="32"/>
      <c r="L76" s="32"/>
      <c r="M76" s="32"/>
      <c r="N76" s="32"/>
      <c r="O76" s="32"/>
      <c r="P76" s="32"/>
      <c r="Q76" s="32"/>
      <c r="R76" s="32"/>
      <c r="S76" s="32"/>
      <c r="T76" s="32"/>
      <c r="U76" s="32"/>
      <c r="V76" s="32"/>
      <c r="W76" s="32"/>
      <c r="X76" s="32"/>
      <c r="Y76" s="32"/>
      <c r="Z76" s="32"/>
    </row>
    <row r="77" spans="1:26" x14ac:dyDescent="0.25">
      <c r="A77" s="32"/>
      <c r="B77" s="32"/>
      <c r="C77" s="32"/>
      <c r="D77" s="32"/>
      <c r="E77" s="32"/>
      <c r="F77" s="32"/>
      <c r="G77" s="32"/>
      <c r="H77" s="32"/>
      <c r="I77" s="32"/>
      <c r="J77" s="32"/>
      <c r="K77" s="32"/>
      <c r="L77" s="32"/>
      <c r="M77" s="32"/>
      <c r="N77" s="32"/>
      <c r="O77" s="32"/>
      <c r="P77" s="32"/>
      <c r="Q77" s="32"/>
      <c r="R77" s="32"/>
      <c r="S77" s="32"/>
      <c r="T77" s="32"/>
      <c r="U77" s="32"/>
      <c r="V77" s="32"/>
      <c r="W77" s="32"/>
      <c r="X77" s="32"/>
      <c r="Y77" s="32"/>
      <c r="Z77" s="32"/>
    </row>
    <row r="78" spans="1:26" x14ac:dyDescent="0.25">
      <c r="A78" s="32"/>
      <c r="B78" s="32"/>
      <c r="C78" s="32"/>
      <c r="D78" s="32"/>
      <c r="E78" s="32"/>
      <c r="F78" s="32"/>
      <c r="G78" s="32"/>
      <c r="H78" s="32"/>
      <c r="I78" s="32"/>
      <c r="J78" s="32"/>
      <c r="K78" s="32"/>
      <c r="L78" s="32"/>
      <c r="M78" s="32"/>
      <c r="N78" s="32"/>
      <c r="O78" s="32"/>
      <c r="P78" s="32"/>
      <c r="Q78" s="32"/>
      <c r="R78" s="32"/>
      <c r="S78" s="32"/>
      <c r="T78" s="32"/>
      <c r="U78" s="32"/>
      <c r="V78" s="32"/>
      <c r="W78" s="32"/>
      <c r="X78" s="32"/>
      <c r="Y78" s="32"/>
      <c r="Z78" s="32"/>
    </row>
    <row r="79" spans="1:26" x14ac:dyDescent="0.25">
      <c r="A79" s="32"/>
      <c r="B79" s="32"/>
      <c r="C79" s="32"/>
      <c r="D79" s="32"/>
      <c r="E79" s="32"/>
      <c r="F79" s="32"/>
      <c r="G79" s="32"/>
      <c r="H79" s="32"/>
      <c r="I79" s="32"/>
      <c r="J79" s="32"/>
      <c r="K79" s="32"/>
      <c r="L79" s="32"/>
      <c r="M79" s="32"/>
      <c r="N79" s="32"/>
      <c r="O79" s="32"/>
      <c r="P79" s="32"/>
      <c r="Q79" s="32"/>
      <c r="R79" s="32"/>
      <c r="S79" s="32"/>
      <c r="T79" s="32"/>
      <c r="U79" s="32"/>
      <c r="V79" s="32"/>
      <c r="W79" s="32"/>
      <c r="X79" s="32"/>
      <c r="Y79" s="32"/>
      <c r="Z79" s="32"/>
    </row>
    <row r="80" spans="1:26" x14ac:dyDescent="0.25">
      <c r="A80" s="32"/>
      <c r="B80" s="32"/>
      <c r="C80" s="32"/>
      <c r="D80" s="32"/>
      <c r="E80" s="32"/>
      <c r="F80" s="32"/>
      <c r="G80" s="32"/>
      <c r="H80" s="32"/>
      <c r="I80" s="32"/>
      <c r="J80" s="32"/>
      <c r="K80" s="32"/>
      <c r="L80" s="32"/>
      <c r="M80" s="32"/>
      <c r="N80" s="32"/>
      <c r="O80" s="32"/>
      <c r="P80" s="32"/>
      <c r="Q80" s="32"/>
      <c r="R80" s="32"/>
      <c r="S80" s="32"/>
      <c r="T80" s="32"/>
      <c r="U80" s="32"/>
      <c r="V80" s="32"/>
      <c r="W80" s="32"/>
      <c r="X80" s="32"/>
      <c r="Y80" s="32"/>
      <c r="Z80" s="32"/>
    </row>
    <row r="81" spans="1:26" x14ac:dyDescent="0.25">
      <c r="A81" s="32"/>
      <c r="B81" s="32"/>
      <c r="C81" s="32"/>
      <c r="D81" s="32"/>
      <c r="E81" s="32"/>
      <c r="F81" s="32"/>
      <c r="G81" s="32"/>
      <c r="H81" s="32"/>
      <c r="I81" s="32"/>
      <c r="J81" s="32"/>
      <c r="K81" s="32"/>
      <c r="L81" s="32"/>
      <c r="M81" s="32"/>
      <c r="N81" s="32"/>
      <c r="O81" s="32"/>
      <c r="P81" s="32"/>
      <c r="Q81" s="32"/>
      <c r="R81" s="32"/>
      <c r="S81" s="32"/>
      <c r="T81" s="32"/>
      <c r="U81" s="32"/>
      <c r="V81" s="32"/>
      <c r="W81" s="32"/>
      <c r="X81" s="32"/>
      <c r="Y81" s="32"/>
      <c r="Z81" s="32"/>
    </row>
    <row r="82" spans="1:26" x14ac:dyDescent="0.25">
      <c r="A82" s="32"/>
      <c r="B82" s="32"/>
      <c r="C82" s="32"/>
      <c r="D82" s="32"/>
      <c r="E82" s="32"/>
      <c r="F82" s="32"/>
      <c r="G82" s="32"/>
      <c r="H82" s="32"/>
      <c r="I82" s="32"/>
      <c r="J82" s="32"/>
      <c r="K82" s="32"/>
      <c r="L82" s="32"/>
      <c r="M82" s="32"/>
      <c r="N82" s="32"/>
      <c r="O82" s="32"/>
      <c r="P82" s="32"/>
      <c r="Q82" s="32"/>
      <c r="R82" s="32"/>
      <c r="S82" s="32"/>
      <c r="T82" s="32"/>
      <c r="U82" s="32"/>
      <c r="V82" s="32"/>
      <c r="W82" s="32"/>
      <c r="X82" s="32"/>
      <c r="Y82" s="32"/>
      <c r="Z82" s="32"/>
    </row>
    <row r="83" spans="1:26" x14ac:dyDescent="0.25">
      <c r="A83" s="32"/>
      <c r="B83" s="32"/>
      <c r="C83" s="32"/>
      <c r="D83" s="32"/>
      <c r="E83" s="32"/>
      <c r="F83" s="32"/>
      <c r="G83" s="32"/>
      <c r="H83" s="32"/>
      <c r="I83" s="32"/>
      <c r="J83" s="32"/>
      <c r="K83" s="32"/>
      <c r="L83" s="32"/>
      <c r="M83" s="32"/>
      <c r="N83" s="32"/>
      <c r="O83" s="32"/>
      <c r="P83" s="32"/>
      <c r="Q83" s="32"/>
      <c r="R83" s="32"/>
      <c r="S83" s="32"/>
      <c r="T83" s="32"/>
      <c r="U83" s="32"/>
      <c r="V83" s="32"/>
      <c r="W83" s="32"/>
      <c r="X83" s="32"/>
      <c r="Y83" s="32"/>
      <c r="Z83" s="32"/>
    </row>
    <row r="84" spans="1:26" x14ac:dyDescent="0.25">
      <c r="A84" s="32"/>
      <c r="B84" s="32"/>
      <c r="C84" s="32"/>
      <c r="D84" s="32"/>
      <c r="E84" s="32"/>
      <c r="F84" s="32"/>
      <c r="G84" s="32"/>
      <c r="H84" s="32"/>
      <c r="I84" s="32"/>
      <c r="J84" s="32"/>
      <c r="K84" s="32"/>
      <c r="L84" s="32"/>
      <c r="M84" s="32"/>
      <c r="N84" s="32"/>
      <c r="O84" s="32"/>
      <c r="P84" s="32"/>
      <c r="Q84" s="32"/>
      <c r="R84" s="32"/>
      <c r="S84" s="32"/>
      <c r="T84" s="32"/>
      <c r="U84" s="32"/>
      <c r="V84" s="32"/>
      <c r="W84" s="32"/>
      <c r="X84" s="32"/>
      <c r="Y84" s="32"/>
      <c r="Z84" s="32"/>
    </row>
    <row r="85" spans="1:26" x14ac:dyDescent="0.25">
      <c r="A85" s="32"/>
      <c r="B85" s="32"/>
      <c r="C85" s="32"/>
      <c r="D85" s="32"/>
      <c r="E85" s="32"/>
      <c r="F85" s="32"/>
      <c r="G85" s="32"/>
      <c r="H85" s="32"/>
      <c r="I85" s="32"/>
      <c r="J85" s="32"/>
      <c r="K85" s="32"/>
      <c r="L85" s="32"/>
      <c r="M85" s="32"/>
      <c r="N85" s="32"/>
      <c r="O85" s="32"/>
      <c r="P85" s="32"/>
      <c r="Q85" s="32"/>
      <c r="R85" s="32"/>
      <c r="S85" s="32"/>
      <c r="T85" s="32"/>
      <c r="U85" s="32"/>
      <c r="V85" s="32"/>
      <c r="W85" s="32"/>
      <c r="X85" s="32"/>
      <c r="Y85" s="32"/>
      <c r="Z85" s="32"/>
    </row>
    <row r="86" spans="1:26" x14ac:dyDescent="0.25">
      <c r="A86" s="32"/>
      <c r="B86" s="32"/>
      <c r="C86" s="32"/>
      <c r="D86" s="32"/>
      <c r="E86" s="32"/>
      <c r="F86" s="32"/>
      <c r="G86" s="32"/>
      <c r="H86" s="32"/>
      <c r="I86" s="32"/>
      <c r="J86" s="32"/>
      <c r="K86" s="32"/>
      <c r="L86" s="32"/>
      <c r="M86" s="32"/>
      <c r="N86" s="32"/>
      <c r="O86" s="32"/>
      <c r="P86" s="32"/>
      <c r="Q86" s="32"/>
      <c r="R86" s="32"/>
      <c r="S86" s="32"/>
      <c r="T86" s="32"/>
      <c r="U86" s="32"/>
      <c r="V86" s="32"/>
      <c r="W86" s="32"/>
      <c r="X86" s="32"/>
      <c r="Y86" s="32"/>
      <c r="Z86" s="32"/>
    </row>
    <row r="87" spans="1:26" x14ac:dyDescent="0.25">
      <c r="A87" s="32"/>
      <c r="B87" s="32"/>
      <c r="C87" s="32"/>
      <c r="D87" s="32"/>
      <c r="E87" s="32"/>
      <c r="F87" s="32"/>
      <c r="G87" s="32"/>
      <c r="H87" s="32"/>
      <c r="I87" s="32"/>
      <c r="J87" s="32"/>
      <c r="K87" s="32"/>
      <c r="L87" s="32"/>
      <c r="M87" s="32"/>
      <c r="N87" s="32"/>
      <c r="O87" s="32"/>
      <c r="P87" s="32"/>
      <c r="Q87" s="32"/>
      <c r="R87" s="32"/>
      <c r="S87" s="32"/>
      <c r="T87" s="32"/>
      <c r="U87" s="32"/>
      <c r="V87" s="32"/>
      <c r="W87" s="32"/>
      <c r="X87" s="32"/>
      <c r="Y87" s="32"/>
      <c r="Z87" s="32"/>
    </row>
  </sheetData>
  <sheetProtection algorithmName="SHA-512" hashValue="KrE6KsszjaI1IHgeZwjL6Rd/VKEc6mupo1iJ+uC/sytgPjC7vIxMS19L9TVI6G0HXOK+OcKYzovVdfWTtwKJcg==" saltValue="op5I1UnDUZ7WJbqOgRIK9A==" spinCount="100000" scenarios="1" formatRows="0" pivotTables="0"/>
  <mergeCells count="43">
    <mergeCell ref="D60:H60"/>
    <mergeCell ref="C43:C45"/>
    <mergeCell ref="D43:H45"/>
    <mergeCell ref="D58:H58"/>
    <mergeCell ref="D59:H59"/>
    <mergeCell ref="D51:H51"/>
    <mergeCell ref="D54:H54"/>
    <mergeCell ref="D55:H55"/>
    <mergeCell ref="D56:H56"/>
    <mergeCell ref="D57:H57"/>
    <mergeCell ref="C46:C47"/>
    <mergeCell ref="D41:H42"/>
    <mergeCell ref="D46:H47"/>
    <mergeCell ref="D50:H50"/>
    <mergeCell ref="D34:H34"/>
    <mergeCell ref="D35:H35"/>
    <mergeCell ref="D36:H36"/>
    <mergeCell ref="D37:H37"/>
    <mergeCell ref="D38:H38"/>
    <mergeCell ref="D39:H39"/>
    <mergeCell ref="D29:H29"/>
    <mergeCell ref="D31:H31"/>
    <mergeCell ref="D30:H30"/>
    <mergeCell ref="B1:E1"/>
    <mergeCell ref="C6:C7"/>
    <mergeCell ref="D21:H22"/>
    <mergeCell ref="D23:H23"/>
    <mergeCell ref="C62:C63"/>
    <mergeCell ref="G62:H63"/>
    <mergeCell ref="D5:H5"/>
    <mergeCell ref="D6:H7"/>
    <mergeCell ref="D8:H8"/>
    <mergeCell ref="D10:H17"/>
    <mergeCell ref="D19:H19"/>
    <mergeCell ref="D20:H20"/>
    <mergeCell ref="C10:C17"/>
    <mergeCell ref="C21:C22"/>
    <mergeCell ref="C24:C25"/>
    <mergeCell ref="C27:C28"/>
    <mergeCell ref="C41:C42"/>
    <mergeCell ref="D26:H26"/>
    <mergeCell ref="D24:H25"/>
    <mergeCell ref="D27:H28"/>
  </mergeCells>
  <hyperlinks>
    <hyperlink ref="L6" location="'Varebetegnelse og nettoindhold'!A1" display="Varebetegnelse og nettoindhold" xr:uid="{04070C1E-26B9-4390-83BD-531BA08AA438}"/>
    <hyperlink ref="L7" location="Forarbejdning!A1" display="Forarbejdning" xr:uid="{C6ABF30F-C871-4423-83D5-2395C3EB7C00}"/>
    <hyperlink ref="L8" location="Recept!A1" display="Recept" xr:uid="{2538525E-1AAE-4A89-938D-E1DA9C50EE81}"/>
    <hyperlink ref="L9" location="Tilsætningsstoffer!A1" display="Tilsætningsstoffer" xr:uid="{6E05AF5E-7CC0-422B-828A-D9CA7033AFE7}"/>
    <hyperlink ref="L10" location="Ingrediensspecifikationer!A1" display="Ingrediensspecifikationer" xr:uid="{44472E2E-2CCF-4B4C-9997-D2FAB6535096}"/>
    <hyperlink ref="L11" location="Næringsdeklaration!A1" display="Næringsdeklaration" xr:uid="{E64BDEB6-668F-4FAC-93DA-5DA6D79B79D5}"/>
    <hyperlink ref="L12" location="'Holdbarhed og opbevaring'!A1" display="Holdbarhed og opbevaring" xr:uid="{910A6221-E4B4-4308-A5AB-211EAECBCFE4}"/>
    <hyperlink ref="L13" location="'Pakkemetode og tilberedning'!A1" display="Pakkemetode og tilberedning" xr:uid="{9E22603D-0327-42F9-966E-0C7B96C8D23D}"/>
    <hyperlink ref="L14" location="Anprisninger!A1" display="Anprisninger" xr:uid="{85988A65-668C-4B04-88CC-C2FD4FCBC75C}"/>
    <hyperlink ref="L17" location="'Bilag I  Supplerende næringsdek'!A1" display="Bilag I: Supplerende næringsdeklaration" xr:uid="{13D70284-96A8-4D3C-A4F1-9EB10B21A33D}"/>
    <hyperlink ref="L20" location="'Del B Kød'!A1" display="Kød: Okse, gris, fjerkræ, lam, ged" xr:uid="{8D3F5C23-54AE-44AE-A6DB-2CAEAF902B57}"/>
    <hyperlink ref="L21" location="'Del B Mælk og ost'!A1" display="Mælk og ost" xr:uid="{55D1EC4E-E6BD-40F5-91CB-7BD2BE3E0FF8}"/>
    <hyperlink ref="L22" location="'Del B Æg og æggeprodukter'!A1" display="Æg og æggeprodukter" xr:uid="{DEE2967D-090C-4AF1-BCCD-8E2AA97801EB}"/>
    <hyperlink ref="L23" location="'Del B Chokolade'!A1" display="Chokolade" xr:uid="{DA945EDF-38F2-4F1F-A574-10B7C8F49E17}"/>
    <hyperlink ref="L24" location="'Del B Fisk og fiskeprodukter'!A1" display="Fisk og fiskeprodukter" xr:uid="{ABD73004-06AD-4AF6-BCA8-838F30402877}"/>
    <hyperlink ref="L25" location="'Del B Juice'!A1" display="Juice, saft, most og koncentrater" xr:uid="{55208719-4341-4536-B826-E0ACDC120343}"/>
    <hyperlink ref="L26" location="'Del B Kaffe'!A1" display="Kaffe" xr:uid="{F543CF0D-82BE-4C45-A5FA-CE5F84B31C3D}"/>
    <hyperlink ref="L27" location="'Del B Te'!A1" display="Te" xr:uid="{54725C86-0966-46AA-AF68-A3A46EA5C442}"/>
    <hyperlink ref="L5" location="Start!A1" display="Start" xr:uid="{8532E1F0-6BB6-4155-931E-45A48CDD27C1}"/>
    <hyperlink ref="L15" location="'Emballage (Primær)'!A1" display="Emballage (Primær)" xr:uid="{F9AF693E-156C-4BFB-9601-B14EDF97307E}"/>
    <hyperlink ref="L16" location="'Emballage (Sekundær)'!Print_Area" display="Emballage (Sekundær)" xr:uid="{411BEC8D-E870-4A65-BB1E-EE280EC773B3}"/>
    <hyperlink ref="G62:H63" location="'Pakkemetode og tilberedning'!A1" display="Næste" xr:uid="{F2880CEA-E03B-4D7D-8596-16F712703B60}"/>
    <hyperlink ref="C62:C63" location="Næringsdeklaration!A1" display="Forrige" xr:uid="{EEB489CF-1781-4530-8677-E49F6E777B27}"/>
  </hyperlinks>
  <pageMargins left="0.7" right="0.7" top="0.75" bottom="0.75" header="0.3" footer="0.3"/>
  <pageSetup paperSize="9" scale="58" fitToHeight="0" orientation="portrait" verticalDpi="0" r:id="rId1"/>
  <drawing r:id="rId2"/>
  <extLst>
    <ext xmlns:x14="http://schemas.microsoft.com/office/spreadsheetml/2009/9/main" uri="{78C0D931-6437-407d-A8EE-F0AAD7539E65}">
      <x14:conditionalFormattings>
        <x14:conditionalFormatting xmlns:xm="http://schemas.microsoft.com/office/excel/2006/main">
          <x14:cfRule type="expression" priority="1183" id="{00000000-000E-0000-0B00-000039000000}">
            <xm:f>$D$6='Drop down'!$P$6</xm:f>
            <x14:dxf>
              <font>
                <b/>
                <i val="0"/>
              </font>
              <fill>
                <patternFill>
                  <bgColor theme="2" tint="-0.14996795556505021"/>
                </patternFill>
              </fill>
            </x14:dxf>
          </x14:cfRule>
          <x14:cfRule type="expression" priority="1184" id="{00000000-000E-0000-0B00-00003A000000}">
            <xm:f>$D$6&lt;&gt;'Drop down'!$P$6</xm:f>
            <x14:dxf>
              <font>
                <b val="0"/>
                <i val="0"/>
                <color rgb="FFFF0000"/>
              </font>
              <fill>
                <patternFill>
                  <bgColor theme="0"/>
                </patternFill>
              </fill>
            </x14:dxf>
          </x14:cfRule>
          <xm:sqref>D6</xm:sqref>
        </x14:conditionalFormatting>
        <x14:conditionalFormatting xmlns:xm="http://schemas.microsoft.com/office/excel/2006/main">
          <x14:cfRule type="expression" priority="1185" id="{00000000-000E-0000-0B00-000035000000}">
            <xm:f>$D$10='Drop down'!$P$6</xm:f>
            <x14:dxf>
              <font>
                <b/>
                <i val="0"/>
              </font>
              <fill>
                <patternFill>
                  <bgColor theme="2" tint="-0.14996795556505021"/>
                </patternFill>
              </fill>
            </x14:dxf>
          </x14:cfRule>
          <x14:cfRule type="expression" priority="1186" id="{00000000-000E-0000-0B00-000036000000}">
            <xm:f>$D$10&lt;&gt;'Drop down'!$P$6</xm:f>
            <x14:dxf>
              <font>
                <b val="0"/>
                <i val="0"/>
                <color rgb="FFFF0000"/>
              </font>
              <fill>
                <patternFill>
                  <bgColor theme="0"/>
                </patternFill>
              </fill>
            </x14:dxf>
          </x14:cfRule>
          <xm:sqref>D10</xm:sqref>
        </x14:conditionalFormatting>
        <x14:conditionalFormatting xmlns:xm="http://schemas.microsoft.com/office/excel/2006/main">
          <x14:cfRule type="expression" priority="1187" id="{00000000-000E-0000-0B00-00002F000000}">
            <xm:f>$D$21='Drop down'!$P$6</xm:f>
            <x14:dxf>
              <font>
                <b/>
                <i val="0"/>
              </font>
              <fill>
                <patternFill>
                  <bgColor theme="2" tint="-0.14996795556505021"/>
                </patternFill>
              </fill>
            </x14:dxf>
          </x14:cfRule>
          <x14:cfRule type="expression" priority="1188" id="{00000000-000E-0000-0B00-000030000000}">
            <xm:f>$D$21&lt;&gt;'Drop down'!$P$6</xm:f>
            <x14:dxf>
              <font>
                <b val="0"/>
                <i val="0"/>
                <color rgb="FFFF0000"/>
              </font>
              <fill>
                <patternFill>
                  <bgColor theme="0"/>
                </patternFill>
              </fill>
            </x14:dxf>
          </x14:cfRule>
          <xm:sqref>D21</xm:sqref>
        </x14:conditionalFormatting>
        <x14:conditionalFormatting xmlns:xm="http://schemas.microsoft.com/office/excel/2006/main">
          <x14:cfRule type="expression" priority="1189" id="{00000000-000E-0000-0B00-000029000000}">
            <xm:f>$D$24='Drop down'!$P$6</xm:f>
            <x14:dxf>
              <font>
                <b/>
                <i val="0"/>
              </font>
              <fill>
                <patternFill>
                  <bgColor theme="2" tint="-0.14996795556505021"/>
                </patternFill>
              </fill>
            </x14:dxf>
          </x14:cfRule>
          <x14:cfRule type="expression" priority="1190" id="{00000000-000E-0000-0B00-00002A000000}">
            <xm:f>$D$24&lt;&gt;'Drop down'!$P$6</xm:f>
            <x14:dxf>
              <font>
                <b val="0"/>
                <i val="0"/>
                <color rgb="FFFF0000"/>
              </font>
              <fill>
                <patternFill>
                  <bgColor theme="0"/>
                </patternFill>
              </fill>
            </x14:dxf>
          </x14:cfRule>
          <xm:sqref>D24</xm:sqref>
        </x14:conditionalFormatting>
        <x14:conditionalFormatting xmlns:xm="http://schemas.microsoft.com/office/excel/2006/main">
          <x14:cfRule type="expression" priority="1205" id="{00000000-000E-0000-0B00-000015000000}">
            <xm:f>$D$41='Drop down'!$P$6</xm:f>
            <x14:dxf>
              <font>
                <b/>
                <i val="0"/>
              </font>
              <fill>
                <patternFill>
                  <bgColor theme="2" tint="-0.14996795556505021"/>
                </patternFill>
              </fill>
            </x14:dxf>
          </x14:cfRule>
          <x14:cfRule type="expression" priority="1206" id="{00000000-000E-0000-0B00-000016000000}">
            <xm:f>$D$41&lt;&gt;'Drop down'!$P$6</xm:f>
            <x14:dxf>
              <font>
                <b val="0"/>
                <i val="0"/>
                <color rgb="FFFF0000"/>
              </font>
              <fill>
                <patternFill>
                  <bgColor theme="0"/>
                </patternFill>
              </fill>
            </x14:dxf>
          </x14:cfRule>
          <xm:sqref>D41</xm:sqref>
        </x14:conditionalFormatting>
        <x14:conditionalFormatting xmlns:xm="http://schemas.microsoft.com/office/excel/2006/main">
          <x14:cfRule type="expression" priority="1207" id="{00000000-000E-0000-0B00-000001000000}">
            <xm:f>$D$43='Drop down'!$P$6</xm:f>
            <x14:dxf>
              <font>
                <b/>
                <i val="0"/>
              </font>
              <fill>
                <patternFill>
                  <bgColor theme="2" tint="-0.14996795556505021"/>
                </patternFill>
              </fill>
            </x14:dxf>
          </x14:cfRule>
          <x14:cfRule type="expression" priority="1208" id="{00000000-000E-0000-0B00-000002000000}">
            <xm:f>$D$43&lt;&gt;'Drop down'!$P$6</xm:f>
            <x14:dxf>
              <font>
                <b val="0"/>
                <i val="0"/>
                <color rgb="FFFF0000"/>
              </font>
              <fill>
                <patternFill>
                  <bgColor theme="0"/>
                </patternFill>
              </fill>
            </x14:dxf>
          </x14:cfRule>
          <xm:sqref>D43</xm:sqref>
        </x14:conditionalFormatting>
        <x14:conditionalFormatting xmlns:xm="http://schemas.microsoft.com/office/excel/2006/main">
          <x14:cfRule type="expression" priority="1209" id="{00000000-000E-0000-0B00-00003B000000}">
            <xm:f>$D$5='Drop down'!$P$6</xm:f>
            <x14:dxf>
              <font>
                <b/>
                <i val="0"/>
              </font>
              <fill>
                <patternFill>
                  <bgColor theme="2" tint="-0.14996795556505021"/>
                </patternFill>
              </fill>
            </x14:dxf>
          </x14:cfRule>
          <x14:cfRule type="expression" priority="1210" id="{00000000-000E-0000-0B00-00003C000000}">
            <xm:f>$D$5&lt;&gt;'Drop down'!$P$6</xm:f>
            <x14:dxf>
              <font>
                <b val="0"/>
                <i val="0"/>
                <color rgb="FFFF0000"/>
              </font>
              <fill>
                <patternFill>
                  <bgColor theme="0"/>
                </patternFill>
              </fill>
            </x14:dxf>
          </x14:cfRule>
          <xm:sqref>D5:H5</xm:sqref>
        </x14:conditionalFormatting>
        <x14:conditionalFormatting xmlns:xm="http://schemas.microsoft.com/office/excel/2006/main">
          <x14:cfRule type="expression" priority="1191" id="{00000000-000E-0000-0B00-000027000000}">
            <xm:f>OR(D8="",D8='Drop down'!$P$7)</xm:f>
            <x14:dxf>
              <font>
                <b/>
                <i val="0"/>
              </font>
              <fill>
                <patternFill>
                  <bgColor theme="2" tint="-0.14996795556505021"/>
                </patternFill>
              </fill>
            </x14:dxf>
          </x14:cfRule>
          <x14:cfRule type="expression" priority="1192" id="{00000000-000E-0000-0B00-000028000000}">
            <xm:f>D8&lt;&gt;'Drop down'!$P$7</xm:f>
            <x14:dxf>
              <font>
                <b val="0"/>
                <i val="0"/>
                <color rgb="FFFF0000"/>
              </font>
              <fill>
                <patternFill patternType="solid">
                  <bgColor theme="0"/>
                </patternFill>
              </fill>
            </x14:dxf>
          </x14:cfRule>
          <xm:sqref>D8:H8 D23:H23 D26:H26 D27 D31:H31 D46:D47 D50:H51</xm:sqref>
        </x14:conditionalFormatting>
        <x14:conditionalFormatting xmlns:xm="http://schemas.microsoft.com/office/excel/2006/main">
          <x14:cfRule type="expression" priority="1211" id="{00000000-000E-0000-0B00-000033000000}">
            <xm:f>$D$19='Drop down'!$P$6</xm:f>
            <x14:dxf>
              <font>
                <b/>
                <i val="0"/>
              </font>
              <fill>
                <patternFill>
                  <bgColor theme="2" tint="-0.14996795556505021"/>
                </patternFill>
              </fill>
            </x14:dxf>
          </x14:cfRule>
          <x14:cfRule type="expression" priority="1212" id="{00000000-000E-0000-0B00-000034000000}">
            <xm:f>$D$19&lt;&gt;'Drop down'!$P$6</xm:f>
            <x14:dxf>
              <font>
                <b val="0"/>
                <i val="0"/>
                <color rgb="FFFF0000"/>
              </font>
              <fill>
                <patternFill>
                  <bgColor theme="0"/>
                </patternFill>
              </fill>
            </x14:dxf>
          </x14:cfRule>
          <xm:sqref>D19:H19</xm:sqref>
        </x14:conditionalFormatting>
        <x14:conditionalFormatting xmlns:xm="http://schemas.microsoft.com/office/excel/2006/main">
          <x14:cfRule type="expression" priority="1213" id="{00000000-000E-0000-0B00-000031000000}">
            <xm:f>$D$20='Drop down'!$P$6</xm:f>
            <x14:dxf>
              <font>
                <b/>
                <i val="0"/>
              </font>
              <fill>
                <patternFill>
                  <bgColor theme="2" tint="-0.14996795556505021"/>
                </patternFill>
              </fill>
            </x14:dxf>
          </x14:cfRule>
          <x14:cfRule type="expression" priority="1214" id="{00000000-000E-0000-0B00-000032000000}">
            <xm:f>$D$20&lt;&gt;'Drop down'!$P$6</xm:f>
            <x14:dxf>
              <font>
                <b val="0"/>
                <i val="0"/>
                <color rgb="FFFF0000"/>
              </font>
              <fill>
                <patternFill>
                  <bgColor theme="0"/>
                </patternFill>
              </fill>
            </x14:dxf>
          </x14:cfRule>
          <xm:sqref>D20:H20</xm:sqref>
        </x14:conditionalFormatting>
        <x14:conditionalFormatting xmlns:xm="http://schemas.microsoft.com/office/excel/2006/main">
          <x14:cfRule type="expression" priority="1215" id="{00000000-000E-0000-0B00-000025000000}">
            <xm:f>$D$29='Drop down'!$P$6</xm:f>
            <x14:dxf>
              <font>
                <b/>
                <i val="0"/>
              </font>
              <fill>
                <patternFill>
                  <bgColor theme="2" tint="-0.14996795556505021"/>
                </patternFill>
              </fill>
            </x14:dxf>
          </x14:cfRule>
          <x14:cfRule type="expression" priority="1216" id="{00000000-000E-0000-0B00-000026000000}">
            <xm:f>$D$29&lt;&gt;'Drop down'!$P$6</xm:f>
            <x14:dxf>
              <font>
                <b val="0"/>
                <i val="0"/>
                <color rgb="FFFF0000"/>
              </font>
              <fill>
                <patternFill>
                  <bgColor theme="0"/>
                </patternFill>
              </fill>
            </x14:dxf>
          </x14:cfRule>
          <xm:sqref>D29:H29</xm:sqref>
        </x14:conditionalFormatting>
        <x14:conditionalFormatting xmlns:xm="http://schemas.microsoft.com/office/excel/2006/main">
          <x14:cfRule type="expression" priority="1217" id="{00000000-000E-0000-0B00-000021000000}">
            <xm:f>$D$30='Drop down'!$P$6</xm:f>
            <x14:dxf>
              <font>
                <b/>
                <i val="0"/>
              </font>
              <fill>
                <patternFill>
                  <bgColor theme="2" tint="-0.14996795556505021"/>
                </patternFill>
              </fill>
            </x14:dxf>
          </x14:cfRule>
          <x14:cfRule type="expression" priority="1218" id="{00000000-000E-0000-0B00-000022000000}">
            <xm:f>$D$30&lt;&gt;'Drop down'!$P$6</xm:f>
            <x14:dxf>
              <font>
                <b val="0"/>
                <i val="0"/>
                <color rgb="FFFF0000"/>
              </font>
              <fill>
                <patternFill>
                  <bgColor theme="0"/>
                </patternFill>
              </fill>
            </x14:dxf>
          </x14:cfRule>
          <xm:sqref>D30:H30</xm:sqref>
        </x14:conditionalFormatting>
        <x14:conditionalFormatting xmlns:xm="http://schemas.microsoft.com/office/excel/2006/main">
          <x14:cfRule type="expression" priority="1219" id="{00000000-000E-0000-0B00-00001F000000}">
            <xm:f>$D34='Drop down'!$P$6</xm:f>
            <x14:dxf>
              <font>
                <b/>
                <i val="0"/>
              </font>
              <fill>
                <patternFill>
                  <bgColor theme="2" tint="-0.14996795556505021"/>
                </patternFill>
              </fill>
            </x14:dxf>
          </x14:cfRule>
          <x14:cfRule type="expression" priority="1220" id="{00000000-000E-0000-0B00-000020000000}">
            <xm:f>$D34&lt;&gt;'Drop down'!$P$6</xm:f>
            <x14:dxf>
              <font>
                <b val="0"/>
                <i val="0"/>
                <color rgb="FFFF0000"/>
              </font>
              <fill>
                <patternFill>
                  <bgColor theme="0"/>
                </patternFill>
              </fill>
            </x14:dxf>
          </x14:cfRule>
          <xm:sqref>D34:H34 D54:H54</xm:sqref>
        </x14:conditionalFormatting>
        <x14:conditionalFormatting xmlns:xm="http://schemas.microsoft.com/office/excel/2006/main">
          <x14:cfRule type="expression" priority="1223" id="{00000000-000E-0000-0B00-00001D000000}">
            <xm:f>$D$35='Drop down'!$P$6</xm:f>
            <x14:dxf>
              <font>
                <b/>
                <i val="0"/>
              </font>
              <fill>
                <patternFill>
                  <bgColor theme="2" tint="-0.14996795556505021"/>
                </patternFill>
              </fill>
            </x14:dxf>
          </x14:cfRule>
          <x14:cfRule type="expression" priority="1224" id="{00000000-000E-0000-0B00-00001E000000}">
            <xm:f>$D$35&lt;&gt;'Drop down'!$P$6</xm:f>
            <x14:dxf>
              <font>
                <b val="0"/>
                <i val="0"/>
                <color rgb="FFFF0000"/>
              </font>
              <fill>
                <patternFill>
                  <bgColor theme="0"/>
                </patternFill>
              </fill>
            </x14:dxf>
          </x14:cfRule>
          <xm:sqref>D35:H35</xm:sqref>
        </x14:conditionalFormatting>
        <x14:conditionalFormatting xmlns:xm="http://schemas.microsoft.com/office/excel/2006/main">
          <x14:cfRule type="expression" priority="1225" id="{00000000-000E-0000-0B00-00001B000000}">
            <xm:f>$D$36='Drop down'!$P$6</xm:f>
            <x14:dxf>
              <font>
                <b/>
                <i val="0"/>
              </font>
              <fill>
                <patternFill>
                  <bgColor theme="2" tint="-0.14996795556505021"/>
                </patternFill>
              </fill>
            </x14:dxf>
          </x14:cfRule>
          <x14:cfRule type="expression" priority="1226" id="{00000000-000E-0000-0B00-00001C000000}">
            <xm:f>$D$36&lt;&gt;'Drop down'!$P$6</xm:f>
            <x14:dxf>
              <font>
                <b val="0"/>
                <i val="0"/>
                <color rgb="FFFF0000"/>
              </font>
              <fill>
                <patternFill>
                  <bgColor theme="0"/>
                </patternFill>
              </fill>
            </x14:dxf>
          </x14:cfRule>
          <xm:sqref>D36:H36</xm:sqref>
        </x14:conditionalFormatting>
        <x14:conditionalFormatting xmlns:xm="http://schemas.microsoft.com/office/excel/2006/main">
          <x14:cfRule type="expression" priority="1227" id="{00000000-000E-0000-0B00-000019000000}">
            <xm:f>$D$37='Drop down'!$P$6</xm:f>
            <x14:dxf>
              <font>
                <b/>
                <i val="0"/>
              </font>
              <fill>
                <patternFill>
                  <bgColor theme="2" tint="-0.14996795556505021"/>
                </patternFill>
              </fill>
            </x14:dxf>
          </x14:cfRule>
          <x14:cfRule type="expression" priority="1228" id="{00000000-000E-0000-0B00-00001A000000}">
            <xm:f>$D$37&lt;&gt;'Drop down'!$P$6</xm:f>
            <x14:dxf>
              <font>
                <b val="0"/>
                <i val="0"/>
                <color rgb="FFFF0000"/>
              </font>
              <fill>
                <patternFill>
                  <bgColor theme="0"/>
                </patternFill>
              </fill>
            </x14:dxf>
          </x14:cfRule>
          <xm:sqref>D37:H37</xm:sqref>
        </x14:conditionalFormatting>
        <x14:conditionalFormatting xmlns:xm="http://schemas.microsoft.com/office/excel/2006/main">
          <x14:cfRule type="expression" priority="1229" id="{00000000-000E-0000-0B00-000017000000}">
            <xm:f>$D$38='Drop down'!$P$6</xm:f>
            <x14:dxf>
              <font>
                <b/>
                <i val="0"/>
              </font>
              <fill>
                <patternFill>
                  <bgColor theme="2" tint="-0.14996795556505021"/>
                </patternFill>
              </fill>
            </x14:dxf>
          </x14:cfRule>
          <x14:cfRule type="expression" priority="1230" id="{00000000-000E-0000-0B00-000018000000}">
            <xm:f>$D$38&lt;&gt;'Drop down'!$P$6</xm:f>
            <x14:dxf>
              <font>
                <b val="0"/>
                <i val="0"/>
                <color rgb="FFFF0000"/>
              </font>
              <fill>
                <patternFill>
                  <bgColor theme="0"/>
                </patternFill>
              </fill>
            </x14:dxf>
          </x14:cfRule>
          <xm:sqref>D38:H38</xm:sqref>
        </x14:conditionalFormatting>
        <x14:conditionalFormatting xmlns:xm="http://schemas.microsoft.com/office/excel/2006/main">
          <x14:cfRule type="expression" priority="3" id="{2F1000D1-408F-42F2-A6AF-DBAC13124234}">
            <xm:f>OR(D39="",D39='Drop down'!$P$7)</xm:f>
            <x14:dxf>
              <font>
                <b/>
                <i val="0"/>
              </font>
              <fill>
                <patternFill>
                  <bgColor theme="2" tint="-0.14996795556505021"/>
                </patternFill>
              </fill>
            </x14:dxf>
          </x14:cfRule>
          <x14:cfRule type="expression" priority="4" id="{050977DE-9CE7-4EEC-8852-74466ADC6B53}">
            <xm:f>D39&lt;&gt;'Drop down'!$P$7</xm:f>
            <x14:dxf>
              <font>
                <b val="0"/>
                <i val="0"/>
                <color rgb="FFFF0000"/>
              </font>
              <fill>
                <patternFill patternType="solid">
                  <bgColor theme="0"/>
                </patternFill>
              </fill>
            </x14:dxf>
          </x14:cfRule>
          <xm:sqref>D39:H39</xm:sqref>
        </x14:conditionalFormatting>
        <x14:conditionalFormatting xmlns:xm="http://schemas.microsoft.com/office/excel/2006/main">
          <x14:cfRule type="expression" priority="1231" id="{00000000-000E-0000-0B00-00000B000000}">
            <xm:f>$D$55='Drop down'!$P$6</xm:f>
            <x14:dxf>
              <font>
                <b/>
                <i val="0"/>
              </font>
              <fill>
                <patternFill>
                  <bgColor theme="2" tint="-0.14996795556505021"/>
                </patternFill>
              </fill>
            </x14:dxf>
          </x14:cfRule>
          <x14:cfRule type="expression" priority="1232" id="{00000000-000E-0000-0B00-00000C000000}">
            <xm:f>$D$55&lt;&gt;'Drop down'!$P$6</xm:f>
            <x14:dxf>
              <font>
                <b val="0"/>
                <i val="0"/>
                <color rgb="FFFF0000"/>
              </font>
              <fill>
                <patternFill>
                  <bgColor theme="0"/>
                </patternFill>
              </fill>
            </x14:dxf>
          </x14:cfRule>
          <xm:sqref>D55:H55</xm:sqref>
        </x14:conditionalFormatting>
        <x14:conditionalFormatting xmlns:xm="http://schemas.microsoft.com/office/excel/2006/main">
          <x14:cfRule type="expression" priority="1233" id="{00000000-000E-0000-0B00-000009000000}">
            <xm:f>$D$56='Drop down'!$P$6</xm:f>
            <x14:dxf>
              <font>
                <b/>
                <i val="0"/>
              </font>
              <fill>
                <patternFill>
                  <bgColor theme="2" tint="-0.14996795556505021"/>
                </patternFill>
              </fill>
            </x14:dxf>
          </x14:cfRule>
          <x14:cfRule type="expression" priority="1234" id="{00000000-000E-0000-0B00-00000A000000}">
            <xm:f>$D$56&lt;&gt;'Drop down'!$P$6</xm:f>
            <x14:dxf>
              <font>
                <b val="0"/>
                <i val="0"/>
                <color rgb="FFFF0000"/>
              </font>
              <fill>
                <patternFill>
                  <bgColor theme="0"/>
                </patternFill>
              </fill>
            </x14:dxf>
          </x14:cfRule>
          <xm:sqref>D56:H56</xm:sqref>
        </x14:conditionalFormatting>
        <x14:conditionalFormatting xmlns:xm="http://schemas.microsoft.com/office/excel/2006/main">
          <x14:cfRule type="expression" priority="1235" id="{00000000-000E-0000-0B00-000007000000}">
            <xm:f>$D$57='Drop down'!$P$6</xm:f>
            <x14:dxf>
              <font>
                <b/>
                <i val="0"/>
              </font>
              <fill>
                <patternFill>
                  <bgColor theme="2" tint="-0.14996795556505021"/>
                </patternFill>
              </fill>
            </x14:dxf>
          </x14:cfRule>
          <x14:cfRule type="expression" priority="1236" id="{00000000-000E-0000-0B00-000008000000}">
            <xm:f>$D$57&lt;&gt;'Drop down'!$P$6</xm:f>
            <x14:dxf>
              <font>
                <b val="0"/>
                <i val="0"/>
                <color rgb="FFFF0000"/>
              </font>
              <fill>
                <patternFill>
                  <bgColor theme="0"/>
                </patternFill>
              </fill>
            </x14:dxf>
          </x14:cfRule>
          <xm:sqref>D57:H57</xm:sqref>
        </x14:conditionalFormatting>
        <x14:conditionalFormatting xmlns:xm="http://schemas.microsoft.com/office/excel/2006/main">
          <x14:cfRule type="expression" priority="1237" id="{00000000-000E-0000-0B00-000005000000}">
            <xm:f>$D$58='Drop down'!$P$6</xm:f>
            <x14:dxf>
              <font>
                <b/>
                <i val="0"/>
              </font>
              <fill>
                <patternFill>
                  <bgColor theme="2" tint="-0.14996795556505021"/>
                </patternFill>
              </fill>
            </x14:dxf>
          </x14:cfRule>
          <x14:cfRule type="expression" priority="1238" id="{00000000-000E-0000-0B00-000006000000}">
            <xm:f>$D$58&lt;&gt;'Drop down'!$P$6</xm:f>
            <x14:dxf>
              <font>
                <b val="0"/>
                <i val="0"/>
                <color rgb="FFFF0000"/>
              </font>
              <fill>
                <patternFill>
                  <bgColor theme="0"/>
                </patternFill>
              </fill>
            </x14:dxf>
          </x14:cfRule>
          <xm:sqref>D58:H58</xm:sqref>
        </x14:conditionalFormatting>
        <x14:conditionalFormatting xmlns:xm="http://schemas.microsoft.com/office/excel/2006/main">
          <x14:cfRule type="expression" priority="1239" id="{00000000-000E-0000-0B00-000003000000}">
            <xm:f>$D$59='Drop down'!$P$6</xm:f>
            <x14:dxf>
              <font>
                <b/>
                <i val="0"/>
              </font>
              <fill>
                <patternFill>
                  <bgColor theme="2" tint="-0.14996795556505021"/>
                </patternFill>
              </fill>
            </x14:dxf>
          </x14:cfRule>
          <x14:cfRule type="expression" priority="1240" id="{00000000-000E-0000-0B00-000004000000}">
            <xm:f>$D$59&lt;&gt;'Drop down'!$P$6</xm:f>
            <x14:dxf>
              <font>
                <b val="0"/>
                <i val="0"/>
                <color rgb="FFFF0000"/>
              </font>
              <fill>
                <patternFill>
                  <bgColor theme="0"/>
                </patternFill>
              </fill>
            </x14:dxf>
          </x14:cfRule>
          <xm:sqref>D59:H59</xm:sqref>
        </x14:conditionalFormatting>
        <x14:conditionalFormatting xmlns:xm="http://schemas.microsoft.com/office/excel/2006/main">
          <x14:cfRule type="expression" priority="2" id="{2EF4F272-F7D6-48F9-A3CC-176735F0EB9D}">
            <xm:f>D60&lt;&gt;'Drop down'!$P$7</xm:f>
            <x14:dxf>
              <font>
                <b val="0"/>
                <i val="0"/>
                <color rgb="FFFF0000"/>
              </font>
              <fill>
                <patternFill patternType="solid">
                  <bgColor theme="0"/>
                </patternFill>
              </fill>
            </x14:dxf>
          </x14:cfRule>
          <x14:cfRule type="expression" priority="1" id="{7D91A1C6-E371-4C03-A608-D94055058946}">
            <xm:f>OR(D60="",D60='Drop down'!$P$7)</xm:f>
            <x14:dxf>
              <font>
                <b/>
                <i val="0"/>
              </font>
              <fill>
                <patternFill>
                  <bgColor theme="2" tint="-0.14996795556505021"/>
                </patternFill>
              </fill>
            </x14:dxf>
          </x14:cfRule>
          <xm:sqref>D60:H60</xm:sqref>
        </x14:conditionalFormatting>
      </x14:conditionalFormattings>
    </ext>
    <ext xmlns:x14="http://schemas.microsoft.com/office/spreadsheetml/2009/9/main" uri="{CCE6A557-97BC-4b89-ADB6-D9C93CAAB3DF}">
      <x14:dataValidations xmlns:xm="http://schemas.microsoft.com/office/excel/2006/main" count="5">
        <x14:dataValidation type="list" showInputMessage="1" showErrorMessage="1" xr:uid="{137F216F-A938-4A25-B47E-956208717E99}">
          <x14:formula1>
            <xm:f>'Drop down'!$A$5:$A$7</xm:f>
          </x14:formula1>
          <xm:sqref>D54:H59 D6:H7 D10:H17 D19:H20 D24:H25 D29:H29 D34:H38 D41:H42</xm:sqref>
        </x14:dataValidation>
        <x14:dataValidation type="list" showInputMessage="1" showErrorMessage="1" xr:uid="{B7B134E4-BD2C-4F80-9CA5-29EF38068959}">
          <x14:formula1>
            <xm:f>'Drop down'!$A$55:$A$59</xm:f>
          </x14:formula1>
          <xm:sqref>D5:H5</xm:sqref>
        </x14:dataValidation>
        <x14:dataValidation type="list" showInputMessage="1" showErrorMessage="1" xr:uid="{54967D39-6A16-482F-8DD3-A897958B1517}">
          <x14:formula1>
            <xm:f>'Drop down'!$A$65:$A$67</xm:f>
          </x14:formula1>
          <xm:sqref>D21:H22</xm:sqref>
        </x14:dataValidation>
        <x14:dataValidation type="list" showInputMessage="1" showErrorMessage="1" xr:uid="{4B6ED4D3-593C-4561-92D8-8F96FC06FFAE}">
          <x14:formula1>
            <xm:f>'Drop down'!$A$73:$A$77</xm:f>
          </x14:formula1>
          <xm:sqref>D30:H30</xm:sqref>
        </x14:dataValidation>
        <x14:dataValidation type="list" showInputMessage="1" showErrorMessage="1" xr:uid="{C1494FC8-4E96-478D-90F3-7A0492EFA280}">
          <x14:formula1>
            <xm:f>'Drop down'!$A$246:$A$248</xm:f>
          </x14:formula1>
          <xm:sqref>D43:H45</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D53622-DCF9-45F3-B94E-58B748B2563C}">
  <sheetPr codeName="Sheet12">
    <pageSetUpPr fitToPage="1"/>
  </sheetPr>
  <dimension ref="A1:Z31"/>
  <sheetViews>
    <sheetView workbookViewId="0">
      <selection activeCell="G15" sqref="G15:H16"/>
    </sheetView>
  </sheetViews>
  <sheetFormatPr defaultRowHeight="15" x14ac:dyDescent="0.25"/>
  <cols>
    <col min="1" max="1" width="2.85546875" customWidth="1"/>
    <col min="2" max="2" width="3.42578125" customWidth="1"/>
    <col min="3" max="3" width="44.7109375" customWidth="1"/>
    <col min="4" max="4" width="17.7109375" customWidth="1"/>
    <col min="6" max="6" width="13.85546875" customWidth="1"/>
    <col min="9" max="9" width="2.5703125" customWidth="1"/>
    <col min="10" max="10" width="3.140625" customWidth="1"/>
    <col min="11" max="11" width="3.42578125" customWidth="1"/>
    <col min="12" max="12" width="41.140625" bestFit="1" customWidth="1"/>
  </cols>
  <sheetData>
    <row r="1" spans="1:26" ht="34.5" customHeight="1" x14ac:dyDescent="0.25">
      <c r="A1" s="3"/>
      <c r="B1" s="268" t="str">
        <f>'Drop down'!P14</f>
        <v>Alle rettigheder til dette dokument tilhører Varefakta, og dokumentet må ikke kopieres, gengives, videregives og/eller benyttes uden forudgående skriftlig tilladelse fra Varefakta (Version 26.1).</v>
      </c>
      <c r="C1" s="268"/>
      <c r="D1" s="268"/>
      <c r="E1" s="268"/>
      <c r="F1" s="11"/>
      <c r="G1" s="2"/>
      <c r="H1" s="2"/>
      <c r="I1" s="2"/>
      <c r="J1" s="4"/>
      <c r="K1" s="1"/>
      <c r="L1" s="1"/>
      <c r="M1" s="1"/>
      <c r="N1" s="1"/>
      <c r="O1" s="1"/>
      <c r="P1" s="1"/>
      <c r="Q1" s="1"/>
      <c r="R1" s="1"/>
      <c r="S1" s="1"/>
      <c r="T1" s="1"/>
      <c r="U1" s="1"/>
      <c r="V1" s="1"/>
      <c r="W1" s="1"/>
      <c r="X1" s="1"/>
      <c r="Y1" s="1"/>
      <c r="Z1" s="1"/>
    </row>
    <row r="2" spans="1:26" x14ac:dyDescent="0.25">
      <c r="A2" s="3"/>
      <c r="B2" s="5"/>
      <c r="C2" s="6"/>
      <c r="D2" s="6"/>
      <c r="E2" s="6"/>
      <c r="F2" s="6"/>
      <c r="G2" s="6"/>
      <c r="H2" s="6"/>
      <c r="I2" s="7"/>
      <c r="J2" s="4"/>
      <c r="K2" s="1"/>
      <c r="L2" s="1"/>
      <c r="M2" s="1"/>
      <c r="N2" s="1"/>
      <c r="O2" s="1"/>
      <c r="P2" s="1"/>
      <c r="Q2" s="1"/>
      <c r="R2" s="1"/>
      <c r="S2" s="1"/>
      <c r="T2" s="1"/>
      <c r="U2" s="1"/>
      <c r="V2" s="1"/>
      <c r="W2" s="1"/>
      <c r="X2" s="1"/>
      <c r="Y2" s="1"/>
      <c r="Z2" s="1"/>
    </row>
    <row r="3" spans="1:26" ht="24" thickBot="1" x14ac:dyDescent="0.4">
      <c r="A3" s="3"/>
      <c r="B3" s="5"/>
      <c r="C3" s="8" t="s">
        <v>6</v>
      </c>
      <c r="D3" s="6"/>
      <c r="E3" s="6"/>
      <c r="F3" s="6"/>
      <c r="G3" s="6"/>
      <c r="H3" s="6"/>
      <c r="I3" s="7"/>
      <c r="J3" s="4"/>
      <c r="K3" s="1"/>
      <c r="L3" s="1"/>
      <c r="M3" s="1"/>
      <c r="N3" s="1"/>
      <c r="O3" s="1"/>
      <c r="P3" s="1"/>
      <c r="Q3" s="1"/>
      <c r="R3" s="1"/>
      <c r="S3" s="1"/>
      <c r="T3" s="1"/>
      <c r="U3" s="1"/>
      <c r="V3" s="1"/>
      <c r="W3" s="1"/>
      <c r="X3" s="1"/>
      <c r="Y3" s="1"/>
      <c r="Z3" s="1"/>
    </row>
    <row r="4" spans="1:26" x14ac:dyDescent="0.25">
      <c r="A4" s="3"/>
      <c r="B4" s="5"/>
      <c r="C4" s="6"/>
      <c r="D4" s="6"/>
      <c r="E4" s="6"/>
      <c r="F4" s="6"/>
      <c r="G4" s="6"/>
      <c r="H4" s="6"/>
      <c r="I4" s="7"/>
      <c r="J4" s="4"/>
      <c r="K4" s="1"/>
      <c r="L4" s="12" t="s">
        <v>4617</v>
      </c>
      <c r="M4" s="1"/>
      <c r="N4" s="1"/>
      <c r="O4" s="1"/>
      <c r="P4" s="1"/>
      <c r="Q4" s="1"/>
      <c r="R4" s="1"/>
      <c r="S4" s="1"/>
      <c r="T4" s="1"/>
      <c r="U4" s="1"/>
      <c r="V4" s="1"/>
      <c r="W4" s="1"/>
      <c r="X4" s="1"/>
      <c r="Y4" s="1"/>
      <c r="Z4" s="1"/>
    </row>
    <row r="5" spans="1:26" ht="14.45" customHeight="1" x14ac:dyDescent="0.25">
      <c r="A5" s="3"/>
      <c r="B5" s="5"/>
      <c r="C5" s="296" t="s">
        <v>4809</v>
      </c>
      <c r="D5" s="274" t="s">
        <v>15</v>
      </c>
      <c r="E5" s="274" t="s">
        <v>1003</v>
      </c>
      <c r="F5" s="274" t="s">
        <v>1003</v>
      </c>
      <c r="G5" s="274" t="s">
        <v>1003</v>
      </c>
      <c r="H5" s="274" t="s">
        <v>1003</v>
      </c>
      <c r="I5" s="7"/>
      <c r="J5" s="4"/>
      <c r="K5" s="1"/>
      <c r="L5" s="155" t="s">
        <v>0</v>
      </c>
      <c r="M5" s="1"/>
      <c r="N5" s="1"/>
      <c r="O5" s="1"/>
      <c r="P5" s="1"/>
      <c r="Q5" s="1"/>
      <c r="R5" s="1"/>
      <c r="S5" s="1"/>
      <c r="T5" s="1"/>
      <c r="U5" s="1"/>
      <c r="V5" s="1"/>
      <c r="W5" s="1"/>
      <c r="X5" s="1"/>
      <c r="Y5" s="1"/>
      <c r="Z5" s="1"/>
    </row>
    <row r="6" spans="1:26" x14ac:dyDescent="0.25">
      <c r="A6" s="3"/>
      <c r="B6" s="5"/>
      <c r="C6" s="301"/>
      <c r="D6" s="274" t="s">
        <v>1003</v>
      </c>
      <c r="E6" s="274" t="s">
        <v>1003</v>
      </c>
      <c r="F6" s="274" t="s">
        <v>1003</v>
      </c>
      <c r="G6" s="274" t="s">
        <v>1003</v>
      </c>
      <c r="H6" s="274" t="s">
        <v>1003</v>
      </c>
      <c r="I6" s="7"/>
      <c r="J6" s="4"/>
      <c r="K6" s="1"/>
      <c r="L6" s="155" t="s">
        <v>1</v>
      </c>
      <c r="M6" s="1"/>
      <c r="N6" s="1"/>
      <c r="O6" s="1"/>
      <c r="P6" s="1"/>
      <c r="Q6" s="1"/>
      <c r="R6" s="1"/>
      <c r="S6" s="1"/>
      <c r="T6" s="1"/>
      <c r="U6" s="1"/>
      <c r="V6" s="1"/>
      <c r="W6" s="1"/>
      <c r="X6" s="1"/>
      <c r="Y6" s="1"/>
      <c r="Z6" s="1"/>
    </row>
    <row r="7" spans="1:26" x14ac:dyDescent="0.25">
      <c r="A7" s="3"/>
      <c r="B7" s="5"/>
      <c r="C7" s="301"/>
      <c r="D7" s="274" t="s">
        <v>1003</v>
      </c>
      <c r="E7" s="274" t="s">
        <v>1003</v>
      </c>
      <c r="F7" s="274" t="s">
        <v>1003</v>
      </c>
      <c r="G7" s="274" t="s">
        <v>1003</v>
      </c>
      <c r="H7" s="274" t="s">
        <v>1003</v>
      </c>
      <c r="I7" s="7"/>
      <c r="J7" s="4"/>
      <c r="K7" s="1"/>
      <c r="L7" s="155" t="s">
        <v>2</v>
      </c>
      <c r="M7" s="1"/>
      <c r="N7" s="1"/>
      <c r="O7" s="1"/>
      <c r="P7" s="1"/>
      <c r="Q7" s="1"/>
      <c r="R7" s="1"/>
      <c r="S7" s="1"/>
      <c r="T7" s="1"/>
      <c r="U7" s="1"/>
      <c r="V7" s="1"/>
      <c r="W7" s="1"/>
      <c r="X7" s="1"/>
      <c r="Y7" s="1"/>
      <c r="Z7" s="1"/>
    </row>
    <row r="8" spans="1:26" x14ac:dyDescent="0.25">
      <c r="A8" s="3"/>
      <c r="B8" s="5"/>
      <c r="C8" s="301"/>
      <c r="D8" s="274" t="s">
        <v>1003</v>
      </c>
      <c r="E8" s="274" t="s">
        <v>1003</v>
      </c>
      <c r="F8" s="274" t="s">
        <v>1003</v>
      </c>
      <c r="G8" s="274" t="s">
        <v>1003</v>
      </c>
      <c r="H8" s="274" t="s">
        <v>1003</v>
      </c>
      <c r="I8" s="7"/>
      <c r="J8" s="4"/>
      <c r="K8" s="1"/>
      <c r="L8" s="155" t="s">
        <v>3</v>
      </c>
      <c r="M8" s="1"/>
      <c r="N8" s="1"/>
      <c r="O8" s="1"/>
      <c r="P8" s="1"/>
      <c r="Q8" s="1"/>
      <c r="R8" s="1"/>
      <c r="S8" s="1"/>
      <c r="T8" s="1"/>
      <c r="U8" s="1"/>
      <c r="V8" s="1"/>
      <c r="W8" s="1"/>
      <c r="X8" s="1"/>
      <c r="Y8" s="1"/>
      <c r="Z8" s="1"/>
    </row>
    <row r="9" spans="1:26" x14ac:dyDescent="0.25">
      <c r="A9" s="3"/>
      <c r="B9" s="5"/>
      <c r="C9" s="44" t="s">
        <v>4810</v>
      </c>
      <c r="D9" s="279" t="s">
        <v>15</v>
      </c>
      <c r="E9" s="280" t="s">
        <v>1003</v>
      </c>
      <c r="F9" s="280" t="s">
        <v>1003</v>
      </c>
      <c r="G9" s="280" t="s">
        <v>1003</v>
      </c>
      <c r="H9" s="280" t="s">
        <v>1003</v>
      </c>
      <c r="I9" s="7"/>
      <c r="J9" s="4"/>
      <c r="K9" s="1"/>
      <c r="L9" s="155" t="s">
        <v>4618</v>
      </c>
      <c r="M9" s="1"/>
      <c r="N9" s="1"/>
      <c r="O9" s="1"/>
      <c r="P9" s="1"/>
      <c r="Q9" s="1"/>
      <c r="R9" s="1"/>
      <c r="S9" s="1"/>
      <c r="T9" s="1"/>
      <c r="U9" s="1"/>
      <c r="V9" s="1"/>
      <c r="W9" s="1"/>
      <c r="X9" s="1"/>
      <c r="Y9" s="1"/>
      <c r="Z9" s="1"/>
    </row>
    <row r="10" spans="1:26" x14ac:dyDescent="0.25">
      <c r="A10" s="3"/>
      <c r="B10" s="5"/>
      <c r="C10" s="17" t="s">
        <v>4811</v>
      </c>
      <c r="D10" s="279" t="s">
        <v>15</v>
      </c>
      <c r="E10" s="280" t="s">
        <v>1003</v>
      </c>
      <c r="F10" s="280" t="s">
        <v>1003</v>
      </c>
      <c r="G10" s="280" t="s">
        <v>1003</v>
      </c>
      <c r="H10" s="280" t="s">
        <v>1003</v>
      </c>
      <c r="I10" s="7"/>
      <c r="J10" s="4"/>
      <c r="K10" s="1"/>
      <c r="L10" s="155" t="s">
        <v>4619</v>
      </c>
      <c r="M10" s="1"/>
      <c r="N10" s="1"/>
      <c r="O10" s="1"/>
      <c r="P10" s="1"/>
      <c r="Q10" s="1"/>
      <c r="R10" s="1"/>
      <c r="S10" s="1"/>
      <c r="T10" s="1"/>
      <c r="U10" s="1"/>
      <c r="V10" s="1"/>
      <c r="W10" s="1"/>
      <c r="X10" s="1"/>
      <c r="Y10" s="1"/>
      <c r="Z10" s="1"/>
    </row>
    <row r="11" spans="1:26" ht="14.45" customHeight="1" x14ac:dyDescent="0.25">
      <c r="A11" s="3"/>
      <c r="B11" s="5"/>
      <c r="C11" s="276" t="s">
        <v>4812</v>
      </c>
      <c r="D11" s="274" t="s">
        <v>15</v>
      </c>
      <c r="E11" s="274" t="s">
        <v>1003</v>
      </c>
      <c r="F11" s="274" t="s">
        <v>1003</v>
      </c>
      <c r="G11" s="274" t="s">
        <v>1003</v>
      </c>
      <c r="H11" s="274" t="s">
        <v>1003</v>
      </c>
      <c r="I11" s="7"/>
      <c r="J11" s="4"/>
      <c r="K11" s="1"/>
      <c r="L11" s="155" t="s">
        <v>4</v>
      </c>
      <c r="M11" s="1"/>
      <c r="N11" s="1"/>
      <c r="O11" s="1"/>
      <c r="P11" s="1"/>
      <c r="Q11" s="1"/>
      <c r="R11" s="1"/>
      <c r="S11" s="1"/>
      <c r="T11" s="1"/>
      <c r="U11" s="1"/>
      <c r="V11" s="1"/>
      <c r="W11" s="1"/>
      <c r="X11" s="1"/>
      <c r="Y11" s="1"/>
      <c r="Z11" s="1"/>
    </row>
    <row r="12" spans="1:26" x14ac:dyDescent="0.25">
      <c r="A12" s="3"/>
      <c r="B12" s="5"/>
      <c r="C12" s="276"/>
      <c r="D12" s="274" t="s">
        <v>1003</v>
      </c>
      <c r="E12" s="274" t="s">
        <v>1003</v>
      </c>
      <c r="F12" s="274" t="s">
        <v>1003</v>
      </c>
      <c r="G12" s="274" t="s">
        <v>1003</v>
      </c>
      <c r="H12" s="274" t="s">
        <v>1003</v>
      </c>
      <c r="I12" s="7"/>
      <c r="J12" s="4"/>
      <c r="K12" s="1"/>
      <c r="L12" s="155" t="s">
        <v>5</v>
      </c>
      <c r="M12" s="1"/>
      <c r="N12" s="1"/>
      <c r="O12" s="1"/>
      <c r="P12" s="1"/>
      <c r="Q12" s="1"/>
      <c r="R12" s="1"/>
      <c r="S12" s="1"/>
      <c r="T12" s="1"/>
      <c r="U12" s="1"/>
      <c r="V12" s="1"/>
      <c r="W12" s="1"/>
      <c r="X12" s="1"/>
      <c r="Y12" s="1"/>
      <c r="Z12" s="1"/>
    </row>
    <row r="13" spans="1:26" x14ac:dyDescent="0.25">
      <c r="A13" s="3"/>
      <c r="B13" s="5"/>
      <c r="C13" s="276"/>
      <c r="D13" s="274" t="s">
        <v>1003</v>
      </c>
      <c r="E13" s="274" t="s">
        <v>1003</v>
      </c>
      <c r="F13" s="274" t="s">
        <v>1003</v>
      </c>
      <c r="G13" s="274" t="s">
        <v>1003</v>
      </c>
      <c r="H13" s="274" t="s">
        <v>1003</v>
      </c>
      <c r="I13" s="7"/>
      <c r="J13" s="4"/>
      <c r="K13" s="1"/>
      <c r="L13" s="158" t="s">
        <v>6</v>
      </c>
      <c r="M13" s="1"/>
      <c r="N13" s="1"/>
      <c r="O13" s="1"/>
      <c r="P13" s="1"/>
      <c r="Q13" s="1"/>
      <c r="R13" s="1"/>
      <c r="S13" s="1"/>
      <c r="T13" s="1"/>
      <c r="U13" s="1"/>
      <c r="V13" s="1"/>
      <c r="W13" s="1"/>
      <c r="X13" s="1"/>
      <c r="Y13" s="1"/>
      <c r="Z13" s="1"/>
    </row>
    <row r="14" spans="1:26" x14ac:dyDescent="0.25">
      <c r="A14" s="3"/>
      <c r="B14" s="5"/>
      <c r="C14" s="6"/>
      <c r="D14" s="6"/>
      <c r="E14" s="6"/>
      <c r="F14" s="6"/>
      <c r="G14" s="6"/>
      <c r="H14" s="6"/>
      <c r="I14" s="7"/>
      <c r="J14" s="4"/>
      <c r="K14" s="1"/>
      <c r="L14" s="155" t="s">
        <v>7</v>
      </c>
      <c r="M14" s="1"/>
      <c r="N14" s="1"/>
      <c r="O14" s="1"/>
      <c r="P14" s="1"/>
      <c r="Q14" s="1"/>
      <c r="R14" s="1"/>
      <c r="S14" s="1"/>
      <c r="T14" s="1"/>
      <c r="U14" s="1"/>
      <c r="V14" s="1"/>
      <c r="W14" s="1"/>
      <c r="X14" s="1"/>
      <c r="Y14" s="1"/>
      <c r="Z14" s="1"/>
    </row>
    <row r="15" spans="1:26" ht="14.45" customHeight="1" x14ac:dyDescent="0.25">
      <c r="A15" s="3"/>
      <c r="B15" s="5"/>
      <c r="C15" s="289" t="s">
        <v>4628</v>
      </c>
      <c r="D15" s="6"/>
      <c r="E15" s="6"/>
      <c r="F15" s="6"/>
      <c r="G15" s="290" t="s">
        <v>4629</v>
      </c>
      <c r="H15" s="290"/>
      <c r="I15" s="7"/>
      <c r="J15" s="4"/>
      <c r="K15" s="1"/>
      <c r="L15" s="155" t="s">
        <v>4620</v>
      </c>
      <c r="M15" s="1"/>
      <c r="N15" s="1"/>
      <c r="O15" s="1"/>
      <c r="P15" s="1"/>
      <c r="Q15" s="1"/>
      <c r="R15" s="1"/>
      <c r="S15" s="1"/>
      <c r="T15" s="1"/>
      <c r="U15" s="1"/>
      <c r="V15" s="1"/>
      <c r="W15" s="1"/>
      <c r="X15" s="1"/>
      <c r="Y15" s="1"/>
      <c r="Z15" s="1"/>
    </row>
    <row r="16" spans="1:26" ht="14.45" customHeight="1" x14ac:dyDescent="0.25">
      <c r="A16" s="3"/>
      <c r="B16" s="5"/>
      <c r="C16" s="289"/>
      <c r="D16" s="6"/>
      <c r="E16" s="6"/>
      <c r="F16" s="6"/>
      <c r="G16" s="290"/>
      <c r="H16" s="290"/>
      <c r="I16" s="7"/>
      <c r="J16" s="4"/>
      <c r="K16" s="1"/>
      <c r="L16" s="155" t="s">
        <v>4621</v>
      </c>
      <c r="M16" s="1"/>
      <c r="N16" s="1"/>
      <c r="O16" s="1"/>
      <c r="P16" s="1"/>
      <c r="Q16" s="1"/>
      <c r="R16" s="1"/>
      <c r="S16" s="1"/>
      <c r="T16" s="1"/>
      <c r="U16" s="1"/>
      <c r="V16" s="1"/>
      <c r="W16" s="1"/>
      <c r="X16" s="1"/>
      <c r="Y16" s="1"/>
      <c r="Z16" s="1"/>
    </row>
    <row r="17" spans="1:26" ht="15.75" thickBot="1" x14ac:dyDescent="0.3">
      <c r="A17" s="3"/>
      <c r="B17" s="20"/>
      <c r="C17" s="21"/>
      <c r="D17" s="21"/>
      <c r="E17" s="21"/>
      <c r="F17" s="21"/>
      <c r="G17" s="21"/>
      <c r="H17" s="21"/>
      <c r="I17" s="22"/>
      <c r="J17" s="4"/>
      <c r="K17" s="1"/>
      <c r="L17" s="156" t="s">
        <v>4622</v>
      </c>
      <c r="M17" s="1"/>
      <c r="N17" s="1"/>
      <c r="O17" s="1"/>
      <c r="P17" s="1"/>
      <c r="Q17" s="1"/>
      <c r="R17" s="1"/>
      <c r="S17" s="1"/>
      <c r="T17" s="1"/>
      <c r="U17" s="1"/>
      <c r="V17" s="1"/>
      <c r="W17" s="1"/>
      <c r="X17" s="1"/>
      <c r="Y17" s="1"/>
      <c r="Z17" s="1"/>
    </row>
    <row r="18" spans="1:26" ht="15.75" thickBot="1" x14ac:dyDescent="0.3">
      <c r="A18" s="30"/>
      <c r="B18" s="30"/>
      <c r="C18" s="30"/>
      <c r="D18" s="30"/>
      <c r="E18" s="30"/>
      <c r="F18" s="30"/>
      <c r="G18" s="30"/>
      <c r="H18" s="30"/>
      <c r="I18" s="30"/>
      <c r="J18" s="31"/>
      <c r="K18" s="1"/>
      <c r="L18" s="1"/>
      <c r="M18" s="1"/>
      <c r="N18" s="1"/>
      <c r="O18" s="1"/>
      <c r="P18" s="1"/>
      <c r="Q18" s="1"/>
      <c r="R18" s="1"/>
      <c r="S18" s="1"/>
      <c r="T18" s="1"/>
      <c r="U18" s="1"/>
      <c r="V18" s="1"/>
      <c r="W18" s="1"/>
      <c r="X18" s="1"/>
      <c r="Y18" s="1"/>
      <c r="Z18" s="1"/>
    </row>
    <row r="19" spans="1:26" x14ac:dyDescent="0.25">
      <c r="A19" s="32"/>
      <c r="B19" s="32"/>
      <c r="C19" s="32"/>
      <c r="D19" s="32"/>
      <c r="E19" s="32"/>
      <c r="F19" s="32"/>
      <c r="G19" s="32"/>
      <c r="H19" s="32"/>
      <c r="I19" s="32"/>
      <c r="J19" s="32"/>
      <c r="K19" s="1"/>
      <c r="L19" s="12" t="s">
        <v>4623</v>
      </c>
      <c r="M19" s="1"/>
      <c r="N19" s="1"/>
      <c r="O19" s="1"/>
      <c r="P19" s="1"/>
      <c r="Q19" s="1"/>
      <c r="R19" s="1"/>
      <c r="S19" s="1"/>
      <c r="T19" s="1"/>
      <c r="U19" s="1"/>
      <c r="V19" s="1"/>
      <c r="W19" s="1"/>
      <c r="X19" s="1"/>
      <c r="Y19" s="1"/>
      <c r="Z19" s="1"/>
    </row>
    <row r="20" spans="1:26" x14ac:dyDescent="0.25">
      <c r="A20" s="32"/>
      <c r="B20" s="32"/>
      <c r="C20" s="32"/>
      <c r="D20" s="32"/>
      <c r="E20" s="32"/>
      <c r="F20" s="32"/>
      <c r="G20" s="32"/>
      <c r="H20" s="32"/>
      <c r="I20" s="32"/>
      <c r="J20" s="32"/>
      <c r="K20" s="1"/>
      <c r="L20" s="155" t="s">
        <v>4624</v>
      </c>
      <c r="M20" s="1"/>
      <c r="N20" s="1"/>
      <c r="O20" s="1"/>
      <c r="P20" s="1"/>
      <c r="Q20" s="1"/>
      <c r="R20" s="1"/>
      <c r="S20" s="1"/>
      <c r="T20" s="1"/>
      <c r="U20" s="1"/>
      <c r="V20" s="1"/>
      <c r="W20" s="1"/>
      <c r="X20" s="1"/>
      <c r="Y20" s="1"/>
      <c r="Z20" s="1"/>
    </row>
    <row r="21" spans="1:26" x14ac:dyDescent="0.25">
      <c r="A21" s="32"/>
      <c r="B21" s="32"/>
      <c r="C21" s="32"/>
      <c r="D21" s="32"/>
      <c r="E21" s="32"/>
      <c r="F21" s="32"/>
      <c r="G21" s="32"/>
      <c r="H21" s="32"/>
      <c r="I21" s="32"/>
      <c r="J21" s="32"/>
      <c r="K21" s="1"/>
      <c r="L21" s="155" t="s">
        <v>4625</v>
      </c>
      <c r="M21" s="1"/>
      <c r="N21" s="1"/>
      <c r="O21" s="1"/>
      <c r="P21" s="1"/>
      <c r="Q21" s="1"/>
      <c r="R21" s="1"/>
      <c r="S21" s="1"/>
      <c r="T21" s="1"/>
      <c r="U21" s="1"/>
      <c r="V21" s="1"/>
      <c r="W21" s="1"/>
      <c r="X21" s="1"/>
      <c r="Y21" s="1"/>
      <c r="Z21" s="1"/>
    </row>
    <row r="22" spans="1:26" x14ac:dyDescent="0.25">
      <c r="A22" s="32"/>
      <c r="B22" s="32"/>
      <c r="C22" s="32"/>
      <c r="D22" s="32"/>
      <c r="E22" s="32"/>
      <c r="F22" s="32"/>
      <c r="G22" s="32"/>
      <c r="H22" s="32"/>
      <c r="I22" s="32"/>
      <c r="J22" s="32"/>
      <c r="K22" s="1"/>
      <c r="L22" s="155" t="s">
        <v>4626</v>
      </c>
      <c r="M22" s="1"/>
      <c r="N22" s="1"/>
      <c r="O22" s="1"/>
      <c r="P22" s="1"/>
      <c r="Q22" s="1"/>
      <c r="R22" s="1"/>
      <c r="S22" s="1"/>
      <c r="T22" s="1"/>
      <c r="U22" s="1"/>
      <c r="V22" s="1"/>
      <c r="W22" s="1"/>
      <c r="X22" s="1"/>
      <c r="Y22" s="1"/>
      <c r="Z22" s="1"/>
    </row>
    <row r="23" spans="1:26" x14ac:dyDescent="0.25">
      <c r="A23" s="32"/>
      <c r="B23" s="32"/>
      <c r="C23" s="32"/>
      <c r="D23" s="32"/>
      <c r="E23" s="32"/>
      <c r="F23" s="32"/>
      <c r="G23" s="32"/>
      <c r="H23" s="32"/>
      <c r="I23" s="32"/>
      <c r="J23" s="32"/>
      <c r="K23" s="1"/>
      <c r="L23" s="155" t="s">
        <v>8</v>
      </c>
      <c r="M23" s="1"/>
      <c r="N23" s="1"/>
      <c r="O23" s="1"/>
      <c r="P23" s="1"/>
      <c r="Q23" s="1"/>
      <c r="R23" s="1"/>
      <c r="S23" s="1"/>
      <c r="T23" s="1"/>
      <c r="U23" s="1"/>
      <c r="V23" s="1"/>
      <c r="W23" s="1"/>
      <c r="X23" s="1"/>
      <c r="Y23" s="1"/>
      <c r="Z23" s="1"/>
    </row>
    <row r="24" spans="1:26" x14ac:dyDescent="0.25">
      <c r="A24" s="32"/>
      <c r="B24" s="32"/>
      <c r="C24" s="32"/>
      <c r="D24" s="32"/>
      <c r="E24" s="32"/>
      <c r="F24" s="32"/>
      <c r="G24" s="32"/>
      <c r="H24" s="32"/>
      <c r="I24" s="32"/>
      <c r="J24" s="32"/>
      <c r="K24" s="1"/>
      <c r="L24" s="155" t="s">
        <v>9</v>
      </c>
      <c r="M24" s="1"/>
      <c r="N24" s="1"/>
      <c r="O24" s="1"/>
      <c r="P24" s="1"/>
      <c r="Q24" s="1"/>
      <c r="R24" s="1"/>
      <c r="S24" s="1"/>
      <c r="T24" s="1"/>
      <c r="U24" s="1"/>
      <c r="V24" s="1"/>
      <c r="W24" s="1"/>
      <c r="X24" s="1"/>
      <c r="Y24" s="1"/>
      <c r="Z24" s="1"/>
    </row>
    <row r="25" spans="1:26" x14ac:dyDescent="0.25">
      <c r="A25" s="32"/>
      <c r="B25" s="32"/>
      <c r="C25" s="32"/>
      <c r="D25" s="32"/>
      <c r="E25" s="32"/>
      <c r="F25" s="32"/>
      <c r="G25" s="32"/>
      <c r="H25" s="32"/>
      <c r="I25" s="32"/>
      <c r="J25" s="32"/>
      <c r="K25" s="1"/>
      <c r="L25" s="155" t="s">
        <v>4627</v>
      </c>
      <c r="M25" s="1"/>
      <c r="N25" s="1"/>
      <c r="O25" s="1"/>
      <c r="P25" s="1"/>
      <c r="Q25" s="1"/>
      <c r="R25" s="1"/>
      <c r="S25" s="1"/>
      <c r="T25" s="1"/>
      <c r="U25" s="1"/>
      <c r="V25" s="1"/>
      <c r="W25" s="1"/>
      <c r="X25" s="1"/>
      <c r="Y25" s="1"/>
      <c r="Z25" s="1"/>
    </row>
    <row r="26" spans="1:26" x14ac:dyDescent="0.25">
      <c r="A26" s="32"/>
      <c r="B26" s="32"/>
      <c r="C26" s="32"/>
      <c r="D26" s="32"/>
      <c r="E26" s="32"/>
      <c r="F26" s="32"/>
      <c r="G26" s="32"/>
      <c r="H26" s="32"/>
      <c r="I26" s="32"/>
      <c r="J26" s="32"/>
      <c r="K26" s="1"/>
      <c r="L26" s="155" t="s">
        <v>10</v>
      </c>
      <c r="M26" s="1"/>
      <c r="N26" s="1"/>
      <c r="O26" s="1"/>
      <c r="P26" s="1"/>
      <c r="Q26" s="1"/>
      <c r="R26" s="1"/>
      <c r="S26" s="1"/>
      <c r="T26" s="1"/>
      <c r="U26" s="1"/>
      <c r="V26" s="1"/>
      <c r="W26" s="1"/>
      <c r="X26" s="1"/>
      <c r="Y26" s="1"/>
      <c r="Z26" s="1"/>
    </row>
    <row r="27" spans="1:26" ht="15.75" thickBot="1" x14ac:dyDescent="0.3">
      <c r="A27" s="32"/>
      <c r="B27" s="32"/>
      <c r="C27" s="32"/>
      <c r="D27" s="32"/>
      <c r="E27" s="32"/>
      <c r="F27" s="32"/>
      <c r="G27" s="32"/>
      <c r="H27" s="32"/>
      <c r="I27" s="32"/>
      <c r="J27" s="32"/>
      <c r="K27" s="1"/>
      <c r="L27" s="156" t="s">
        <v>11</v>
      </c>
      <c r="M27" s="1"/>
      <c r="N27" s="1"/>
      <c r="O27" s="1"/>
      <c r="P27" s="1"/>
      <c r="Q27" s="1"/>
      <c r="R27" s="1"/>
      <c r="S27" s="1"/>
      <c r="T27" s="1"/>
      <c r="U27" s="1"/>
      <c r="V27" s="1"/>
      <c r="W27" s="1"/>
      <c r="X27" s="1"/>
      <c r="Y27" s="1"/>
      <c r="Z27" s="1"/>
    </row>
    <row r="28" spans="1:26" x14ac:dyDescent="0.25">
      <c r="A28" s="32"/>
      <c r="B28" s="32"/>
      <c r="C28" s="32"/>
      <c r="D28" s="32"/>
      <c r="E28" s="32"/>
      <c r="F28" s="32"/>
      <c r="G28" s="32"/>
      <c r="H28" s="32"/>
      <c r="I28" s="32"/>
      <c r="J28" s="32"/>
      <c r="K28" s="1"/>
      <c r="L28" s="1"/>
      <c r="M28" s="1"/>
      <c r="N28" s="1"/>
      <c r="O28" s="1"/>
      <c r="P28" s="1"/>
      <c r="Q28" s="1"/>
      <c r="R28" s="1"/>
      <c r="S28" s="1"/>
      <c r="T28" s="1"/>
      <c r="U28" s="1"/>
      <c r="V28" s="1"/>
      <c r="W28" s="1"/>
      <c r="X28" s="1"/>
      <c r="Y28" s="1"/>
      <c r="Z28" s="1"/>
    </row>
    <row r="29" spans="1:26" x14ac:dyDescent="0.25">
      <c r="A29" s="32"/>
      <c r="B29" s="32"/>
      <c r="C29" s="32"/>
      <c r="D29" s="32"/>
      <c r="E29" s="32"/>
      <c r="F29" s="32"/>
      <c r="G29" s="32"/>
      <c r="H29" s="32"/>
      <c r="I29" s="32"/>
      <c r="J29" s="32"/>
      <c r="K29" s="1"/>
      <c r="L29" s="1"/>
      <c r="M29" s="1"/>
      <c r="N29" s="1"/>
      <c r="O29" s="1"/>
      <c r="P29" s="1"/>
      <c r="Q29" s="1"/>
      <c r="R29" s="1"/>
      <c r="S29" s="1"/>
      <c r="T29" s="1"/>
      <c r="U29" s="1"/>
      <c r="V29" s="1"/>
      <c r="W29" s="1"/>
      <c r="X29" s="1"/>
      <c r="Y29" s="1"/>
      <c r="Z29" s="1"/>
    </row>
    <row r="30" spans="1:26" x14ac:dyDescent="0.25">
      <c r="A30" s="32"/>
      <c r="B30" s="32"/>
      <c r="C30" s="32"/>
      <c r="D30" s="32"/>
      <c r="E30" s="32"/>
      <c r="F30" s="32"/>
      <c r="G30" s="32"/>
      <c r="H30" s="32"/>
      <c r="I30" s="32"/>
      <c r="J30" s="32"/>
      <c r="K30" s="1"/>
      <c r="L30" s="1"/>
      <c r="M30" s="1"/>
      <c r="N30" s="1"/>
      <c r="O30" s="1"/>
      <c r="P30" s="1"/>
      <c r="Q30" s="1"/>
      <c r="R30" s="1"/>
      <c r="S30" s="1"/>
      <c r="T30" s="1"/>
      <c r="U30" s="1"/>
      <c r="V30" s="1"/>
      <c r="W30" s="1"/>
      <c r="X30" s="1"/>
      <c r="Y30" s="1"/>
      <c r="Z30" s="1"/>
    </row>
    <row r="31" spans="1:26" x14ac:dyDescent="0.25">
      <c r="A31" s="32"/>
      <c r="B31" s="32"/>
      <c r="C31" s="32"/>
      <c r="D31" s="32"/>
      <c r="E31" s="32"/>
      <c r="F31" s="32"/>
      <c r="G31" s="32"/>
      <c r="H31" s="32"/>
      <c r="I31" s="32"/>
      <c r="J31" s="32"/>
      <c r="K31" s="1"/>
      <c r="L31" s="1"/>
      <c r="M31" s="1"/>
      <c r="N31" s="1"/>
      <c r="O31" s="1"/>
      <c r="P31" s="1"/>
      <c r="Q31" s="1"/>
      <c r="R31" s="1"/>
      <c r="S31" s="1"/>
      <c r="T31" s="1"/>
      <c r="U31" s="1"/>
      <c r="V31" s="1"/>
      <c r="W31" s="1"/>
      <c r="X31" s="1"/>
      <c r="Y31" s="1"/>
      <c r="Z31" s="1"/>
    </row>
  </sheetData>
  <sheetProtection algorithmName="SHA-512" hashValue="nEt3OyGT+iPXB7LyX7NhsDIaSYdU8iqG6tySCgPiSIi+gbvMHT+zVfp8TKvM50Inqs31J+rFcEqBU+JY0o2OTg==" saltValue="IwaRk424fVooS/Oo87HGug==" spinCount="100000" scenarios="1" formatRows="0" pivotTables="0"/>
  <mergeCells count="9">
    <mergeCell ref="B1:E1"/>
    <mergeCell ref="C5:C8"/>
    <mergeCell ref="C11:C13"/>
    <mergeCell ref="C15:C16"/>
    <mergeCell ref="G15:H16"/>
    <mergeCell ref="D5:H8"/>
    <mergeCell ref="D9:H9"/>
    <mergeCell ref="D10:H10"/>
    <mergeCell ref="D11:H13"/>
  </mergeCells>
  <hyperlinks>
    <hyperlink ref="L6" location="'Varebetegnelse og nettoindhold'!A1" display="Varebetegnelse og nettoindhold" xr:uid="{CFD61CFD-B867-4327-8F53-8B205F6778DC}"/>
    <hyperlink ref="L7" location="Forarbejdning!A1" display="Forarbejdning" xr:uid="{2C064BC4-F3B0-4420-AE23-7CFD6E7DF9DD}"/>
    <hyperlink ref="L8" location="Recept!A1" display="Recept" xr:uid="{E3138022-A073-4B28-A724-0601739ECB5F}"/>
    <hyperlink ref="L9" location="Tilsætningsstoffer!A1" display="Tilsætningsstoffer" xr:uid="{7809A1A4-6288-4979-8073-CF6F9D4B2ED7}"/>
    <hyperlink ref="L10" location="Ingrediensspecifikationer!A1" display="Ingrediensspecifikationer" xr:uid="{F5275D98-E0AC-43CC-8883-D40189C369C6}"/>
    <hyperlink ref="L11" location="Næringsdeklaration!A1" display="Næringsdeklaration" xr:uid="{B37ED069-3D91-4893-924B-CFE9EA3CA1D1}"/>
    <hyperlink ref="L12" location="'Holdbarhed og opbevaring'!A1" display="Holdbarhed og opbevaring" xr:uid="{548952FA-D781-4C7C-9FF1-71E5FE388B64}"/>
    <hyperlink ref="L13" location="'Pakkemetode og tilberedning'!A1" display="Pakkemetode og tilberedning" xr:uid="{C2F24DDF-7861-405A-AF21-5794ABEB1D44}"/>
    <hyperlink ref="L14" location="Anprisninger!A1" display="Anprisninger" xr:uid="{174D0410-8041-4ADB-B328-D113F60DC9AF}"/>
    <hyperlink ref="L17" location="'Bilag I  Supplerende næringsdek'!A1" display="Bilag I: Supplerende næringsdeklaration" xr:uid="{C5F74C4C-084C-4B9B-9050-6F4BBA9AB8B1}"/>
    <hyperlink ref="L20" location="'Del B Kød'!A1" display="Kød: Okse, gris, fjerkræ, lam, ged" xr:uid="{1607C71C-D204-4078-AE6C-FB0DB26B528A}"/>
    <hyperlink ref="L21" location="'Del B Mælk og ost'!A1" display="Mælk og ost" xr:uid="{F9FA0425-2921-4D6E-AB5B-880B8941FF78}"/>
    <hyperlink ref="L22" location="'Del B Æg og æggeprodukter'!A1" display="Æg og æggeprodukter" xr:uid="{FCF61EFE-3F73-43BC-AD0D-F461C8D3B8AC}"/>
    <hyperlink ref="L23" location="'Del B Chokolade'!A1" display="Chokolade" xr:uid="{16490862-F134-4FF8-9E22-9F605787077A}"/>
    <hyperlink ref="L24" location="'Del B Fisk og fiskeprodukter'!A1" display="Fisk og fiskeprodukter" xr:uid="{8157BC56-49E0-42EB-AF96-30602A030242}"/>
    <hyperlink ref="L25" location="'Del B Juice'!A1" display="Juice, saft, most og koncentrater" xr:uid="{AC5B1640-4EB2-4181-B0BC-CDA0FC16AC09}"/>
    <hyperlink ref="L26" location="'Del B Kaffe'!A1" display="Kaffe" xr:uid="{A6E8F4EA-1C9A-491B-8454-3D4D80FDB3A1}"/>
    <hyperlink ref="L27" location="'Del B Te'!A1" display="Te" xr:uid="{15778815-F3C2-4716-B139-02FB4489CA1E}"/>
    <hyperlink ref="L5" location="Start!A1" display="Start" xr:uid="{AE7F27A8-61F9-4637-B231-E74E1162AADA}"/>
    <hyperlink ref="L15" location="'Emballage (Primær)'!A1" display="Emballage (Primær)" xr:uid="{A137888B-1E3C-4D99-81B8-2DDB1540B726}"/>
    <hyperlink ref="L16" location="'Emballage (Sekundær)'!Print_Area" display="Emballage (Sekundær)" xr:uid="{364B0D0C-B6C8-4211-9FE7-48B13F74C5BC}"/>
    <hyperlink ref="G15:H16" location="Anprisninger!A1" display="Næste" xr:uid="{A89FE6D4-EE62-484E-8108-B142FF52D1D2}"/>
    <hyperlink ref="C15:C16" location="'Holdbarhed og opbevaring'!A1" display="Forrige" xr:uid="{7DB507BE-29F8-4814-83B8-A977FCA13742}"/>
  </hyperlinks>
  <pageMargins left="0.7" right="0.7" top="0.75" bottom="0.75" header="0.3" footer="0.3"/>
  <pageSetup paperSize="9" scale="59" fitToHeight="0" orientation="portrait" verticalDpi="0" r:id="rId1"/>
  <drawing r:id="rId2"/>
  <extLst>
    <ext xmlns:x14="http://schemas.microsoft.com/office/spreadsheetml/2009/9/main" uri="{78C0D931-6437-407d-A8EE-F0AAD7539E65}">
      <x14:conditionalFormattings>
        <x14:conditionalFormatting xmlns:xm="http://schemas.microsoft.com/office/excel/2006/main">
          <x14:cfRule type="expression" priority="1235" id="{00000000-000E-0000-0C00-000007000000}">
            <xm:f>$D$5='Drop down'!$P$6</xm:f>
            <x14:dxf>
              <font>
                <b/>
                <i val="0"/>
              </font>
              <fill>
                <patternFill>
                  <bgColor theme="2" tint="-0.14996795556505021"/>
                </patternFill>
              </fill>
            </x14:dxf>
          </x14:cfRule>
          <x14:cfRule type="expression" priority="1236" id="{00000000-000E-0000-0C00-000008000000}">
            <xm:f>$D$5&lt;&gt;'Drop down'!$P$6</xm:f>
            <x14:dxf>
              <font>
                <b val="0"/>
                <i val="0"/>
                <color rgb="FFFF0000"/>
              </font>
              <fill>
                <patternFill>
                  <bgColor theme="0"/>
                </patternFill>
              </fill>
            </x14:dxf>
          </x14:cfRule>
          <xm:sqref>D5</xm:sqref>
        </x14:conditionalFormatting>
        <x14:conditionalFormatting xmlns:xm="http://schemas.microsoft.com/office/excel/2006/main">
          <x14:cfRule type="expression" priority="1237" id="{00000000-000E-0000-0C00-000001000000}">
            <xm:f>$D$11='Drop down'!$P$6</xm:f>
            <x14:dxf>
              <font>
                <b/>
                <i val="0"/>
              </font>
              <fill>
                <patternFill>
                  <bgColor theme="2" tint="-0.14996795556505021"/>
                </patternFill>
              </fill>
            </x14:dxf>
          </x14:cfRule>
          <x14:cfRule type="expression" priority="1238" id="{00000000-000E-0000-0C00-000002000000}">
            <xm:f>$D$11&lt;&gt;'Drop down'!$P$6</xm:f>
            <x14:dxf>
              <font>
                <b val="0"/>
                <i val="0"/>
                <color rgb="FFFF0000"/>
              </font>
              <fill>
                <patternFill>
                  <bgColor theme="0"/>
                </patternFill>
              </fill>
            </x14:dxf>
          </x14:cfRule>
          <xm:sqref>D11</xm:sqref>
        </x14:conditionalFormatting>
        <x14:conditionalFormatting xmlns:xm="http://schemas.microsoft.com/office/excel/2006/main">
          <x14:cfRule type="expression" priority="1239" id="{00000000-000E-0000-0C00-000005000000}">
            <xm:f>$D$9='Drop down'!$P$6</xm:f>
            <x14:dxf>
              <font>
                <b/>
                <i val="0"/>
              </font>
              <fill>
                <patternFill>
                  <bgColor theme="2" tint="-0.14996795556505021"/>
                </patternFill>
              </fill>
            </x14:dxf>
          </x14:cfRule>
          <x14:cfRule type="expression" priority="1240" id="{00000000-000E-0000-0C00-000006000000}">
            <xm:f>$D$9&lt;&gt;'Drop down'!$P$6</xm:f>
            <x14:dxf>
              <font>
                <b val="0"/>
                <i val="0"/>
                <color rgb="FFFF0000"/>
              </font>
              <fill>
                <patternFill>
                  <bgColor theme="0"/>
                </patternFill>
              </fill>
            </x14:dxf>
          </x14:cfRule>
          <xm:sqref>D9:H9</xm:sqref>
        </x14:conditionalFormatting>
        <x14:conditionalFormatting xmlns:xm="http://schemas.microsoft.com/office/excel/2006/main">
          <x14:cfRule type="expression" priority="1241" id="{00000000-000E-0000-0C00-000003000000}">
            <xm:f>$D$10='Drop down'!$P$6</xm:f>
            <x14:dxf>
              <font>
                <b/>
                <i val="0"/>
              </font>
              <fill>
                <patternFill>
                  <bgColor theme="2" tint="-0.14996795556505021"/>
                </patternFill>
              </fill>
            </x14:dxf>
          </x14:cfRule>
          <x14:cfRule type="expression" priority="1242" id="{00000000-000E-0000-0C00-000004000000}">
            <xm:f>$D$10&lt;&gt;'Drop down'!$P$6</xm:f>
            <x14:dxf>
              <font>
                <b val="0"/>
                <i val="0"/>
                <color rgb="FFFF0000"/>
              </font>
              <fill>
                <patternFill>
                  <bgColor theme="0"/>
                </patternFill>
              </fill>
            </x14:dxf>
          </x14:cfRule>
          <xm:sqref>D10:H10</xm:sqref>
        </x14:conditionalFormatting>
      </x14:conditionalFormattings>
    </ext>
    <ext xmlns:x14="http://schemas.microsoft.com/office/spreadsheetml/2009/9/main" uri="{CCE6A557-97BC-4b89-ADB6-D9C93CAAB3DF}">
      <x14:dataValidations xmlns:xm="http://schemas.microsoft.com/office/excel/2006/main" count="1">
        <x14:dataValidation type="list" showInputMessage="1" showErrorMessage="1" xr:uid="{4D2DFD1E-28B7-493F-904E-2958AA935A47}">
          <x14:formula1>
            <xm:f>'Drop down'!$A$5:$A$7</xm:f>
          </x14:formula1>
          <xm:sqref>D5:H13</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0CD75-148A-4640-9F4C-F804F382BDED}">
  <sheetPr codeName="Sheet13">
    <pageSetUpPr fitToPage="1"/>
  </sheetPr>
  <dimension ref="A1:Z109"/>
  <sheetViews>
    <sheetView topLeftCell="A13" workbookViewId="0">
      <selection activeCell="D76" sqref="D76:H76"/>
    </sheetView>
  </sheetViews>
  <sheetFormatPr defaultRowHeight="15" x14ac:dyDescent="0.25"/>
  <cols>
    <col min="1" max="1" width="2.85546875" customWidth="1"/>
    <col min="2" max="2" width="3.42578125" customWidth="1"/>
    <col min="3" max="3" width="47" customWidth="1"/>
    <col min="4" max="8" width="12.7109375" customWidth="1"/>
    <col min="9" max="9" width="2.5703125" customWidth="1"/>
    <col min="10" max="10" width="3.140625" customWidth="1"/>
    <col min="11" max="11" width="3.42578125" customWidth="1"/>
    <col min="12" max="12" width="41.140625" bestFit="1" customWidth="1"/>
  </cols>
  <sheetData>
    <row r="1" spans="1:26" ht="39" customHeight="1" x14ac:dyDescent="0.25">
      <c r="A1" s="3"/>
      <c r="B1" s="268" t="str">
        <f>'Drop down'!P14</f>
        <v>Alle rettigheder til dette dokument tilhører Varefakta, og dokumentet må ikke kopieres, gengives, videregives og/eller benyttes uden forudgående skriftlig tilladelse fra Varefakta (Version 26.1).</v>
      </c>
      <c r="C1" s="268"/>
      <c r="D1" s="268"/>
      <c r="E1" s="268"/>
      <c r="F1" s="11"/>
      <c r="G1" s="2"/>
      <c r="H1" s="2"/>
      <c r="I1" s="2"/>
      <c r="J1" s="4"/>
      <c r="K1" s="1"/>
      <c r="L1" s="1"/>
      <c r="M1" s="1"/>
      <c r="N1" s="1"/>
      <c r="O1" s="1"/>
      <c r="P1" s="1"/>
      <c r="Q1" s="1"/>
      <c r="R1" s="1"/>
      <c r="S1" s="1"/>
      <c r="T1" s="1"/>
      <c r="U1" s="1"/>
      <c r="V1" s="1"/>
      <c r="W1" s="1"/>
      <c r="X1" s="1"/>
      <c r="Y1" s="1"/>
      <c r="Z1" s="1"/>
    </row>
    <row r="2" spans="1:26" x14ac:dyDescent="0.25">
      <c r="A2" s="3"/>
      <c r="B2" s="5"/>
      <c r="C2" s="6"/>
      <c r="D2" s="6"/>
      <c r="E2" s="6"/>
      <c r="F2" s="6"/>
      <c r="G2" s="6"/>
      <c r="H2" s="6"/>
      <c r="I2" s="7"/>
      <c r="J2" s="4"/>
      <c r="K2" s="1"/>
      <c r="L2" s="1"/>
      <c r="M2" s="1"/>
      <c r="N2" s="1"/>
      <c r="O2" s="1"/>
      <c r="P2" s="1"/>
      <c r="Q2" s="1"/>
      <c r="R2" s="1"/>
      <c r="S2" s="1"/>
      <c r="T2" s="1"/>
      <c r="U2" s="1"/>
      <c r="V2" s="1"/>
      <c r="W2" s="1"/>
      <c r="X2" s="1"/>
      <c r="Y2" s="1"/>
      <c r="Z2" s="1"/>
    </row>
    <row r="3" spans="1:26" ht="24" thickBot="1" x14ac:dyDescent="0.4">
      <c r="A3" s="3"/>
      <c r="B3" s="5"/>
      <c r="C3" s="8" t="s">
        <v>7</v>
      </c>
      <c r="D3" s="6"/>
      <c r="E3" s="6"/>
      <c r="F3" s="6"/>
      <c r="G3" s="6"/>
      <c r="H3" s="6"/>
      <c r="I3" s="7"/>
      <c r="J3" s="4"/>
      <c r="K3" s="1"/>
      <c r="L3" s="1"/>
      <c r="M3" s="1"/>
      <c r="N3" s="1"/>
      <c r="O3" s="1"/>
      <c r="P3" s="1"/>
      <c r="Q3" s="1"/>
      <c r="R3" s="1"/>
      <c r="S3" s="1"/>
      <c r="T3" s="1"/>
      <c r="U3" s="1"/>
      <c r="V3" s="1"/>
      <c r="W3" s="1"/>
      <c r="X3" s="1"/>
      <c r="Y3" s="1"/>
      <c r="Z3" s="1"/>
    </row>
    <row r="4" spans="1:26" x14ac:dyDescent="0.25">
      <c r="A4" s="3"/>
      <c r="B4" s="5"/>
      <c r="C4" s="6"/>
      <c r="D4" s="6"/>
      <c r="E4" s="6"/>
      <c r="F4" s="6"/>
      <c r="G4" s="6"/>
      <c r="H4" s="6"/>
      <c r="I4" s="7"/>
      <c r="J4" s="4"/>
      <c r="K4" s="1"/>
      <c r="L4" s="12" t="s">
        <v>4617</v>
      </c>
      <c r="M4" s="1"/>
      <c r="N4" s="1"/>
      <c r="O4" s="1"/>
      <c r="P4" s="1"/>
      <c r="Q4" s="1"/>
      <c r="R4" s="1"/>
      <c r="S4" s="1"/>
      <c r="T4" s="1"/>
      <c r="U4" s="1"/>
      <c r="V4" s="1"/>
      <c r="W4" s="1"/>
      <c r="X4" s="1"/>
      <c r="Y4" s="1"/>
      <c r="Z4" s="1"/>
    </row>
    <row r="5" spans="1:26" x14ac:dyDescent="0.25">
      <c r="A5" s="3"/>
      <c r="B5" s="5"/>
      <c r="C5" s="34" t="s">
        <v>783</v>
      </c>
      <c r="D5" s="6"/>
      <c r="E5" s="6"/>
      <c r="F5" s="6"/>
      <c r="G5" s="6"/>
      <c r="H5" s="6"/>
      <c r="I5" s="7"/>
      <c r="J5" s="4"/>
      <c r="K5" s="1"/>
      <c r="L5" s="155" t="s">
        <v>0</v>
      </c>
      <c r="M5" s="1"/>
      <c r="N5" s="1"/>
      <c r="O5" s="1"/>
      <c r="P5" s="1"/>
      <c r="Q5" s="1"/>
      <c r="R5" s="1"/>
      <c r="S5" s="1"/>
      <c r="T5" s="1"/>
      <c r="U5" s="1"/>
      <c r="V5" s="1"/>
      <c r="W5" s="1"/>
      <c r="X5" s="1"/>
      <c r="Y5" s="1"/>
      <c r="Z5" s="1"/>
    </row>
    <row r="6" spans="1:26" x14ac:dyDescent="0.25">
      <c r="A6" s="3"/>
      <c r="B6" s="5"/>
      <c r="C6" s="13" t="s">
        <v>4813</v>
      </c>
      <c r="D6" s="279" t="s">
        <v>15</v>
      </c>
      <c r="E6" s="280"/>
      <c r="F6" s="280"/>
      <c r="G6" s="280"/>
      <c r="H6" s="280"/>
      <c r="I6" s="7"/>
      <c r="J6" s="4"/>
      <c r="K6" s="1"/>
      <c r="L6" s="155" t="s">
        <v>1</v>
      </c>
      <c r="M6" s="1"/>
      <c r="N6" s="1"/>
      <c r="O6" s="1"/>
      <c r="P6" s="1"/>
      <c r="Q6" s="1"/>
      <c r="R6" s="1"/>
      <c r="S6" s="1"/>
      <c r="T6" s="1"/>
      <c r="U6" s="1"/>
      <c r="V6" s="1"/>
      <c r="W6" s="1"/>
      <c r="X6" s="1"/>
      <c r="Y6" s="1"/>
      <c r="Z6" s="1"/>
    </row>
    <row r="7" spans="1:26" x14ac:dyDescent="0.25">
      <c r="A7" s="3"/>
      <c r="B7" s="5"/>
      <c r="C7" s="37" t="s">
        <v>5311</v>
      </c>
      <c r="D7" s="279" t="s">
        <v>15</v>
      </c>
      <c r="E7" s="280"/>
      <c r="F7" s="280"/>
      <c r="G7" s="280"/>
      <c r="H7" s="280"/>
      <c r="I7" s="7"/>
      <c r="J7" s="4"/>
      <c r="K7" s="1"/>
      <c r="L7" s="155" t="s">
        <v>2</v>
      </c>
      <c r="M7" s="1"/>
      <c r="N7" s="1"/>
      <c r="O7" s="1"/>
      <c r="P7" s="1"/>
      <c r="Q7" s="1"/>
      <c r="R7" s="1"/>
      <c r="S7" s="1"/>
      <c r="T7" s="1"/>
      <c r="U7" s="1"/>
      <c r="V7" s="1"/>
      <c r="W7" s="1"/>
      <c r="X7" s="1"/>
      <c r="Y7" s="1"/>
      <c r="Z7" s="1"/>
    </row>
    <row r="8" spans="1:26" x14ac:dyDescent="0.25">
      <c r="A8" s="3"/>
      <c r="B8" s="5"/>
      <c r="C8" s="6"/>
      <c r="D8" s="6"/>
      <c r="E8" s="6"/>
      <c r="F8" s="6"/>
      <c r="G8" s="6"/>
      <c r="H8" s="6"/>
      <c r="I8" s="7"/>
      <c r="J8" s="4"/>
      <c r="K8" s="1"/>
      <c r="L8" s="155" t="s">
        <v>3</v>
      </c>
      <c r="M8" s="1"/>
      <c r="N8" s="1"/>
      <c r="O8" s="1"/>
      <c r="P8" s="1"/>
      <c r="Q8" s="1"/>
      <c r="R8" s="1"/>
      <c r="S8" s="1"/>
      <c r="T8" s="1"/>
      <c r="U8" s="1"/>
      <c r="V8" s="1"/>
      <c r="W8" s="1"/>
      <c r="X8" s="1"/>
      <c r="Y8" s="1"/>
      <c r="Z8" s="1"/>
    </row>
    <row r="9" spans="1:26" x14ac:dyDescent="0.25">
      <c r="A9" s="3"/>
      <c r="B9" s="5"/>
      <c r="C9" s="34" t="s">
        <v>784</v>
      </c>
      <c r="D9" s="6"/>
      <c r="E9" s="6"/>
      <c r="F9" s="6"/>
      <c r="G9" s="6"/>
      <c r="H9" s="6"/>
      <c r="I9" s="7"/>
      <c r="J9" s="4"/>
      <c r="K9" s="1"/>
      <c r="L9" s="155" t="s">
        <v>4618</v>
      </c>
      <c r="M9" s="1"/>
      <c r="N9" s="1"/>
      <c r="O9" s="1"/>
      <c r="P9" s="1"/>
      <c r="Q9" s="1"/>
      <c r="R9" s="1"/>
      <c r="S9" s="1"/>
      <c r="T9" s="1"/>
      <c r="U9" s="1"/>
      <c r="V9" s="1"/>
      <c r="W9" s="1"/>
      <c r="X9" s="1"/>
      <c r="Y9" s="1"/>
      <c r="Z9" s="1"/>
    </row>
    <row r="10" spans="1:26" ht="14.45" customHeight="1" x14ac:dyDescent="0.25">
      <c r="A10" s="3"/>
      <c r="B10" s="5"/>
      <c r="C10" s="276" t="s">
        <v>4814</v>
      </c>
      <c r="D10" s="274" t="s">
        <v>15</v>
      </c>
      <c r="E10" s="274"/>
      <c r="F10" s="274"/>
      <c r="G10" s="274"/>
      <c r="H10" s="274"/>
      <c r="I10" s="7"/>
      <c r="J10" s="4"/>
      <c r="K10" s="1"/>
      <c r="L10" s="155" t="s">
        <v>4619</v>
      </c>
      <c r="M10" s="1"/>
      <c r="N10" s="1"/>
      <c r="O10" s="1"/>
      <c r="P10" s="1"/>
      <c r="Q10" s="1"/>
      <c r="R10" s="1"/>
      <c r="S10" s="1"/>
      <c r="T10" s="1"/>
      <c r="U10" s="1"/>
      <c r="V10" s="1"/>
      <c r="W10" s="1"/>
      <c r="X10" s="1"/>
      <c r="Y10" s="1"/>
      <c r="Z10" s="1"/>
    </row>
    <row r="11" spans="1:26" x14ac:dyDescent="0.25">
      <c r="A11" s="3"/>
      <c r="B11" s="5"/>
      <c r="C11" s="276"/>
      <c r="D11" s="274"/>
      <c r="E11" s="274"/>
      <c r="F11" s="274"/>
      <c r="G11" s="274"/>
      <c r="H11" s="274"/>
      <c r="I11" s="7"/>
      <c r="J11" s="4"/>
      <c r="K11" s="1"/>
      <c r="L11" s="155" t="s">
        <v>4</v>
      </c>
      <c r="M11" s="1"/>
      <c r="N11" s="1"/>
      <c r="O11" s="1"/>
      <c r="P11" s="1"/>
      <c r="Q11" s="1"/>
      <c r="R11" s="1"/>
      <c r="S11" s="1"/>
      <c r="T11" s="1"/>
      <c r="U11" s="1"/>
      <c r="V11" s="1"/>
      <c r="W11" s="1"/>
      <c r="X11" s="1"/>
      <c r="Y11" s="1"/>
      <c r="Z11" s="1"/>
    </row>
    <row r="12" spans="1:26" x14ac:dyDescent="0.25">
      <c r="A12" s="3"/>
      <c r="B12" s="5"/>
      <c r="C12" s="276"/>
      <c r="D12" s="274"/>
      <c r="E12" s="274"/>
      <c r="F12" s="274"/>
      <c r="G12" s="274"/>
      <c r="H12" s="274"/>
      <c r="I12" s="7"/>
      <c r="J12" s="4"/>
      <c r="K12" s="1"/>
      <c r="L12" s="155" t="s">
        <v>5</v>
      </c>
      <c r="M12" s="1"/>
      <c r="N12" s="1"/>
      <c r="O12" s="1"/>
      <c r="P12" s="1"/>
      <c r="Q12" s="1"/>
      <c r="R12" s="1"/>
      <c r="S12" s="1"/>
      <c r="T12" s="1"/>
      <c r="U12" s="1"/>
      <c r="V12" s="1"/>
      <c r="W12" s="1"/>
      <c r="X12" s="1"/>
      <c r="Y12" s="1"/>
      <c r="Z12" s="1"/>
    </row>
    <row r="13" spans="1:26" x14ac:dyDescent="0.25">
      <c r="A13" s="3"/>
      <c r="B13" s="5"/>
      <c r="C13" s="45"/>
      <c r="D13" s="6"/>
      <c r="E13" s="6"/>
      <c r="F13" s="6"/>
      <c r="G13" s="6"/>
      <c r="H13" s="6"/>
      <c r="I13" s="7"/>
      <c r="J13" s="4"/>
      <c r="K13" s="1"/>
      <c r="L13" s="155" t="s">
        <v>6</v>
      </c>
      <c r="M13" s="1"/>
      <c r="N13" s="1"/>
      <c r="O13" s="1"/>
      <c r="P13" s="1"/>
      <c r="Q13" s="1"/>
      <c r="R13" s="1"/>
      <c r="S13" s="1"/>
      <c r="T13" s="1"/>
      <c r="U13" s="1"/>
      <c r="V13" s="1"/>
      <c r="W13" s="1"/>
      <c r="X13" s="1"/>
      <c r="Y13" s="1"/>
      <c r="Z13" s="1"/>
    </row>
    <row r="14" spans="1:26" x14ac:dyDescent="0.25">
      <c r="A14" s="3"/>
      <c r="B14" s="5"/>
      <c r="C14" s="34" t="s">
        <v>4815</v>
      </c>
      <c r="D14" s="6"/>
      <c r="E14" s="6"/>
      <c r="F14" s="6"/>
      <c r="G14" s="6"/>
      <c r="H14" s="6"/>
      <c r="I14" s="7"/>
      <c r="J14" s="4"/>
      <c r="K14" s="1"/>
      <c r="L14" s="158" t="s">
        <v>7</v>
      </c>
      <c r="M14" s="1"/>
      <c r="N14" s="1"/>
      <c r="O14" s="1"/>
      <c r="P14" s="1"/>
      <c r="Q14" s="1"/>
      <c r="R14" s="1"/>
      <c r="S14" s="1"/>
      <c r="T14" s="1"/>
      <c r="U14" s="1"/>
      <c r="V14" s="1"/>
      <c r="W14" s="1"/>
      <c r="X14" s="1"/>
      <c r="Y14" s="1"/>
      <c r="Z14" s="1"/>
    </row>
    <row r="15" spans="1:26" ht="14.45" customHeight="1" x14ac:dyDescent="0.25">
      <c r="A15" s="3"/>
      <c r="B15" s="5"/>
      <c r="C15" s="13" t="s">
        <v>4816</v>
      </c>
      <c r="D15" s="279" t="s">
        <v>15</v>
      </c>
      <c r="E15" s="280"/>
      <c r="F15" s="280"/>
      <c r="G15" s="280"/>
      <c r="H15" s="280"/>
      <c r="I15" s="7"/>
      <c r="J15" s="4"/>
      <c r="K15" s="1"/>
      <c r="L15" s="155" t="s">
        <v>4620</v>
      </c>
      <c r="M15" s="1"/>
      <c r="N15" s="1"/>
      <c r="O15" s="1"/>
      <c r="P15" s="1"/>
      <c r="Q15" s="1"/>
      <c r="R15" s="1"/>
      <c r="S15" s="1"/>
      <c r="T15" s="1"/>
      <c r="U15" s="1"/>
      <c r="V15" s="1"/>
      <c r="W15" s="1"/>
      <c r="X15" s="1"/>
      <c r="Y15" s="1"/>
      <c r="Z15" s="1"/>
    </row>
    <row r="16" spans="1:26" x14ac:dyDescent="0.25">
      <c r="A16" s="3"/>
      <c r="B16" s="5"/>
      <c r="C16" s="13" t="s">
        <v>4817</v>
      </c>
      <c r="D16" s="267" t="s">
        <v>4614</v>
      </c>
      <c r="E16" s="267"/>
      <c r="F16" s="267"/>
      <c r="G16" s="267"/>
      <c r="H16" s="267"/>
      <c r="I16" s="7"/>
      <c r="J16" s="4"/>
      <c r="K16" s="1"/>
      <c r="L16" s="155" t="s">
        <v>4621</v>
      </c>
      <c r="M16" s="1"/>
      <c r="N16" s="1"/>
      <c r="O16" s="1"/>
      <c r="P16" s="1"/>
      <c r="Q16" s="1"/>
      <c r="R16" s="1"/>
      <c r="S16" s="1"/>
      <c r="T16" s="1"/>
      <c r="U16" s="1"/>
      <c r="V16" s="1"/>
      <c r="W16" s="1"/>
      <c r="X16" s="1"/>
      <c r="Y16" s="1"/>
      <c r="Z16" s="1"/>
    </row>
    <row r="17" spans="1:26" ht="15.75" thickBot="1" x14ac:dyDescent="0.3">
      <c r="A17" s="3"/>
      <c r="B17" s="5"/>
      <c r="C17" s="13" t="s">
        <v>4818</v>
      </c>
      <c r="D17" s="279" t="s">
        <v>15</v>
      </c>
      <c r="E17" s="280"/>
      <c r="F17" s="280"/>
      <c r="G17" s="280"/>
      <c r="H17" s="280"/>
      <c r="I17" s="7"/>
      <c r="J17" s="4"/>
      <c r="K17" s="1"/>
      <c r="L17" s="156" t="s">
        <v>4622</v>
      </c>
      <c r="M17" s="1"/>
      <c r="N17" s="1"/>
      <c r="O17" s="1"/>
      <c r="P17" s="1"/>
      <c r="Q17" s="1"/>
      <c r="R17" s="1"/>
      <c r="S17" s="1"/>
      <c r="T17" s="1"/>
      <c r="U17" s="1"/>
      <c r="V17" s="1"/>
      <c r="W17" s="1"/>
      <c r="X17" s="1"/>
      <c r="Y17" s="1"/>
      <c r="Z17" s="1"/>
    </row>
    <row r="18" spans="1:26" ht="15.75" thickBot="1" x14ac:dyDescent="0.3">
      <c r="A18" s="3"/>
      <c r="B18" s="5"/>
      <c r="C18" s="6"/>
      <c r="D18" s="6"/>
      <c r="E18" s="6"/>
      <c r="F18" s="6"/>
      <c r="G18" s="6"/>
      <c r="H18" s="6"/>
      <c r="I18" s="7"/>
      <c r="J18" s="4"/>
      <c r="K18" s="1"/>
      <c r="L18" s="1"/>
      <c r="M18" s="1"/>
      <c r="N18" s="1"/>
      <c r="O18" s="1"/>
      <c r="P18" s="1"/>
      <c r="Q18" s="1"/>
      <c r="R18" s="1"/>
      <c r="S18" s="1"/>
      <c r="T18" s="1"/>
      <c r="U18" s="1"/>
      <c r="V18" s="1"/>
      <c r="W18" s="1"/>
      <c r="X18" s="1"/>
      <c r="Y18" s="1"/>
      <c r="Z18" s="1"/>
    </row>
    <row r="19" spans="1:26" ht="14.45" customHeight="1" x14ac:dyDescent="0.25">
      <c r="A19" s="3"/>
      <c r="B19" s="5"/>
      <c r="C19" s="276" t="s">
        <v>4819</v>
      </c>
      <c r="D19" s="274" t="s">
        <v>15</v>
      </c>
      <c r="E19" s="274"/>
      <c r="F19" s="274"/>
      <c r="G19" s="274"/>
      <c r="H19" s="274"/>
      <c r="I19" s="7"/>
      <c r="J19" s="4"/>
      <c r="K19" s="1"/>
      <c r="L19" s="12" t="s">
        <v>4623</v>
      </c>
      <c r="M19" s="1"/>
      <c r="N19" s="1"/>
      <c r="O19" s="1"/>
      <c r="P19" s="1"/>
      <c r="Q19" s="1"/>
      <c r="R19" s="1"/>
      <c r="S19" s="1"/>
      <c r="T19" s="1"/>
      <c r="U19" s="1"/>
      <c r="V19" s="1"/>
      <c r="W19" s="1"/>
      <c r="X19" s="1"/>
      <c r="Y19" s="1"/>
      <c r="Z19" s="1"/>
    </row>
    <row r="20" spans="1:26" x14ac:dyDescent="0.25">
      <c r="A20" s="3"/>
      <c r="B20" s="5"/>
      <c r="C20" s="276"/>
      <c r="D20" s="274"/>
      <c r="E20" s="274"/>
      <c r="F20" s="274"/>
      <c r="G20" s="274"/>
      <c r="H20" s="274"/>
      <c r="I20" s="7"/>
      <c r="J20" s="4"/>
      <c r="K20" s="1"/>
      <c r="L20" s="155" t="s">
        <v>4624</v>
      </c>
      <c r="M20" s="1"/>
      <c r="N20" s="1"/>
      <c r="O20" s="1"/>
      <c r="P20" s="1"/>
      <c r="Q20" s="1"/>
      <c r="R20" s="1"/>
      <c r="S20" s="1"/>
      <c r="T20" s="1"/>
      <c r="U20" s="1"/>
      <c r="V20" s="1"/>
      <c r="W20" s="1"/>
      <c r="X20" s="1"/>
      <c r="Y20" s="1"/>
      <c r="Z20" s="1"/>
    </row>
    <row r="21" spans="1:26" x14ac:dyDescent="0.25">
      <c r="A21" s="3"/>
      <c r="B21" s="5"/>
      <c r="C21" s="6"/>
      <c r="D21" s="6"/>
      <c r="E21" s="6"/>
      <c r="F21" s="6"/>
      <c r="G21" s="6"/>
      <c r="H21" s="6"/>
      <c r="I21" s="7"/>
      <c r="J21" s="4"/>
      <c r="K21" s="1"/>
      <c r="L21" s="155" t="s">
        <v>4625</v>
      </c>
      <c r="M21" s="1"/>
      <c r="N21" s="1"/>
      <c r="O21" s="1"/>
      <c r="P21" s="1"/>
      <c r="Q21" s="1"/>
      <c r="R21" s="1"/>
      <c r="S21" s="1"/>
      <c r="T21" s="1"/>
      <c r="U21" s="1"/>
      <c r="V21" s="1"/>
      <c r="W21" s="1"/>
      <c r="X21" s="1"/>
      <c r="Y21" s="1"/>
      <c r="Z21" s="1"/>
    </row>
    <row r="22" spans="1:26" x14ac:dyDescent="0.25">
      <c r="A22" s="3"/>
      <c r="B22" s="5"/>
      <c r="C22" s="34" t="s">
        <v>785</v>
      </c>
      <c r="D22" s="6"/>
      <c r="E22" s="6"/>
      <c r="F22" s="6"/>
      <c r="G22" s="6"/>
      <c r="H22" s="6"/>
      <c r="I22" s="7"/>
      <c r="J22" s="4"/>
      <c r="K22" s="1"/>
      <c r="L22" s="155" t="s">
        <v>4626</v>
      </c>
      <c r="M22" s="1"/>
      <c r="N22" s="1"/>
      <c r="O22" s="1"/>
      <c r="P22" s="1"/>
      <c r="Q22" s="1"/>
      <c r="R22" s="1"/>
      <c r="S22" s="1"/>
      <c r="T22" s="1"/>
      <c r="U22" s="1"/>
      <c r="V22" s="1"/>
      <c r="W22" s="1"/>
      <c r="X22" s="1"/>
      <c r="Y22" s="1"/>
      <c r="Z22" s="1"/>
    </row>
    <row r="23" spans="1:26" x14ac:dyDescent="0.25">
      <c r="A23" s="3"/>
      <c r="B23" s="5"/>
      <c r="C23" s="17" t="s">
        <v>4820</v>
      </c>
      <c r="D23" s="279" t="s">
        <v>15</v>
      </c>
      <c r="E23" s="280"/>
      <c r="F23" s="280"/>
      <c r="G23" s="280"/>
      <c r="H23" s="280"/>
      <c r="I23" s="7"/>
      <c r="J23" s="4"/>
      <c r="K23" s="1"/>
      <c r="L23" s="155" t="s">
        <v>8</v>
      </c>
      <c r="M23" s="1"/>
      <c r="N23" s="1"/>
      <c r="O23" s="1"/>
      <c r="P23" s="1"/>
      <c r="Q23" s="1"/>
      <c r="R23" s="1"/>
      <c r="S23" s="1"/>
      <c r="T23" s="1"/>
      <c r="U23" s="1"/>
      <c r="V23" s="1"/>
      <c r="W23" s="1"/>
      <c r="X23" s="1"/>
      <c r="Y23" s="1"/>
      <c r="Z23" s="1"/>
    </row>
    <row r="24" spans="1:26" ht="14.45" customHeight="1" x14ac:dyDescent="0.25">
      <c r="A24" s="3"/>
      <c r="B24" s="5"/>
      <c r="C24" s="276" t="s">
        <v>4821</v>
      </c>
      <c r="D24" s="274" t="s">
        <v>15</v>
      </c>
      <c r="E24" s="274"/>
      <c r="F24" s="274"/>
      <c r="G24" s="274"/>
      <c r="H24" s="274"/>
      <c r="I24" s="7"/>
      <c r="J24" s="4"/>
      <c r="K24" s="1"/>
      <c r="L24" s="155" t="s">
        <v>9</v>
      </c>
      <c r="M24" s="1"/>
      <c r="N24" s="1"/>
      <c r="O24" s="1"/>
      <c r="P24" s="1"/>
      <c r="Q24" s="1"/>
      <c r="R24" s="1"/>
      <c r="S24" s="1"/>
      <c r="T24" s="1"/>
      <c r="U24" s="1"/>
      <c r="V24" s="1"/>
      <c r="W24" s="1"/>
      <c r="X24" s="1"/>
      <c r="Y24" s="1"/>
      <c r="Z24" s="1"/>
    </row>
    <row r="25" spans="1:26" x14ac:dyDescent="0.25">
      <c r="A25" s="3"/>
      <c r="B25" s="5"/>
      <c r="C25" s="276"/>
      <c r="D25" s="274"/>
      <c r="E25" s="274"/>
      <c r="F25" s="274"/>
      <c r="G25" s="274"/>
      <c r="H25" s="274"/>
      <c r="I25" s="7"/>
      <c r="J25" s="4"/>
      <c r="K25" s="1"/>
      <c r="L25" s="155" t="s">
        <v>4627</v>
      </c>
      <c r="M25" s="1"/>
      <c r="N25" s="1"/>
      <c r="O25" s="1"/>
      <c r="P25" s="1"/>
      <c r="Q25" s="1"/>
      <c r="R25" s="1"/>
      <c r="S25" s="1"/>
      <c r="T25" s="1"/>
      <c r="U25" s="1"/>
      <c r="V25" s="1"/>
      <c r="W25" s="1"/>
      <c r="X25" s="1"/>
      <c r="Y25" s="1"/>
      <c r="Z25" s="1"/>
    </row>
    <row r="26" spans="1:26" x14ac:dyDescent="0.25">
      <c r="A26" s="3"/>
      <c r="B26" s="5"/>
      <c r="C26" s="17" t="s">
        <v>4822</v>
      </c>
      <c r="D26" s="279" t="s">
        <v>15</v>
      </c>
      <c r="E26" s="280"/>
      <c r="F26" s="280"/>
      <c r="G26" s="280"/>
      <c r="H26" s="280"/>
      <c r="I26" s="7"/>
      <c r="J26" s="4"/>
      <c r="K26" s="1"/>
      <c r="L26" s="155" t="s">
        <v>10</v>
      </c>
      <c r="M26" s="1"/>
      <c r="N26" s="1"/>
      <c r="O26" s="1"/>
      <c r="P26" s="1"/>
      <c r="Q26" s="1"/>
      <c r="R26" s="1"/>
      <c r="S26" s="1"/>
      <c r="T26" s="1"/>
      <c r="U26" s="1"/>
      <c r="V26" s="1"/>
      <c r="W26" s="1"/>
      <c r="X26" s="1"/>
      <c r="Y26" s="1"/>
      <c r="Z26" s="1"/>
    </row>
    <row r="27" spans="1:26" ht="15.75" thickBot="1" x14ac:dyDescent="0.3">
      <c r="A27" s="3"/>
      <c r="B27" s="5"/>
      <c r="C27" s="6"/>
      <c r="D27" s="6"/>
      <c r="E27" s="6"/>
      <c r="F27" s="6"/>
      <c r="G27" s="6"/>
      <c r="H27" s="6"/>
      <c r="I27" s="7"/>
      <c r="J27" s="4"/>
      <c r="K27" s="1"/>
      <c r="L27" s="156" t="s">
        <v>11</v>
      </c>
      <c r="M27" s="1"/>
      <c r="N27" s="1"/>
      <c r="O27" s="1"/>
      <c r="P27" s="1"/>
      <c r="Q27" s="1"/>
      <c r="R27" s="1"/>
      <c r="S27" s="1"/>
      <c r="T27" s="1"/>
      <c r="U27" s="1"/>
      <c r="V27" s="1"/>
      <c r="W27" s="1"/>
      <c r="X27" s="1"/>
      <c r="Y27" s="1"/>
      <c r="Z27" s="1"/>
    </row>
    <row r="28" spans="1:26" x14ac:dyDescent="0.25">
      <c r="A28" s="3"/>
      <c r="B28" s="5"/>
      <c r="C28" s="34" t="s">
        <v>4823</v>
      </c>
      <c r="D28" s="6"/>
      <c r="E28" s="6"/>
      <c r="F28" s="6"/>
      <c r="G28" s="6"/>
      <c r="H28" s="6"/>
      <c r="I28" s="7"/>
      <c r="J28" s="4"/>
      <c r="K28" s="1"/>
      <c r="L28" s="1"/>
      <c r="M28" s="1"/>
      <c r="N28" s="1"/>
      <c r="O28" s="1"/>
      <c r="P28" s="1"/>
      <c r="Q28" s="1"/>
      <c r="R28" s="1"/>
      <c r="S28" s="1"/>
      <c r="T28" s="1"/>
      <c r="U28" s="1"/>
      <c r="V28" s="1"/>
      <c r="W28" s="1"/>
      <c r="X28" s="1"/>
      <c r="Y28" s="1"/>
      <c r="Z28" s="1"/>
    </row>
    <row r="29" spans="1:26" x14ac:dyDescent="0.25">
      <c r="A29" s="3"/>
      <c r="B29" s="5"/>
      <c r="C29" s="17" t="s">
        <v>4824</v>
      </c>
      <c r="D29" s="279" t="s">
        <v>15</v>
      </c>
      <c r="E29" s="280"/>
      <c r="F29" s="280"/>
      <c r="G29" s="280"/>
      <c r="H29" s="280"/>
      <c r="I29" s="7"/>
      <c r="J29" s="4"/>
      <c r="K29" s="1"/>
      <c r="L29" s="1"/>
      <c r="M29" s="1"/>
      <c r="N29" s="1"/>
      <c r="O29" s="1"/>
      <c r="P29" s="1"/>
      <c r="Q29" s="1"/>
      <c r="R29" s="1"/>
      <c r="S29" s="1"/>
      <c r="T29" s="1"/>
      <c r="U29" s="1"/>
      <c r="V29" s="1"/>
      <c r="W29" s="1"/>
      <c r="X29" s="1"/>
      <c r="Y29" s="1"/>
      <c r="Z29" s="1"/>
    </row>
    <row r="30" spans="1:26" ht="14.45" customHeight="1" x14ac:dyDescent="0.25">
      <c r="A30" s="3"/>
      <c r="B30" s="5"/>
      <c r="C30" s="276" t="s">
        <v>4825</v>
      </c>
      <c r="D30" s="274" t="s">
        <v>15</v>
      </c>
      <c r="E30" s="274"/>
      <c r="F30" s="274"/>
      <c r="G30" s="274"/>
      <c r="H30" s="274"/>
      <c r="I30" s="7"/>
      <c r="J30" s="4"/>
      <c r="K30" s="1"/>
      <c r="L30" s="1"/>
      <c r="M30" s="1"/>
      <c r="N30" s="1"/>
      <c r="O30" s="1"/>
      <c r="P30" s="1"/>
      <c r="Q30" s="1"/>
      <c r="R30" s="1"/>
      <c r="S30" s="1"/>
      <c r="T30" s="1"/>
      <c r="U30" s="1"/>
      <c r="V30" s="1"/>
      <c r="W30" s="1"/>
      <c r="X30" s="1"/>
      <c r="Y30" s="1"/>
      <c r="Z30" s="1"/>
    </row>
    <row r="31" spans="1:26" x14ac:dyDescent="0.25">
      <c r="A31" s="3"/>
      <c r="B31" s="5"/>
      <c r="C31" s="276"/>
      <c r="D31" s="274"/>
      <c r="E31" s="274"/>
      <c r="F31" s="274"/>
      <c r="G31" s="274"/>
      <c r="H31" s="274"/>
      <c r="I31" s="7"/>
      <c r="J31" s="4"/>
      <c r="K31" s="1"/>
      <c r="L31" s="1"/>
      <c r="M31" s="1"/>
      <c r="N31" s="1"/>
      <c r="O31" s="1"/>
      <c r="P31" s="1"/>
      <c r="Q31" s="1"/>
      <c r="R31" s="1"/>
      <c r="S31" s="1"/>
      <c r="T31" s="1"/>
      <c r="U31" s="1"/>
      <c r="V31" s="1"/>
      <c r="W31" s="1"/>
      <c r="X31" s="1"/>
      <c r="Y31" s="1"/>
      <c r="Z31" s="1"/>
    </row>
    <row r="32" spans="1:26" x14ac:dyDescent="0.25">
      <c r="A32" s="3"/>
      <c r="B32" s="5"/>
      <c r="C32" s="6"/>
      <c r="D32" s="6"/>
      <c r="E32" s="6"/>
      <c r="F32" s="6"/>
      <c r="G32" s="6"/>
      <c r="H32" s="6"/>
      <c r="I32" s="7"/>
      <c r="J32" s="4"/>
      <c r="K32" s="1"/>
      <c r="L32" s="1"/>
      <c r="M32" s="1"/>
      <c r="N32" s="1"/>
      <c r="O32" s="1"/>
      <c r="P32" s="1"/>
      <c r="Q32" s="1"/>
      <c r="R32" s="1"/>
      <c r="S32" s="1"/>
      <c r="T32" s="1"/>
      <c r="U32" s="1"/>
      <c r="V32" s="1"/>
      <c r="W32" s="1"/>
      <c r="X32" s="1"/>
      <c r="Y32" s="1"/>
      <c r="Z32" s="1"/>
    </row>
    <row r="33" spans="1:26" ht="14.25" customHeight="1" x14ac:dyDescent="0.25">
      <c r="A33" s="3"/>
      <c r="B33" s="5"/>
      <c r="C33" s="34" t="s">
        <v>5411</v>
      </c>
      <c r="D33" s="6"/>
      <c r="E33" s="6"/>
      <c r="F33" s="6"/>
      <c r="G33" s="6"/>
      <c r="H33" s="6"/>
      <c r="I33" s="7"/>
      <c r="J33" s="4"/>
      <c r="K33" s="1"/>
      <c r="L33" s="1"/>
      <c r="M33" s="1"/>
      <c r="N33" s="1"/>
      <c r="O33" s="1"/>
      <c r="P33" s="1"/>
      <c r="Q33" s="1"/>
      <c r="R33" s="1"/>
      <c r="S33" s="1"/>
      <c r="T33" s="1"/>
      <c r="U33" s="1"/>
      <c r="V33" s="1"/>
      <c r="W33" s="1"/>
      <c r="X33" s="1"/>
      <c r="Y33" s="1"/>
      <c r="Z33" s="1"/>
    </row>
    <row r="34" spans="1:26" x14ac:dyDescent="0.25">
      <c r="A34" s="3"/>
      <c r="B34" s="5"/>
      <c r="C34" s="180" t="s">
        <v>5324</v>
      </c>
      <c r="D34" s="274" t="s">
        <v>15</v>
      </c>
      <c r="E34" s="274"/>
      <c r="F34" s="274"/>
      <c r="G34" s="274"/>
      <c r="H34" s="274"/>
      <c r="I34" s="7"/>
      <c r="J34" s="4"/>
      <c r="K34" s="1"/>
      <c r="L34" s="1"/>
      <c r="M34" s="1"/>
      <c r="N34" s="1"/>
      <c r="O34" s="1"/>
      <c r="P34" s="1"/>
      <c r="Q34" s="1"/>
      <c r="R34" s="1"/>
      <c r="S34" s="1"/>
      <c r="T34" s="1"/>
      <c r="U34" s="1"/>
      <c r="V34" s="1"/>
      <c r="W34" s="1"/>
      <c r="X34" s="1"/>
      <c r="Y34" s="1"/>
      <c r="Z34" s="1"/>
    </row>
    <row r="35" spans="1:26" x14ac:dyDescent="0.25">
      <c r="A35" s="3"/>
      <c r="B35" s="5"/>
      <c r="C35" s="6"/>
      <c r="D35" s="6"/>
      <c r="E35" s="6"/>
      <c r="F35" s="6"/>
      <c r="G35" s="6"/>
      <c r="H35" s="6"/>
      <c r="I35" s="7"/>
      <c r="J35" s="4"/>
      <c r="K35" s="1"/>
      <c r="L35" s="1"/>
      <c r="M35" s="1"/>
      <c r="N35" s="1"/>
      <c r="O35" s="1"/>
      <c r="P35" s="1"/>
      <c r="Q35" s="1"/>
      <c r="R35" s="1"/>
      <c r="S35" s="1"/>
      <c r="T35" s="1"/>
      <c r="U35" s="1"/>
      <c r="V35" s="1"/>
      <c r="W35" s="1"/>
      <c r="X35" s="1"/>
      <c r="Y35" s="1"/>
      <c r="Z35" s="1"/>
    </row>
    <row r="36" spans="1:26" ht="14.45" customHeight="1" x14ac:dyDescent="0.25">
      <c r="A36" s="3"/>
      <c r="B36" s="5"/>
      <c r="C36" s="339" t="s">
        <v>4826</v>
      </c>
      <c r="D36" s="339"/>
      <c r="E36" s="339"/>
      <c r="F36" s="339"/>
      <c r="G36" s="6"/>
      <c r="H36" s="6"/>
      <c r="I36" s="7"/>
      <c r="J36" s="4"/>
      <c r="K36" s="1"/>
      <c r="L36" s="1"/>
      <c r="M36" s="1"/>
      <c r="N36" s="1"/>
      <c r="O36" s="1"/>
      <c r="P36" s="1"/>
      <c r="Q36" s="1"/>
      <c r="R36" s="1"/>
      <c r="S36" s="1"/>
      <c r="T36" s="1"/>
      <c r="U36" s="1"/>
      <c r="V36" s="1"/>
      <c r="W36" s="1"/>
      <c r="X36" s="1"/>
      <c r="Y36" s="1"/>
      <c r="Z36" s="1"/>
    </row>
    <row r="37" spans="1:26" x14ac:dyDescent="0.25">
      <c r="A37" s="3"/>
      <c r="B37" s="5"/>
      <c r="C37" s="339"/>
      <c r="D37" s="339"/>
      <c r="E37" s="339"/>
      <c r="F37" s="339"/>
      <c r="G37" s="6"/>
      <c r="H37" s="6"/>
      <c r="I37" s="7"/>
      <c r="J37" s="4"/>
      <c r="K37" s="1"/>
      <c r="L37" s="1"/>
      <c r="M37" s="1"/>
      <c r="N37" s="1"/>
      <c r="O37" s="1"/>
      <c r="P37" s="1"/>
      <c r="Q37" s="1"/>
      <c r="R37" s="1"/>
      <c r="S37" s="1"/>
      <c r="T37" s="1"/>
      <c r="U37" s="1"/>
      <c r="V37" s="1"/>
      <c r="W37" s="1"/>
      <c r="X37" s="1"/>
      <c r="Y37" s="1"/>
      <c r="Z37" s="1"/>
    </row>
    <row r="38" spans="1:26" x14ac:dyDescent="0.25">
      <c r="A38" s="3"/>
      <c r="B38" s="5"/>
      <c r="C38" s="6"/>
      <c r="D38" s="6"/>
      <c r="E38" s="6"/>
      <c r="F38" s="6"/>
      <c r="G38" s="6"/>
      <c r="H38" s="6"/>
      <c r="I38" s="7"/>
      <c r="J38" s="4"/>
      <c r="K38" s="1"/>
      <c r="L38" s="1"/>
      <c r="M38" s="1"/>
      <c r="N38" s="1"/>
      <c r="O38" s="1"/>
      <c r="P38" s="1"/>
      <c r="Q38" s="1"/>
      <c r="R38" s="1"/>
      <c r="S38" s="1"/>
      <c r="T38" s="1"/>
      <c r="U38" s="1"/>
      <c r="V38" s="1"/>
      <c r="W38" s="1"/>
      <c r="X38" s="1"/>
      <c r="Y38" s="1"/>
      <c r="Z38" s="1"/>
    </row>
    <row r="39" spans="1:26" x14ac:dyDescent="0.25">
      <c r="A39" s="3"/>
      <c r="B39" s="5"/>
      <c r="C39" s="296" t="s">
        <v>4827</v>
      </c>
      <c r="D39" s="274" t="s">
        <v>15</v>
      </c>
      <c r="E39" s="274"/>
      <c r="F39" s="274"/>
      <c r="G39" s="274"/>
      <c r="H39" s="274"/>
      <c r="I39" s="7"/>
      <c r="J39" s="4"/>
      <c r="K39" s="1"/>
      <c r="L39" s="1"/>
      <c r="M39" s="1"/>
      <c r="N39" s="1"/>
      <c r="O39" s="1"/>
      <c r="P39" s="1"/>
      <c r="Q39" s="1"/>
      <c r="R39" s="1"/>
      <c r="S39" s="1"/>
      <c r="T39" s="1"/>
      <c r="U39" s="1"/>
      <c r="V39" s="1"/>
      <c r="W39" s="1"/>
      <c r="X39" s="1"/>
      <c r="Y39" s="1"/>
      <c r="Z39" s="1"/>
    </row>
    <row r="40" spans="1:26" x14ac:dyDescent="0.25">
      <c r="A40" s="3"/>
      <c r="B40" s="5"/>
      <c r="C40" s="296"/>
      <c r="D40" s="274"/>
      <c r="E40" s="274"/>
      <c r="F40" s="274"/>
      <c r="G40" s="274"/>
      <c r="H40" s="274"/>
      <c r="I40" s="7"/>
      <c r="J40" s="4"/>
      <c r="K40" s="1"/>
      <c r="L40" s="1"/>
      <c r="M40" s="1"/>
      <c r="N40" s="1"/>
      <c r="O40" s="1"/>
      <c r="P40" s="1"/>
      <c r="Q40" s="1"/>
      <c r="R40" s="1"/>
      <c r="S40" s="1"/>
      <c r="T40" s="1"/>
      <c r="U40" s="1"/>
      <c r="V40" s="1"/>
      <c r="W40" s="1"/>
      <c r="X40" s="1"/>
      <c r="Y40" s="1"/>
      <c r="Z40" s="1"/>
    </row>
    <row r="41" spans="1:26" x14ac:dyDescent="0.25">
      <c r="A41" s="3"/>
      <c r="B41" s="5"/>
      <c r="C41" s="13" t="s">
        <v>4828</v>
      </c>
      <c r="D41" s="279" t="s">
        <v>15</v>
      </c>
      <c r="E41" s="280"/>
      <c r="F41" s="280"/>
      <c r="G41" s="280"/>
      <c r="H41" s="280"/>
      <c r="I41" s="7"/>
      <c r="J41" s="4"/>
      <c r="K41" s="1"/>
      <c r="L41" s="1"/>
      <c r="M41" s="1"/>
      <c r="N41" s="1"/>
      <c r="O41" s="1"/>
      <c r="P41" s="1"/>
      <c r="Q41" s="1"/>
      <c r="R41" s="1"/>
      <c r="S41" s="1"/>
      <c r="T41" s="1"/>
      <c r="U41" s="1"/>
      <c r="V41" s="1"/>
      <c r="W41" s="1"/>
      <c r="X41" s="1"/>
      <c r="Y41" s="1"/>
      <c r="Z41" s="1"/>
    </row>
    <row r="42" spans="1:26" x14ac:dyDescent="0.25">
      <c r="A42" s="3"/>
      <c r="B42" s="5"/>
      <c r="C42" s="13" t="s">
        <v>4829</v>
      </c>
      <c r="D42" s="267" t="s">
        <v>4614</v>
      </c>
      <c r="E42" s="267"/>
      <c r="F42" s="267"/>
      <c r="G42" s="267"/>
      <c r="H42" s="267"/>
      <c r="I42" s="7"/>
      <c r="J42" s="4"/>
      <c r="K42" s="1"/>
      <c r="L42" s="1"/>
      <c r="M42" s="1"/>
      <c r="N42" s="1"/>
      <c r="O42" s="1"/>
      <c r="P42" s="1"/>
      <c r="Q42" s="1"/>
      <c r="R42" s="1"/>
      <c r="S42" s="1"/>
      <c r="T42" s="1"/>
      <c r="U42" s="1"/>
      <c r="V42" s="1"/>
      <c r="W42" s="1"/>
      <c r="X42" s="1"/>
      <c r="Y42" s="1"/>
      <c r="Z42" s="1"/>
    </row>
    <row r="43" spans="1:26" x14ac:dyDescent="0.25">
      <c r="A43" s="3"/>
      <c r="B43" s="5"/>
      <c r="C43" s="47"/>
      <c r="D43" s="47"/>
      <c r="E43" s="47"/>
      <c r="F43" s="47"/>
      <c r="G43" s="47"/>
      <c r="H43" s="47"/>
      <c r="I43" s="7"/>
      <c r="J43" s="4"/>
      <c r="K43" s="1"/>
      <c r="L43" s="1"/>
      <c r="M43" s="1"/>
      <c r="N43" s="1"/>
      <c r="O43" s="1"/>
      <c r="P43" s="1"/>
      <c r="Q43" s="1"/>
      <c r="R43" s="1"/>
      <c r="S43" s="1"/>
      <c r="T43" s="1"/>
      <c r="U43" s="1"/>
      <c r="V43" s="1"/>
      <c r="W43" s="1"/>
      <c r="X43" s="1"/>
      <c r="Y43" s="1"/>
      <c r="Z43" s="1"/>
    </row>
    <row r="44" spans="1:26" x14ac:dyDescent="0.25">
      <c r="A44" s="3"/>
      <c r="B44" s="5"/>
      <c r="C44" s="340" t="s">
        <v>4830</v>
      </c>
      <c r="D44" s="248" t="s">
        <v>15</v>
      </c>
      <c r="E44" s="249"/>
      <c r="F44" s="249"/>
      <c r="G44" s="249"/>
      <c r="H44" s="250"/>
      <c r="I44" s="7"/>
      <c r="J44" s="4"/>
      <c r="K44" s="1"/>
      <c r="L44" s="1"/>
      <c r="M44" s="1"/>
      <c r="N44" s="1"/>
      <c r="O44" s="1"/>
      <c r="P44" s="1"/>
      <c r="Q44" s="1"/>
      <c r="R44" s="1"/>
      <c r="S44" s="1"/>
      <c r="T44" s="1"/>
      <c r="U44" s="1"/>
      <c r="V44" s="1"/>
      <c r="W44" s="1"/>
      <c r="X44" s="1"/>
      <c r="Y44" s="1"/>
      <c r="Z44" s="1"/>
    </row>
    <row r="45" spans="1:26" x14ac:dyDescent="0.25">
      <c r="A45" s="3"/>
      <c r="B45" s="5"/>
      <c r="C45" s="341"/>
      <c r="D45" s="251"/>
      <c r="E45" s="252"/>
      <c r="F45" s="252"/>
      <c r="G45" s="252"/>
      <c r="H45" s="253"/>
      <c r="I45" s="7"/>
      <c r="J45" s="4"/>
      <c r="K45" s="1"/>
      <c r="L45" s="1"/>
      <c r="M45" s="1"/>
      <c r="N45" s="1"/>
      <c r="O45" s="1"/>
      <c r="P45" s="1"/>
      <c r="Q45" s="1"/>
      <c r="R45" s="1"/>
      <c r="S45" s="1"/>
      <c r="T45" s="1"/>
      <c r="U45" s="1"/>
      <c r="V45" s="1"/>
      <c r="W45" s="1"/>
      <c r="X45" s="1"/>
      <c r="Y45" s="1"/>
      <c r="Z45" s="1"/>
    </row>
    <row r="46" spans="1:26" x14ac:dyDescent="0.25">
      <c r="A46" s="3"/>
      <c r="B46" s="5"/>
      <c r="C46" s="65" t="s">
        <v>4831</v>
      </c>
      <c r="D46" s="279" t="s">
        <v>15</v>
      </c>
      <c r="E46" s="280"/>
      <c r="F46" s="280"/>
      <c r="G46" s="280"/>
      <c r="H46" s="280"/>
      <c r="I46" s="7"/>
      <c r="J46" s="4"/>
      <c r="K46" s="1"/>
      <c r="L46" s="1"/>
      <c r="M46" s="1"/>
      <c r="N46" s="1"/>
      <c r="O46" s="1"/>
      <c r="P46" s="1"/>
      <c r="Q46" s="1"/>
      <c r="R46" s="1"/>
      <c r="S46" s="1"/>
      <c r="T46" s="1"/>
      <c r="U46" s="1"/>
      <c r="V46" s="1"/>
      <c r="W46" s="1"/>
      <c r="X46" s="1"/>
      <c r="Y46" s="1"/>
      <c r="Z46" s="1"/>
    </row>
    <row r="47" spans="1:26" x14ac:dyDescent="0.25">
      <c r="A47" s="3"/>
      <c r="B47" s="5"/>
      <c r="C47" s="47"/>
      <c r="D47" s="47"/>
      <c r="E47" s="47"/>
      <c r="F47" s="47"/>
      <c r="G47" s="47"/>
      <c r="H47" s="47"/>
      <c r="I47" s="7"/>
      <c r="J47" s="4"/>
      <c r="K47" s="1"/>
      <c r="L47" s="1"/>
      <c r="M47" s="1"/>
      <c r="N47" s="1"/>
      <c r="O47" s="1"/>
      <c r="P47" s="1"/>
      <c r="Q47" s="1"/>
      <c r="R47" s="1"/>
      <c r="S47" s="1"/>
      <c r="T47" s="1"/>
      <c r="U47" s="1"/>
      <c r="V47" s="1"/>
      <c r="W47" s="1"/>
      <c r="X47" s="1"/>
      <c r="Y47" s="1"/>
      <c r="Z47" s="1"/>
    </row>
    <row r="48" spans="1:26" x14ac:dyDescent="0.25">
      <c r="A48" s="3"/>
      <c r="B48" s="5"/>
      <c r="C48" s="66" t="s">
        <v>4832</v>
      </c>
      <c r="D48" s="279" t="s">
        <v>15</v>
      </c>
      <c r="E48" s="280"/>
      <c r="F48" s="280"/>
      <c r="G48" s="280"/>
      <c r="H48" s="280"/>
      <c r="I48" s="7"/>
      <c r="J48" s="4"/>
      <c r="K48" s="1"/>
      <c r="L48" s="1"/>
      <c r="M48" s="1"/>
      <c r="N48" s="1"/>
      <c r="O48" s="1"/>
      <c r="P48" s="1"/>
      <c r="Q48" s="1"/>
      <c r="R48" s="1"/>
      <c r="S48" s="1"/>
      <c r="T48" s="1"/>
      <c r="U48" s="1"/>
      <c r="V48" s="1"/>
      <c r="W48" s="1"/>
      <c r="X48" s="1"/>
      <c r="Y48" s="1"/>
      <c r="Z48" s="1"/>
    </row>
    <row r="49" spans="1:26" x14ac:dyDescent="0.25">
      <c r="A49" s="3"/>
      <c r="B49" s="5"/>
      <c r="C49" s="6"/>
      <c r="D49" s="6"/>
      <c r="E49" s="6"/>
      <c r="F49" s="6"/>
      <c r="G49" s="6"/>
      <c r="H49" s="6"/>
      <c r="I49" s="7"/>
      <c r="J49" s="4"/>
      <c r="K49" s="1"/>
      <c r="L49" s="1"/>
      <c r="M49" s="1"/>
      <c r="N49" s="1"/>
      <c r="O49" s="1"/>
      <c r="P49" s="1"/>
      <c r="Q49" s="1"/>
      <c r="R49" s="1"/>
      <c r="S49" s="1"/>
      <c r="T49" s="1"/>
      <c r="U49" s="1"/>
      <c r="V49" s="1"/>
      <c r="W49" s="1"/>
      <c r="X49" s="1"/>
      <c r="Y49" s="1"/>
      <c r="Z49" s="1"/>
    </row>
    <row r="50" spans="1:26" ht="14.45" customHeight="1" x14ac:dyDescent="0.25">
      <c r="A50" s="3"/>
      <c r="B50" s="5"/>
      <c r="C50" s="296" t="s">
        <v>4833</v>
      </c>
      <c r="D50" s="274" t="s">
        <v>15</v>
      </c>
      <c r="E50" s="274"/>
      <c r="F50" s="274"/>
      <c r="G50" s="274"/>
      <c r="H50" s="274"/>
      <c r="I50" s="7"/>
      <c r="J50" s="4"/>
      <c r="K50" s="1"/>
      <c r="L50" s="1"/>
      <c r="M50" s="1"/>
      <c r="N50" s="1"/>
      <c r="O50" s="1"/>
      <c r="P50" s="1"/>
      <c r="Q50" s="1"/>
      <c r="R50" s="1"/>
      <c r="S50" s="1"/>
      <c r="T50" s="1"/>
      <c r="U50" s="1"/>
      <c r="V50" s="1"/>
      <c r="W50" s="1"/>
      <c r="X50" s="1"/>
      <c r="Y50" s="1"/>
      <c r="Z50" s="1"/>
    </row>
    <row r="51" spans="1:26" x14ac:dyDescent="0.25">
      <c r="A51" s="3"/>
      <c r="B51" s="5"/>
      <c r="C51" s="338"/>
      <c r="D51" s="274"/>
      <c r="E51" s="274"/>
      <c r="F51" s="274"/>
      <c r="G51" s="274"/>
      <c r="H51" s="274"/>
      <c r="I51" s="7"/>
      <c r="J51" s="4"/>
      <c r="K51" s="1"/>
      <c r="L51" s="1"/>
      <c r="M51" s="1"/>
      <c r="N51" s="1"/>
      <c r="O51" s="1"/>
      <c r="P51" s="1"/>
      <c r="Q51" s="1"/>
      <c r="R51" s="1"/>
      <c r="S51" s="1"/>
      <c r="T51" s="1"/>
      <c r="U51" s="1"/>
      <c r="V51" s="1"/>
      <c r="W51" s="1"/>
      <c r="X51" s="1"/>
      <c r="Y51" s="1"/>
      <c r="Z51" s="1"/>
    </row>
    <row r="52" spans="1:26" x14ac:dyDescent="0.25">
      <c r="A52" s="3"/>
      <c r="B52" s="5"/>
      <c r="C52" s="13" t="s">
        <v>4829</v>
      </c>
      <c r="D52" s="267" t="s">
        <v>4614</v>
      </c>
      <c r="E52" s="267"/>
      <c r="F52" s="267"/>
      <c r="G52" s="267"/>
      <c r="H52" s="267"/>
      <c r="I52" s="7"/>
      <c r="J52" s="4"/>
      <c r="K52" s="1"/>
      <c r="L52" s="1"/>
      <c r="M52" s="1"/>
      <c r="N52" s="1"/>
      <c r="O52" s="1"/>
      <c r="P52" s="1"/>
      <c r="Q52" s="1"/>
      <c r="R52" s="1"/>
      <c r="S52" s="1"/>
      <c r="T52" s="1"/>
      <c r="U52" s="1"/>
      <c r="V52" s="1"/>
      <c r="W52" s="1"/>
      <c r="X52" s="1"/>
      <c r="Y52" s="1"/>
      <c r="Z52" s="1"/>
    </row>
    <row r="53" spans="1:26" x14ac:dyDescent="0.25">
      <c r="A53" s="3"/>
      <c r="B53" s="5"/>
      <c r="D53" s="6"/>
      <c r="E53" s="6"/>
      <c r="F53" s="6"/>
      <c r="G53" s="6"/>
      <c r="H53" s="6"/>
      <c r="I53" s="7"/>
      <c r="J53" s="4"/>
      <c r="K53" s="1"/>
      <c r="L53" s="1"/>
      <c r="M53" s="1"/>
      <c r="N53" s="1"/>
      <c r="O53" s="1"/>
      <c r="P53" s="1"/>
      <c r="Q53" s="1"/>
      <c r="R53" s="1"/>
      <c r="S53" s="1"/>
      <c r="T53" s="1"/>
      <c r="U53" s="1"/>
      <c r="V53" s="1"/>
      <c r="W53" s="1"/>
      <c r="X53" s="1"/>
      <c r="Y53" s="1"/>
      <c r="Z53" s="1"/>
    </row>
    <row r="54" spans="1:26" x14ac:dyDescent="0.25">
      <c r="A54" s="3"/>
      <c r="B54" s="5"/>
      <c r="C54" s="17" t="s">
        <v>1707</v>
      </c>
      <c r="D54" s="279" t="s">
        <v>15</v>
      </c>
      <c r="E54" s="280"/>
      <c r="F54" s="280"/>
      <c r="G54" s="280"/>
      <c r="H54" s="280"/>
      <c r="I54" s="7"/>
      <c r="J54" s="4"/>
      <c r="K54" s="1"/>
      <c r="L54" s="1"/>
      <c r="M54" s="1"/>
      <c r="N54" s="1"/>
      <c r="O54" s="1"/>
      <c r="P54" s="1"/>
      <c r="Q54" s="1"/>
      <c r="R54" s="1"/>
      <c r="S54" s="1"/>
      <c r="T54" s="1"/>
      <c r="U54" s="1"/>
      <c r="V54" s="1"/>
      <c r="W54" s="1"/>
      <c r="X54" s="1"/>
      <c r="Y54" s="1"/>
      <c r="Z54" s="1"/>
    </row>
    <row r="55" spans="1:26" x14ac:dyDescent="0.25">
      <c r="A55" s="3"/>
      <c r="B55" s="5"/>
      <c r="C55" s="13" t="s">
        <v>5377</v>
      </c>
      <c r="D55" s="267" t="s">
        <v>4614</v>
      </c>
      <c r="E55" s="267"/>
      <c r="F55" s="267"/>
      <c r="G55" s="267"/>
      <c r="H55" s="267"/>
      <c r="I55" s="7"/>
      <c r="J55" s="4"/>
      <c r="K55" s="1"/>
      <c r="L55" s="1"/>
      <c r="M55" s="1"/>
      <c r="N55" s="1"/>
      <c r="O55" s="1"/>
      <c r="P55" s="1"/>
      <c r="Q55" s="1"/>
      <c r="R55" s="1"/>
      <c r="S55" s="1"/>
      <c r="T55" s="1"/>
      <c r="U55" s="1"/>
      <c r="V55" s="1"/>
      <c r="W55" s="1"/>
      <c r="X55" s="1"/>
      <c r="Y55" s="1"/>
      <c r="Z55" s="1"/>
    </row>
    <row r="56" spans="1:26" x14ac:dyDescent="0.25">
      <c r="A56" s="3"/>
      <c r="B56" s="5"/>
      <c r="C56" s="6"/>
      <c r="D56" s="6"/>
      <c r="E56" s="6"/>
      <c r="F56" s="6"/>
      <c r="G56" s="6"/>
      <c r="H56" s="6"/>
      <c r="I56" s="7"/>
      <c r="J56" s="4"/>
      <c r="K56" s="1"/>
      <c r="L56" s="1"/>
      <c r="M56" s="1"/>
      <c r="N56" s="1"/>
      <c r="O56" s="1"/>
      <c r="P56" s="1"/>
      <c r="Q56" s="1"/>
      <c r="R56" s="1"/>
      <c r="S56" s="1"/>
      <c r="T56" s="1"/>
      <c r="U56" s="1"/>
      <c r="V56" s="1"/>
      <c r="W56" s="1"/>
      <c r="X56" s="1"/>
      <c r="Y56" s="1"/>
      <c r="Z56" s="1"/>
    </row>
    <row r="57" spans="1:26" x14ac:dyDescent="0.25">
      <c r="A57" s="3"/>
      <c r="B57" s="5"/>
      <c r="C57" s="17" t="s">
        <v>1708</v>
      </c>
      <c r="D57" s="279" t="s">
        <v>15</v>
      </c>
      <c r="E57" s="280"/>
      <c r="F57" s="280"/>
      <c r="G57" s="280"/>
      <c r="H57" s="280"/>
      <c r="I57" s="7"/>
      <c r="J57" s="4"/>
      <c r="K57" s="1"/>
      <c r="L57" s="1"/>
      <c r="M57" s="1"/>
      <c r="N57" s="1"/>
      <c r="O57" s="1"/>
      <c r="P57" s="1"/>
      <c r="Q57" s="1"/>
      <c r="R57" s="1"/>
      <c r="S57" s="1"/>
      <c r="T57" s="1"/>
      <c r="U57" s="1"/>
      <c r="V57" s="1"/>
      <c r="W57" s="1"/>
      <c r="X57" s="1"/>
      <c r="Y57" s="1"/>
      <c r="Z57" s="1"/>
    </row>
    <row r="58" spans="1:26" x14ac:dyDescent="0.25">
      <c r="A58" s="3"/>
      <c r="B58" s="5"/>
      <c r="C58" s="13" t="s">
        <v>5377</v>
      </c>
      <c r="D58" s="267" t="s">
        <v>4614</v>
      </c>
      <c r="E58" s="267"/>
      <c r="F58" s="267"/>
      <c r="G58" s="267"/>
      <c r="H58" s="267"/>
      <c r="I58" s="7"/>
      <c r="J58" s="4"/>
      <c r="K58" s="1"/>
      <c r="L58" s="1"/>
      <c r="M58" s="1"/>
      <c r="N58" s="1"/>
      <c r="O58" s="1"/>
      <c r="P58" s="1"/>
      <c r="Q58" s="1"/>
      <c r="R58" s="1"/>
      <c r="S58" s="1"/>
      <c r="T58" s="1"/>
      <c r="U58" s="1"/>
      <c r="V58" s="1"/>
      <c r="W58" s="1"/>
      <c r="X58" s="1"/>
      <c r="Y58" s="1"/>
      <c r="Z58" s="1"/>
    </row>
    <row r="59" spans="1:26" x14ac:dyDescent="0.25">
      <c r="A59" s="3"/>
      <c r="B59" s="5"/>
      <c r="C59" s="6"/>
      <c r="D59" s="6"/>
      <c r="E59" s="6"/>
      <c r="F59" s="6"/>
      <c r="G59" s="6"/>
      <c r="H59" s="6"/>
      <c r="I59" s="7"/>
      <c r="J59" s="4"/>
      <c r="K59" s="1"/>
      <c r="L59" s="1"/>
      <c r="M59" s="1"/>
      <c r="N59" s="1"/>
      <c r="O59" s="1"/>
      <c r="P59" s="1"/>
      <c r="Q59" s="1"/>
      <c r="R59" s="1"/>
      <c r="S59" s="1"/>
      <c r="T59" s="1"/>
      <c r="U59" s="1"/>
      <c r="V59" s="1"/>
      <c r="W59" s="1"/>
      <c r="X59" s="1"/>
      <c r="Y59" s="1"/>
      <c r="Z59" s="1"/>
    </row>
    <row r="60" spans="1:26" x14ac:dyDescent="0.25">
      <c r="A60" s="3"/>
      <c r="B60" s="5"/>
      <c r="C60" s="66" t="s">
        <v>4834</v>
      </c>
      <c r="D60" s="279" t="s">
        <v>15</v>
      </c>
      <c r="E60" s="280"/>
      <c r="F60" s="280"/>
      <c r="G60" s="280"/>
      <c r="H60" s="280"/>
      <c r="I60" s="7"/>
      <c r="J60" s="4"/>
      <c r="K60" s="1"/>
      <c r="L60" s="1"/>
      <c r="M60" s="1"/>
      <c r="N60" s="1"/>
      <c r="O60" s="1"/>
      <c r="P60" s="1"/>
      <c r="Q60" s="1"/>
      <c r="R60" s="1"/>
      <c r="S60" s="1"/>
      <c r="T60" s="1"/>
      <c r="U60" s="1"/>
      <c r="V60" s="1"/>
      <c r="W60" s="1"/>
      <c r="X60" s="1"/>
      <c r="Y60" s="1"/>
      <c r="Z60" s="1"/>
    </row>
    <row r="61" spans="1:26" x14ac:dyDescent="0.25">
      <c r="A61" s="3"/>
      <c r="B61" s="5"/>
      <c r="C61" s="65" t="s">
        <v>4835</v>
      </c>
      <c r="D61" s="279" t="s">
        <v>15</v>
      </c>
      <c r="E61" s="280"/>
      <c r="F61" s="280"/>
      <c r="G61" s="280"/>
      <c r="H61" s="280"/>
      <c r="I61" s="7"/>
      <c r="J61" s="4"/>
      <c r="K61" s="1"/>
      <c r="L61" s="1"/>
      <c r="M61" s="1"/>
      <c r="N61" s="1"/>
      <c r="O61" s="1"/>
      <c r="P61" s="1"/>
      <c r="Q61" s="1"/>
      <c r="R61" s="1"/>
      <c r="S61" s="1"/>
      <c r="T61" s="1"/>
      <c r="U61" s="1"/>
      <c r="V61" s="1"/>
      <c r="W61" s="1"/>
      <c r="X61" s="1"/>
      <c r="Y61" s="1"/>
      <c r="Z61" s="1"/>
    </row>
    <row r="62" spans="1:26" ht="14.45" customHeight="1" x14ac:dyDescent="0.25">
      <c r="A62" s="3"/>
      <c r="B62" s="5"/>
      <c r="C62" s="227" t="s">
        <v>4836</v>
      </c>
      <c r="D62" s="274" t="s">
        <v>15</v>
      </c>
      <c r="E62" s="274"/>
      <c r="F62" s="274"/>
      <c r="G62" s="274"/>
      <c r="H62" s="274"/>
      <c r="I62" s="7"/>
      <c r="J62" s="4"/>
      <c r="K62" s="1"/>
      <c r="L62" s="1"/>
      <c r="M62" s="1"/>
      <c r="N62" s="1"/>
      <c r="O62" s="1"/>
      <c r="P62" s="1"/>
      <c r="Q62" s="1"/>
      <c r="R62" s="1"/>
      <c r="S62" s="1"/>
      <c r="T62" s="1"/>
      <c r="U62" s="1"/>
      <c r="V62" s="1"/>
      <c r="W62" s="1"/>
      <c r="X62" s="1"/>
      <c r="Y62" s="1"/>
      <c r="Z62" s="1"/>
    </row>
    <row r="63" spans="1:26" x14ac:dyDescent="0.25">
      <c r="A63" s="3"/>
      <c r="B63" s="5"/>
      <c r="C63" s="227"/>
      <c r="D63" s="274"/>
      <c r="E63" s="274"/>
      <c r="F63" s="274"/>
      <c r="G63" s="274"/>
      <c r="H63" s="274"/>
      <c r="I63" s="7"/>
      <c r="J63" s="4"/>
      <c r="K63" s="1"/>
      <c r="L63" s="1"/>
      <c r="M63" s="1"/>
      <c r="N63" s="1"/>
      <c r="O63" s="1"/>
      <c r="P63" s="1"/>
      <c r="Q63" s="1"/>
      <c r="R63" s="1"/>
      <c r="S63" s="1"/>
      <c r="T63" s="1"/>
      <c r="U63" s="1"/>
      <c r="V63" s="1"/>
      <c r="W63" s="1"/>
      <c r="X63" s="1"/>
      <c r="Y63" s="1"/>
      <c r="Z63" s="1"/>
    </row>
    <row r="64" spans="1:26" x14ac:dyDescent="0.25">
      <c r="A64" s="3"/>
      <c r="B64" s="5"/>
      <c r="C64" s="227"/>
      <c r="D64" s="274"/>
      <c r="E64" s="274"/>
      <c r="F64" s="274"/>
      <c r="G64" s="274"/>
      <c r="H64" s="274"/>
      <c r="I64" s="7"/>
      <c r="J64" s="4"/>
      <c r="K64" s="1"/>
      <c r="L64" s="1"/>
      <c r="M64" s="1"/>
      <c r="N64" s="1"/>
      <c r="O64" s="1"/>
      <c r="P64" s="1"/>
      <c r="Q64" s="1"/>
      <c r="R64" s="1"/>
      <c r="S64" s="1"/>
      <c r="T64" s="1"/>
      <c r="U64" s="1"/>
      <c r="V64" s="1"/>
      <c r="W64" s="1"/>
      <c r="X64" s="1"/>
      <c r="Y64" s="1"/>
      <c r="Z64" s="1"/>
    </row>
    <row r="65" spans="1:26" ht="8.25" customHeight="1" x14ac:dyDescent="0.25">
      <c r="A65" s="3"/>
      <c r="B65" s="5"/>
      <c r="C65" s="227"/>
      <c r="D65" s="274"/>
      <c r="E65" s="274"/>
      <c r="F65" s="274"/>
      <c r="G65" s="274"/>
      <c r="H65" s="274"/>
      <c r="I65" s="7"/>
      <c r="J65" s="4"/>
      <c r="K65" s="1"/>
      <c r="L65" s="1"/>
      <c r="M65" s="1"/>
      <c r="N65" s="1"/>
      <c r="O65" s="1"/>
      <c r="P65" s="1"/>
      <c r="Q65" s="1"/>
      <c r="R65" s="1"/>
      <c r="S65" s="1"/>
      <c r="T65" s="1"/>
      <c r="U65" s="1"/>
      <c r="V65" s="1"/>
      <c r="W65" s="1"/>
      <c r="X65" s="1"/>
      <c r="Y65" s="1"/>
      <c r="Z65" s="1"/>
    </row>
    <row r="66" spans="1:26" x14ac:dyDescent="0.25">
      <c r="A66" s="3"/>
      <c r="B66" s="5"/>
      <c r="C66" s="65" t="s">
        <v>4837</v>
      </c>
      <c r="D66" s="279" t="s">
        <v>15</v>
      </c>
      <c r="E66" s="280"/>
      <c r="F66" s="280"/>
      <c r="G66" s="280"/>
      <c r="H66" s="280"/>
      <c r="I66" s="7"/>
      <c r="J66" s="4"/>
      <c r="K66" s="1"/>
      <c r="L66" s="1"/>
      <c r="M66" s="1"/>
      <c r="N66" s="1"/>
      <c r="O66" s="1"/>
      <c r="P66" s="1"/>
      <c r="Q66" s="1"/>
      <c r="R66" s="1"/>
      <c r="S66" s="1"/>
      <c r="T66" s="1"/>
      <c r="U66" s="1"/>
      <c r="V66" s="1"/>
      <c r="W66" s="1"/>
      <c r="X66" s="1"/>
      <c r="Y66" s="1"/>
      <c r="Z66" s="1"/>
    </row>
    <row r="67" spans="1:26" x14ac:dyDescent="0.25">
      <c r="A67" s="3"/>
      <c r="B67" s="5"/>
      <c r="C67" s="65" t="s">
        <v>4838</v>
      </c>
      <c r="D67" s="267" t="s">
        <v>4615</v>
      </c>
      <c r="E67" s="267"/>
      <c r="F67" s="267"/>
      <c r="G67" s="267"/>
      <c r="H67" s="267"/>
      <c r="I67" s="7"/>
      <c r="J67" s="4"/>
      <c r="K67" s="1"/>
      <c r="L67" s="1"/>
      <c r="M67" s="1"/>
      <c r="N67" s="1"/>
      <c r="O67" s="1"/>
      <c r="P67" s="1"/>
      <c r="Q67" s="1"/>
      <c r="R67" s="1"/>
      <c r="S67" s="1"/>
      <c r="T67" s="1"/>
      <c r="U67" s="1"/>
      <c r="V67" s="1"/>
      <c r="W67" s="1"/>
      <c r="X67" s="1"/>
      <c r="Y67" s="1"/>
      <c r="Z67" s="1"/>
    </row>
    <row r="68" spans="1:26" x14ac:dyDescent="0.25">
      <c r="A68" s="3"/>
      <c r="B68" s="5"/>
      <c r="C68" s="6"/>
      <c r="D68" s="6"/>
      <c r="E68" s="6"/>
      <c r="F68" s="6"/>
      <c r="G68" s="6"/>
      <c r="H68" s="6"/>
      <c r="I68" s="7"/>
      <c r="J68" s="4"/>
      <c r="K68" s="1"/>
      <c r="L68" s="1"/>
      <c r="M68" s="1"/>
      <c r="N68" s="1"/>
      <c r="O68" s="1"/>
      <c r="P68" s="1"/>
      <c r="Q68" s="1"/>
      <c r="R68" s="1"/>
      <c r="S68" s="1"/>
      <c r="T68" s="1"/>
      <c r="U68" s="1"/>
      <c r="V68" s="1"/>
      <c r="W68" s="1"/>
      <c r="X68" s="1"/>
      <c r="Y68" s="1"/>
      <c r="Z68" s="1"/>
    </row>
    <row r="69" spans="1:26" x14ac:dyDescent="0.25">
      <c r="A69" s="3"/>
      <c r="B69" s="5"/>
      <c r="C69" s="34" t="s">
        <v>5380</v>
      </c>
      <c r="D69" s="6"/>
      <c r="E69" s="6"/>
      <c r="F69" s="6"/>
      <c r="G69" s="6"/>
      <c r="H69" s="6"/>
      <c r="I69" s="7"/>
      <c r="J69" s="4"/>
      <c r="K69" s="1"/>
      <c r="L69" s="1"/>
      <c r="M69" s="1"/>
      <c r="N69" s="1"/>
      <c r="O69" s="1"/>
      <c r="P69" s="1"/>
      <c r="Q69" s="1"/>
      <c r="R69" s="1"/>
      <c r="S69" s="1"/>
      <c r="T69" s="1"/>
      <c r="U69" s="1"/>
      <c r="V69" s="1"/>
      <c r="W69" s="1"/>
      <c r="X69" s="1"/>
      <c r="Y69" s="1"/>
      <c r="Z69" s="1"/>
    </row>
    <row r="70" spans="1:26" x14ac:dyDescent="0.25">
      <c r="A70" s="3"/>
      <c r="B70" s="5"/>
      <c r="C70" s="13" t="s">
        <v>5325</v>
      </c>
      <c r="D70" s="279" t="s">
        <v>15</v>
      </c>
      <c r="E70" s="280"/>
      <c r="F70" s="280"/>
      <c r="G70" s="280"/>
      <c r="H70" s="280"/>
      <c r="I70" s="7"/>
      <c r="J70" s="4"/>
      <c r="K70" s="1"/>
      <c r="L70" s="1"/>
      <c r="M70" s="1"/>
      <c r="N70" s="1"/>
      <c r="O70" s="1"/>
      <c r="P70" s="1"/>
      <c r="Q70" s="1"/>
      <c r="R70" s="1"/>
      <c r="S70" s="1"/>
      <c r="T70" s="1"/>
      <c r="U70" s="1"/>
      <c r="V70" s="1"/>
      <c r="W70" s="1"/>
      <c r="X70" s="1"/>
      <c r="Y70" s="1"/>
      <c r="Z70" s="1"/>
    </row>
    <row r="71" spans="1:26" ht="14.45" customHeight="1" x14ac:dyDescent="0.25">
      <c r="A71" s="3"/>
      <c r="B71" s="5"/>
      <c r="C71" s="254" t="s">
        <v>4839</v>
      </c>
      <c r="D71" s="342"/>
      <c r="E71" s="342"/>
      <c r="F71" s="342"/>
      <c r="G71" s="342"/>
      <c r="H71" s="342"/>
      <c r="I71" s="7"/>
      <c r="J71" s="4"/>
      <c r="K71" s="1"/>
      <c r="L71" s="1"/>
      <c r="M71" s="1"/>
      <c r="N71" s="1"/>
      <c r="O71" s="1"/>
      <c r="P71" s="1"/>
      <c r="Q71" s="1"/>
      <c r="R71" s="1"/>
      <c r="S71" s="1"/>
      <c r="T71" s="1"/>
      <c r="U71" s="1"/>
      <c r="V71" s="1"/>
      <c r="W71" s="1"/>
      <c r="X71" s="1"/>
      <c r="Y71" s="1"/>
      <c r="Z71" s="1"/>
    </row>
    <row r="72" spans="1:26" x14ac:dyDescent="0.25">
      <c r="A72" s="3"/>
      <c r="B72" s="5"/>
      <c r="C72" s="345"/>
      <c r="D72" s="343"/>
      <c r="E72" s="343"/>
      <c r="F72" s="343"/>
      <c r="G72" s="343"/>
      <c r="H72" s="343"/>
      <c r="I72" s="7"/>
      <c r="J72" s="4"/>
      <c r="K72" s="1"/>
      <c r="L72" s="1"/>
      <c r="M72" s="1"/>
      <c r="N72" s="1"/>
      <c r="O72" s="1"/>
      <c r="P72" s="1"/>
      <c r="Q72" s="1"/>
      <c r="R72" s="1"/>
      <c r="S72" s="1"/>
      <c r="T72" s="1"/>
      <c r="U72" s="1"/>
      <c r="V72" s="1"/>
      <c r="W72" s="1"/>
      <c r="X72" s="1"/>
      <c r="Y72" s="1"/>
      <c r="Z72" s="1"/>
    </row>
    <row r="73" spans="1:26" x14ac:dyDescent="0.25">
      <c r="A73" s="3"/>
      <c r="B73" s="5"/>
      <c r="C73" s="255"/>
      <c r="D73" s="344"/>
      <c r="E73" s="344"/>
      <c r="F73" s="344"/>
      <c r="G73" s="344"/>
      <c r="H73" s="344"/>
      <c r="I73" s="7"/>
      <c r="J73" s="4"/>
      <c r="K73" s="1"/>
      <c r="L73" s="1"/>
      <c r="M73" s="1"/>
      <c r="N73" s="1"/>
      <c r="O73" s="1"/>
      <c r="P73" s="1"/>
      <c r="Q73" s="1"/>
      <c r="R73" s="1"/>
      <c r="S73" s="1"/>
      <c r="T73" s="1"/>
      <c r="U73" s="1"/>
      <c r="V73" s="1"/>
      <c r="W73" s="1"/>
      <c r="X73" s="1"/>
      <c r="Y73" s="1"/>
      <c r="Z73" s="1"/>
    </row>
    <row r="74" spans="1:26" ht="25.5" customHeight="1" x14ac:dyDescent="0.25">
      <c r="A74" s="3"/>
      <c r="B74" s="5"/>
      <c r="C74" s="276" t="s">
        <v>5419</v>
      </c>
      <c r="D74" s="274" t="s">
        <v>15</v>
      </c>
      <c r="E74" s="274"/>
      <c r="F74" s="274"/>
      <c r="G74" s="274"/>
      <c r="H74" s="274"/>
      <c r="I74" s="7"/>
      <c r="J74" s="4"/>
      <c r="K74" s="1"/>
      <c r="L74" s="1"/>
      <c r="M74" s="1"/>
      <c r="N74" s="1"/>
      <c r="O74" s="1"/>
      <c r="P74" s="1"/>
      <c r="Q74" s="1"/>
      <c r="R74" s="1"/>
      <c r="S74" s="1"/>
      <c r="T74" s="1"/>
      <c r="U74" s="1"/>
      <c r="V74" s="1"/>
      <c r="W74" s="1"/>
      <c r="X74" s="1"/>
      <c r="Y74" s="1"/>
      <c r="Z74" s="1"/>
    </row>
    <row r="75" spans="1:26" ht="21" customHeight="1" x14ac:dyDescent="0.25">
      <c r="A75" s="3"/>
      <c r="B75" s="5"/>
      <c r="C75" s="276"/>
      <c r="D75" s="274"/>
      <c r="E75" s="274"/>
      <c r="F75" s="274"/>
      <c r="G75" s="274"/>
      <c r="H75" s="274"/>
      <c r="I75" s="7"/>
      <c r="J75" s="4"/>
      <c r="K75" s="1"/>
      <c r="L75" s="1"/>
      <c r="M75" s="1"/>
      <c r="N75" s="1"/>
      <c r="O75" s="1"/>
      <c r="P75" s="1"/>
      <c r="Q75" s="1"/>
      <c r="R75" s="1"/>
      <c r="S75" s="1"/>
      <c r="T75" s="1"/>
      <c r="U75" s="1"/>
      <c r="V75" s="1"/>
      <c r="W75" s="1"/>
      <c r="X75" s="1"/>
      <c r="Y75" s="1"/>
      <c r="Z75" s="1"/>
    </row>
    <row r="76" spans="1:26" ht="30" x14ac:dyDescent="0.25">
      <c r="A76" s="3"/>
      <c r="B76" s="5"/>
      <c r="C76" s="57" t="s">
        <v>5381</v>
      </c>
      <c r="D76" s="277" t="s">
        <v>4614</v>
      </c>
      <c r="E76" s="277"/>
      <c r="F76" s="277"/>
      <c r="G76" s="277"/>
      <c r="H76" s="277"/>
      <c r="I76" s="7"/>
      <c r="J76" s="4"/>
      <c r="K76" s="1"/>
      <c r="L76" s="1"/>
      <c r="M76" s="1"/>
      <c r="N76" s="1"/>
      <c r="O76" s="1"/>
      <c r="P76" s="1"/>
      <c r="Q76" s="1"/>
      <c r="R76" s="1"/>
      <c r="S76" s="1"/>
      <c r="T76" s="1"/>
      <c r="U76" s="1"/>
      <c r="V76" s="1"/>
      <c r="W76" s="1"/>
      <c r="X76" s="1"/>
      <c r="Y76" s="1"/>
      <c r="Z76" s="1"/>
    </row>
    <row r="77" spans="1:26" ht="14.45" customHeight="1" x14ac:dyDescent="0.25">
      <c r="A77" s="3"/>
      <c r="B77" s="5"/>
      <c r="C77" s="276" t="s">
        <v>4839</v>
      </c>
      <c r="D77" s="342"/>
      <c r="E77" s="342"/>
      <c r="F77" s="342"/>
      <c r="G77" s="342"/>
      <c r="H77" s="342"/>
      <c r="I77" s="7"/>
      <c r="J77" s="4"/>
      <c r="K77" s="1"/>
      <c r="L77" s="1"/>
      <c r="M77" s="1"/>
      <c r="N77" s="1"/>
      <c r="O77" s="1"/>
      <c r="P77" s="1"/>
      <c r="Q77" s="1"/>
      <c r="R77" s="1"/>
      <c r="S77" s="1"/>
      <c r="T77" s="1"/>
      <c r="U77" s="1"/>
      <c r="V77" s="1"/>
      <c r="W77" s="1"/>
      <c r="X77" s="1"/>
      <c r="Y77" s="1"/>
      <c r="Z77" s="1"/>
    </row>
    <row r="78" spans="1:26" x14ac:dyDescent="0.25">
      <c r="A78" s="3"/>
      <c r="B78" s="5"/>
      <c r="C78" s="276"/>
      <c r="D78" s="343"/>
      <c r="E78" s="343"/>
      <c r="F78" s="343"/>
      <c r="G78" s="343"/>
      <c r="H78" s="343"/>
      <c r="I78" s="7"/>
      <c r="J78" s="4"/>
      <c r="K78" s="1"/>
      <c r="L78" s="1"/>
      <c r="M78" s="1"/>
      <c r="N78" s="1"/>
      <c r="O78" s="1"/>
      <c r="P78" s="1"/>
      <c r="Q78" s="1"/>
      <c r="R78" s="1"/>
      <c r="S78" s="1"/>
      <c r="T78" s="1"/>
      <c r="U78" s="1"/>
      <c r="V78" s="1"/>
      <c r="W78" s="1"/>
      <c r="X78" s="1"/>
      <c r="Y78" s="1"/>
      <c r="Z78" s="1"/>
    </row>
    <row r="79" spans="1:26" x14ac:dyDescent="0.25">
      <c r="A79" s="3"/>
      <c r="B79" s="5"/>
      <c r="C79" s="276"/>
      <c r="D79" s="344"/>
      <c r="E79" s="344"/>
      <c r="F79" s="344"/>
      <c r="G79" s="344"/>
      <c r="H79" s="344"/>
      <c r="I79" s="7"/>
      <c r="J79" s="4"/>
      <c r="K79" s="1"/>
      <c r="L79" s="1"/>
      <c r="M79" s="1"/>
      <c r="N79" s="1"/>
      <c r="O79" s="1"/>
      <c r="P79" s="1"/>
      <c r="Q79" s="1"/>
      <c r="R79" s="1"/>
      <c r="S79" s="1"/>
      <c r="T79" s="1"/>
      <c r="U79" s="1"/>
      <c r="V79" s="1"/>
      <c r="W79" s="1"/>
      <c r="X79" s="1"/>
      <c r="Y79" s="1"/>
      <c r="Z79" s="1"/>
    </row>
    <row r="80" spans="1:26" x14ac:dyDescent="0.25">
      <c r="A80" s="3"/>
      <c r="B80" s="5"/>
      <c r="C80" s="6"/>
      <c r="D80" s="6"/>
      <c r="E80" s="6"/>
      <c r="F80" s="6"/>
      <c r="G80" s="6"/>
      <c r="H80" s="6"/>
      <c r="I80" s="7"/>
      <c r="J80" s="4"/>
      <c r="K80" s="1"/>
      <c r="L80" s="1"/>
      <c r="M80" s="1"/>
      <c r="N80" s="1"/>
      <c r="O80" s="1"/>
      <c r="P80" s="1"/>
      <c r="Q80" s="1"/>
      <c r="R80" s="1"/>
      <c r="S80" s="1"/>
      <c r="T80" s="1"/>
      <c r="U80" s="1"/>
      <c r="V80" s="1"/>
      <c r="W80" s="1"/>
      <c r="X80" s="1"/>
      <c r="Y80" s="1"/>
      <c r="Z80" s="1"/>
    </row>
    <row r="81" spans="1:26" ht="15" customHeight="1" x14ac:dyDescent="0.25">
      <c r="A81" s="3"/>
      <c r="B81" s="5"/>
      <c r="C81" s="179" t="s">
        <v>4840</v>
      </c>
      <c r="D81" s="6"/>
      <c r="E81" s="6"/>
      <c r="F81" s="6"/>
      <c r="G81" s="6"/>
      <c r="H81" s="6"/>
      <c r="I81" s="7"/>
      <c r="J81" s="4"/>
      <c r="K81" s="1"/>
      <c r="L81" s="1"/>
      <c r="M81" s="1"/>
      <c r="N81" s="1"/>
      <c r="O81" s="1"/>
      <c r="P81" s="1"/>
      <c r="Q81" s="1"/>
      <c r="R81" s="1"/>
      <c r="S81" s="1"/>
      <c r="T81" s="1"/>
      <c r="U81" s="1"/>
      <c r="V81" s="1"/>
      <c r="W81" s="1"/>
      <c r="X81" s="1"/>
      <c r="Y81" s="1"/>
      <c r="Z81" s="1"/>
    </row>
    <row r="82" spans="1:26" x14ac:dyDescent="0.25">
      <c r="A82" s="3"/>
      <c r="B82" s="5"/>
      <c r="C82" s="13" t="s">
        <v>1637</v>
      </c>
      <c r="D82" s="279" t="s">
        <v>15</v>
      </c>
      <c r="E82" s="280"/>
      <c r="F82" s="280"/>
      <c r="G82" s="280"/>
      <c r="H82" s="280"/>
      <c r="I82" s="7"/>
      <c r="J82" s="4"/>
      <c r="K82" s="1"/>
      <c r="L82" s="1"/>
      <c r="M82" s="1"/>
      <c r="N82" s="1"/>
      <c r="O82" s="1"/>
      <c r="P82" s="1"/>
      <c r="Q82" s="1"/>
      <c r="R82" s="1"/>
      <c r="S82" s="1"/>
      <c r="T82" s="1"/>
      <c r="U82" s="1"/>
      <c r="V82" s="1"/>
      <c r="W82" s="1"/>
      <c r="X82" s="1"/>
      <c r="Y82" s="1"/>
      <c r="Z82" s="1"/>
    </row>
    <row r="83" spans="1:26" x14ac:dyDescent="0.25">
      <c r="A83" s="3"/>
      <c r="B83" s="5"/>
      <c r="C83" s="13" t="s">
        <v>1638</v>
      </c>
      <c r="D83" s="279" t="s">
        <v>15</v>
      </c>
      <c r="E83" s="280"/>
      <c r="F83" s="280"/>
      <c r="G83" s="280"/>
      <c r="H83" s="280"/>
      <c r="I83" s="7"/>
      <c r="J83" s="4"/>
      <c r="K83" s="1"/>
      <c r="L83" s="1"/>
      <c r="M83" s="1"/>
      <c r="N83" s="1"/>
      <c r="O83" s="1"/>
      <c r="P83" s="1"/>
      <c r="Q83" s="1"/>
      <c r="R83" s="1"/>
      <c r="S83" s="1"/>
      <c r="T83" s="1"/>
      <c r="U83" s="1"/>
      <c r="V83" s="1"/>
      <c r="W83" s="1"/>
      <c r="X83" s="1"/>
      <c r="Y83" s="1"/>
      <c r="Z83" s="1"/>
    </row>
    <row r="84" spans="1:26" x14ac:dyDescent="0.25">
      <c r="A84" s="3"/>
      <c r="B84" s="5"/>
      <c r="C84" s="13" t="s">
        <v>1639</v>
      </c>
      <c r="D84" s="279" t="s">
        <v>15</v>
      </c>
      <c r="E84" s="280"/>
      <c r="F84" s="280"/>
      <c r="G84" s="280"/>
      <c r="H84" s="280"/>
      <c r="I84" s="7"/>
      <c r="J84" s="4"/>
      <c r="K84" s="1"/>
      <c r="L84" s="1"/>
      <c r="M84" s="1"/>
      <c r="N84" s="1"/>
      <c r="O84" s="1"/>
      <c r="P84" s="1"/>
      <c r="Q84" s="1"/>
      <c r="R84" s="1"/>
      <c r="S84" s="1"/>
      <c r="T84" s="1"/>
      <c r="U84" s="1"/>
      <c r="V84" s="1"/>
      <c r="W84" s="1"/>
      <c r="X84" s="1"/>
      <c r="Y84" s="1"/>
      <c r="Z84" s="1"/>
    </row>
    <row r="85" spans="1:26" x14ac:dyDescent="0.25">
      <c r="A85" s="3"/>
      <c r="B85" s="5"/>
      <c r="C85" s="6"/>
      <c r="D85" s="6"/>
      <c r="E85" s="6"/>
      <c r="F85" s="6"/>
      <c r="G85" s="6"/>
      <c r="H85" s="6"/>
      <c r="I85" s="7"/>
      <c r="J85" s="4"/>
      <c r="K85" s="1"/>
      <c r="L85" s="1"/>
      <c r="M85" s="1"/>
      <c r="N85" s="1"/>
      <c r="O85" s="1"/>
      <c r="P85" s="1"/>
      <c r="Q85" s="1"/>
      <c r="R85" s="1"/>
      <c r="S85" s="1"/>
      <c r="T85" s="1"/>
      <c r="U85" s="1"/>
      <c r="V85" s="1"/>
      <c r="W85" s="1"/>
      <c r="X85" s="1"/>
      <c r="Y85" s="1"/>
      <c r="Z85" s="1"/>
    </row>
    <row r="86" spans="1:26" x14ac:dyDescent="0.25">
      <c r="A86" s="3"/>
      <c r="B86" s="5"/>
      <c r="C86" s="13" t="s">
        <v>4666</v>
      </c>
      <c r="D86" s="267" t="s">
        <v>4614</v>
      </c>
      <c r="E86" s="267"/>
      <c r="F86" s="267"/>
      <c r="G86" s="267"/>
      <c r="H86" s="267"/>
      <c r="I86" s="7"/>
      <c r="J86" s="4"/>
      <c r="K86" s="1"/>
      <c r="L86" s="1"/>
      <c r="M86" s="1"/>
      <c r="N86" s="1"/>
      <c r="O86" s="1"/>
      <c r="P86" s="1"/>
      <c r="Q86" s="1"/>
      <c r="R86" s="1"/>
      <c r="S86" s="1"/>
      <c r="T86" s="1"/>
      <c r="U86" s="1"/>
      <c r="V86" s="1"/>
      <c r="W86" s="1"/>
      <c r="X86" s="1"/>
      <c r="Y86" s="1"/>
      <c r="Z86" s="1"/>
    </row>
    <row r="87" spans="1:26" x14ac:dyDescent="0.25">
      <c r="A87" s="3"/>
      <c r="B87" s="5"/>
      <c r="C87" s="6"/>
      <c r="D87" s="6"/>
      <c r="E87" s="6"/>
      <c r="F87" s="6"/>
      <c r="G87" s="6"/>
      <c r="H87" s="6"/>
      <c r="I87" s="7"/>
      <c r="J87" s="4"/>
      <c r="K87" s="1"/>
      <c r="L87" s="1"/>
      <c r="M87" s="1"/>
      <c r="N87" s="1"/>
      <c r="O87" s="1"/>
      <c r="P87" s="1"/>
      <c r="Q87" s="1"/>
      <c r="R87" s="1"/>
      <c r="S87" s="1"/>
      <c r="T87" s="1"/>
      <c r="U87" s="1"/>
      <c r="V87" s="1"/>
      <c r="W87" s="1"/>
      <c r="X87" s="1"/>
      <c r="Y87" s="1"/>
      <c r="Z87" s="1"/>
    </row>
    <row r="88" spans="1:26" ht="14.45" customHeight="1" x14ac:dyDescent="0.25">
      <c r="A88" s="3"/>
      <c r="B88" s="5"/>
      <c r="C88" s="289" t="s">
        <v>4628</v>
      </c>
      <c r="D88" s="6"/>
      <c r="E88" s="6"/>
      <c r="F88" s="6"/>
      <c r="G88" s="290" t="s">
        <v>4629</v>
      </c>
      <c r="H88" s="290"/>
      <c r="I88" s="7"/>
      <c r="J88" s="4"/>
      <c r="K88" s="1"/>
      <c r="L88" s="1"/>
      <c r="M88" s="1"/>
      <c r="N88" s="1"/>
      <c r="O88" s="1"/>
      <c r="P88" s="1"/>
      <c r="Q88" s="1"/>
      <c r="R88" s="1"/>
      <c r="S88" s="1"/>
      <c r="T88" s="1"/>
      <c r="U88" s="1"/>
      <c r="V88" s="1"/>
      <c r="W88" s="1"/>
      <c r="X88" s="1"/>
      <c r="Y88" s="1"/>
      <c r="Z88" s="1"/>
    </row>
    <row r="89" spans="1:26" ht="14.45" customHeight="1" x14ac:dyDescent="0.25">
      <c r="A89" s="3"/>
      <c r="B89" s="5"/>
      <c r="C89" s="289"/>
      <c r="D89" s="6"/>
      <c r="E89" s="6"/>
      <c r="F89" s="6"/>
      <c r="G89" s="290"/>
      <c r="H89" s="290"/>
      <c r="I89" s="7"/>
      <c r="J89" s="4"/>
      <c r="K89" s="1"/>
      <c r="L89" s="1"/>
      <c r="M89" s="1"/>
      <c r="N89" s="1"/>
      <c r="O89" s="1"/>
      <c r="P89" s="1"/>
      <c r="Q89" s="1"/>
      <c r="R89" s="1"/>
      <c r="S89" s="1"/>
      <c r="T89" s="1"/>
      <c r="U89" s="1"/>
      <c r="V89" s="1"/>
      <c r="W89" s="1"/>
      <c r="X89" s="1"/>
      <c r="Y89" s="1"/>
      <c r="Z89" s="1"/>
    </row>
    <row r="90" spans="1:26" x14ac:dyDescent="0.25">
      <c r="A90" s="3"/>
      <c r="B90" s="20"/>
      <c r="C90" s="21"/>
      <c r="D90" s="21"/>
      <c r="E90" s="21"/>
      <c r="F90" s="21"/>
      <c r="G90" s="21"/>
      <c r="H90" s="21"/>
      <c r="I90" s="22"/>
      <c r="J90" s="4"/>
      <c r="K90" s="1"/>
      <c r="L90" s="1"/>
      <c r="M90" s="1"/>
      <c r="N90" s="1"/>
      <c r="O90" s="1"/>
      <c r="P90" s="1"/>
      <c r="Q90" s="1"/>
      <c r="R90" s="1"/>
      <c r="S90" s="1"/>
      <c r="T90" s="1"/>
      <c r="U90" s="1"/>
      <c r="V90" s="1"/>
      <c r="W90" s="1"/>
      <c r="X90" s="1"/>
      <c r="Y90" s="1"/>
      <c r="Z90" s="1"/>
    </row>
    <row r="91" spans="1:26" x14ac:dyDescent="0.25">
      <c r="A91" s="30"/>
      <c r="B91" s="30"/>
      <c r="C91" s="30"/>
      <c r="D91" s="30"/>
      <c r="E91" s="30"/>
      <c r="F91" s="30"/>
      <c r="G91" s="30"/>
      <c r="H91" s="30"/>
      <c r="I91" s="30"/>
      <c r="J91" s="31"/>
      <c r="K91" s="42"/>
      <c r="L91" s="32"/>
      <c r="M91" s="32"/>
      <c r="N91" s="32"/>
      <c r="O91" s="32"/>
      <c r="P91" s="32"/>
      <c r="Q91" s="32"/>
      <c r="R91" s="32"/>
      <c r="S91" s="32"/>
      <c r="T91" s="32"/>
      <c r="U91" s="32"/>
      <c r="V91" s="32"/>
      <c r="W91" s="32"/>
      <c r="X91" s="32"/>
      <c r="Y91" s="32"/>
      <c r="Z91" s="32"/>
    </row>
    <row r="92" spans="1:26" x14ac:dyDescent="0.25">
      <c r="A92" s="32"/>
      <c r="B92" s="32"/>
      <c r="C92" s="32"/>
      <c r="D92" s="32"/>
      <c r="E92" s="32"/>
      <c r="F92" s="32"/>
      <c r="G92" s="32"/>
      <c r="H92" s="32"/>
      <c r="I92" s="32"/>
      <c r="J92" s="32"/>
      <c r="K92" s="32"/>
      <c r="L92" s="32"/>
      <c r="M92" s="32"/>
      <c r="N92" s="32"/>
      <c r="O92" s="32"/>
      <c r="P92" s="32"/>
      <c r="Q92" s="32"/>
      <c r="R92" s="32"/>
      <c r="S92" s="32"/>
      <c r="T92" s="32"/>
      <c r="U92" s="32"/>
      <c r="V92" s="32"/>
      <c r="W92" s="32"/>
      <c r="X92" s="32"/>
      <c r="Y92" s="32"/>
      <c r="Z92" s="32"/>
    </row>
    <row r="93" spans="1:26" x14ac:dyDescent="0.25">
      <c r="A93" s="32"/>
      <c r="B93" s="32"/>
      <c r="C93" s="32"/>
      <c r="D93" s="32"/>
      <c r="E93" s="32"/>
      <c r="F93" s="32"/>
      <c r="G93" s="32"/>
      <c r="H93" s="32"/>
      <c r="I93" s="32"/>
      <c r="J93" s="32"/>
      <c r="K93" s="32"/>
      <c r="L93" s="32"/>
      <c r="M93" s="32"/>
      <c r="N93" s="32"/>
      <c r="O93" s="32"/>
      <c r="P93" s="32"/>
      <c r="Q93" s="32"/>
      <c r="R93" s="32"/>
      <c r="S93" s="32"/>
      <c r="T93" s="32"/>
      <c r="U93" s="32"/>
      <c r="V93" s="32"/>
      <c r="W93" s="32"/>
      <c r="X93" s="32"/>
      <c r="Y93" s="32"/>
      <c r="Z93" s="32"/>
    </row>
    <row r="94" spans="1:26" x14ac:dyDescent="0.25">
      <c r="A94" s="32"/>
      <c r="B94" s="32"/>
      <c r="C94" s="32"/>
      <c r="D94" s="32"/>
      <c r="E94" s="32"/>
      <c r="F94" s="32"/>
      <c r="G94" s="32"/>
      <c r="H94" s="32"/>
      <c r="I94" s="32"/>
      <c r="J94" s="32"/>
      <c r="K94" s="32"/>
      <c r="L94" s="32"/>
      <c r="M94" s="32"/>
      <c r="N94" s="32"/>
      <c r="O94" s="32"/>
      <c r="P94" s="32"/>
      <c r="Q94" s="32"/>
      <c r="R94" s="32"/>
      <c r="S94" s="32"/>
      <c r="T94" s="32"/>
      <c r="U94" s="32"/>
      <c r="V94" s="32"/>
      <c r="W94" s="32"/>
      <c r="X94" s="32"/>
      <c r="Y94" s="32"/>
      <c r="Z94" s="32"/>
    </row>
    <row r="95" spans="1:26" x14ac:dyDescent="0.25">
      <c r="A95" s="32"/>
      <c r="B95" s="32"/>
      <c r="C95" s="32"/>
      <c r="D95" s="32"/>
      <c r="E95" s="32"/>
      <c r="F95" s="32"/>
      <c r="G95" s="32"/>
      <c r="H95" s="32"/>
      <c r="I95" s="32"/>
      <c r="J95" s="32"/>
      <c r="K95" s="32"/>
      <c r="L95" s="32"/>
      <c r="M95" s="32"/>
      <c r="N95" s="32"/>
      <c r="O95" s="32"/>
      <c r="P95" s="32"/>
      <c r="Q95" s="32"/>
      <c r="R95" s="32"/>
      <c r="S95" s="32"/>
      <c r="T95" s="32"/>
      <c r="U95" s="32"/>
      <c r="V95" s="32"/>
      <c r="W95" s="32"/>
      <c r="X95" s="32"/>
      <c r="Y95" s="32"/>
      <c r="Z95" s="32"/>
    </row>
    <row r="96" spans="1:26" x14ac:dyDescent="0.25">
      <c r="A96" s="32"/>
      <c r="B96" s="32"/>
      <c r="C96" s="32"/>
      <c r="D96" s="32"/>
      <c r="E96" s="32"/>
      <c r="F96" s="32"/>
      <c r="G96" s="32"/>
      <c r="H96" s="32"/>
      <c r="I96" s="32"/>
      <c r="J96" s="32"/>
      <c r="K96" s="32"/>
      <c r="L96" s="32"/>
      <c r="M96" s="32"/>
      <c r="N96" s="32"/>
      <c r="O96" s="32"/>
      <c r="P96" s="32"/>
      <c r="Q96" s="32"/>
      <c r="R96" s="32"/>
      <c r="S96" s="32"/>
      <c r="T96" s="32"/>
      <c r="U96" s="32"/>
      <c r="V96" s="32"/>
      <c r="W96" s="32"/>
      <c r="X96" s="32"/>
      <c r="Y96" s="32"/>
      <c r="Z96" s="32"/>
    </row>
    <row r="97" spans="1:26" x14ac:dyDescent="0.25">
      <c r="A97" s="32"/>
      <c r="B97" s="32"/>
      <c r="C97" s="32"/>
      <c r="D97" s="32"/>
      <c r="E97" s="32"/>
      <c r="F97" s="32"/>
      <c r="G97" s="32"/>
      <c r="H97" s="32"/>
      <c r="I97" s="32"/>
      <c r="J97" s="32"/>
      <c r="K97" s="32"/>
      <c r="L97" s="32"/>
      <c r="M97" s="32"/>
      <c r="N97" s="32"/>
      <c r="O97" s="32"/>
      <c r="P97" s="32"/>
      <c r="Q97" s="32"/>
      <c r="R97" s="32"/>
      <c r="S97" s="32"/>
      <c r="T97" s="32"/>
      <c r="U97" s="32"/>
      <c r="V97" s="32"/>
      <c r="W97" s="32"/>
      <c r="X97" s="32"/>
      <c r="Y97" s="32"/>
      <c r="Z97" s="32"/>
    </row>
    <row r="98" spans="1:26" x14ac:dyDescent="0.25">
      <c r="A98" s="32"/>
      <c r="B98" s="32"/>
      <c r="C98" s="32"/>
      <c r="D98" s="32"/>
      <c r="E98" s="32"/>
      <c r="F98" s="32"/>
      <c r="G98" s="32"/>
      <c r="H98" s="32"/>
      <c r="I98" s="32"/>
      <c r="J98" s="32"/>
      <c r="K98" s="32"/>
      <c r="L98" s="32"/>
      <c r="M98" s="32"/>
      <c r="N98" s="32"/>
      <c r="O98" s="32"/>
      <c r="P98" s="32"/>
      <c r="Q98" s="32"/>
      <c r="R98" s="32"/>
      <c r="S98" s="32"/>
      <c r="T98" s="32"/>
      <c r="U98" s="32"/>
      <c r="V98" s="32"/>
      <c r="W98" s="32"/>
      <c r="X98" s="32"/>
      <c r="Y98" s="32"/>
      <c r="Z98" s="32"/>
    </row>
    <row r="99" spans="1:26" x14ac:dyDescent="0.25">
      <c r="A99" s="32"/>
      <c r="B99" s="32"/>
      <c r="C99" s="32"/>
      <c r="D99" s="32"/>
      <c r="E99" s="32"/>
      <c r="F99" s="32"/>
      <c r="G99" s="32"/>
      <c r="H99" s="32"/>
      <c r="I99" s="32"/>
      <c r="J99" s="32"/>
      <c r="K99" s="32"/>
      <c r="L99" s="32"/>
      <c r="M99" s="32"/>
      <c r="N99" s="32"/>
      <c r="O99" s="32"/>
      <c r="P99" s="32"/>
      <c r="Q99" s="32"/>
      <c r="R99" s="32"/>
      <c r="S99" s="32"/>
      <c r="T99" s="32"/>
      <c r="U99" s="32"/>
      <c r="V99" s="32"/>
      <c r="W99" s="32"/>
      <c r="X99" s="32"/>
      <c r="Y99" s="32"/>
      <c r="Z99" s="32"/>
    </row>
    <row r="100" spans="1:26" x14ac:dyDescent="0.25">
      <c r="A100" s="32"/>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row>
    <row r="101" spans="1:26" x14ac:dyDescent="0.25">
      <c r="A101" s="32"/>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row>
    <row r="102" spans="1:26" x14ac:dyDescent="0.25">
      <c r="A102" s="32"/>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row>
    <row r="103" spans="1:26" x14ac:dyDescent="0.25">
      <c r="A103" s="32"/>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row>
    <row r="104" spans="1:26" x14ac:dyDescent="0.25">
      <c r="A104" s="32"/>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row>
    <row r="105" spans="1:26" x14ac:dyDescent="0.25">
      <c r="A105" s="32"/>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row>
    <row r="106" spans="1:26" x14ac:dyDescent="0.25">
      <c r="A106" s="32"/>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row>
    <row r="107" spans="1:26" x14ac:dyDescent="0.25">
      <c r="A107" s="32"/>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row>
    <row r="108" spans="1:26" x14ac:dyDescent="0.25">
      <c r="A108" s="32"/>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row>
    <row r="109" spans="1:26" x14ac:dyDescent="0.25">
      <c r="A109" s="32"/>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row>
  </sheetData>
  <sheetProtection algorithmName="SHA-512" hashValue="MdFmQOW0zxKF76a4N57340IM4kFm/HyMyufAxoMQRXMCXHBVEvwPMfj8nUlAq5BTcEE5yWWk1RMGBHkyePGHyw==" saltValue="wBvqdxyqKJv8fgKA6yCZtQ==" spinCount="100000" scenarios="1" formatRows="0" pivotTables="0"/>
  <mergeCells count="62">
    <mergeCell ref="D55:H55"/>
    <mergeCell ref="D58:H58"/>
    <mergeCell ref="D76:H76"/>
    <mergeCell ref="C77:C79"/>
    <mergeCell ref="D70:H70"/>
    <mergeCell ref="D74:H75"/>
    <mergeCell ref="C71:C73"/>
    <mergeCell ref="C74:C75"/>
    <mergeCell ref="D71:D73"/>
    <mergeCell ref="E71:E73"/>
    <mergeCell ref="F71:F73"/>
    <mergeCell ref="G71:G73"/>
    <mergeCell ref="H71:H73"/>
    <mergeCell ref="D77:D79"/>
    <mergeCell ref="E77:E79"/>
    <mergeCell ref="F77:F79"/>
    <mergeCell ref="G77:G79"/>
    <mergeCell ref="H77:H79"/>
    <mergeCell ref="C88:C89"/>
    <mergeCell ref="G88:H89"/>
    <mergeCell ref="D46:H46"/>
    <mergeCell ref="D48:H48"/>
    <mergeCell ref="D60:H60"/>
    <mergeCell ref="D61:H61"/>
    <mergeCell ref="C62:C65"/>
    <mergeCell ref="D62:H65"/>
    <mergeCell ref="D66:H66"/>
    <mergeCell ref="D67:H67"/>
    <mergeCell ref="D52:H52"/>
    <mergeCell ref="D54:H54"/>
    <mergeCell ref="D57:H57"/>
    <mergeCell ref="D84:H84"/>
    <mergeCell ref="D86:H86"/>
    <mergeCell ref="D82:H82"/>
    <mergeCell ref="C36:F37"/>
    <mergeCell ref="D6:H6"/>
    <mergeCell ref="D7:H7"/>
    <mergeCell ref="D15:H15"/>
    <mergeCell ref="D16:H16"/>
    <mergeCell ref="D34:H34"/>
    <mergeCell ref="D39:H40"/>
    <mergeCell ref="D41:H41"/>
    <mergeCell ref="D42:H42"/>
    <mergeCell ref="D50:H51"/>
    <mergeCell ref="C44:C45"/>
    <mergeCell ref="D44:H45"/>
    <mergeCell ref="D83:H83"/>
    <mergeCell ref="C39:C40"/>
    <mergeCell ref="C50:C51"/>
    <mergeCell ref="B1:E1"/>
    <mergeCell ref="C19:C20"/>
    <mergeCell ref="C24:C25"/>
    <mergeCell ref="C30:C31"/>
    <mergeCell ref="D29:H29"/>
    <mergeCell ref="D30:H31"/>
    <mergeCell ref="D17:H17"/>
    <mergeCell ref="D19:H20"/>
    <mergeCell ref="D23:H23"/>
    <mergeCell ref="D24:H25"/>
    <mergeCell ref="C10:C12"/>
    <mergeCell ref="D10:H12"/>
    <mergeCell ref="D26:H26"/>
  </mergeCells>
  <phoneticPr fontId="19" type="noConversion"/>
  <dataValidations count="1">
    <dataValidation type="list" allowBlank="1" showInputMessage="1" showErrorMessage="1" sqref="D77:H79 D71 F71:H73 E71" xr:uid="{B1EDD6C4-AEAD-4E99-BADB-1DB2F6967B6C}">
      <formula1>LandelisteUdenFAO</formula1>
    </dataValidation>
  </dataValidations>
  <hyperlinks>
    <hyperlink ref="L6" location="'Varebetegnelse og nettoindhold'!A1" display="Varebetegnelse og nettoindhold" xr:uid="{2F455DFD-78FA-4C4C-A9D5-43C3125D643F}"/>
    <hyperlink ref="L7" location="Forarbejdning!A1" display="Forarbejdning" xr:uid="{CF03664F-300B-44F1-BE94-D4FDC11FE591}"/>
    <hyperlink ref="L8" location="Recept!A1" display="Recept" xr:uid="{ABC43C00-0662-46F2-8EB1-30BE88F22975}"/>
    <hyperlink ref="L9" location="Tilsætningsstoffer!A1" display="Tilsætningsstoffer" xr:uid="{2F1BA445-BB66-4503-A39E-4CFC3890E9AB}"/>
    <hyperlink ref="L10" location="Ingrediensspecifikationer!A1" display="Ingrediensspecifikationer" xr:uid="{120F4890-0110-436F-93D9-493EA37D4440}"/>
    <hyperlink ref="L11" location="Næringsdeklaration!A1" display="Næringsdeklaration" xr:uid="{68EEE03F-E61F-43B7-B1D4-D860091741F1}"/>
    <hyperlink ref="L12" location="'Holdbarhed og opbevaring'!A1" display="Holdbarhed og opbevaring" xr:uid="{1006BA45-E9D0-4DB0-96E7-8911FEE434A3}"/>
    <hyperlink ref="L13" location="'Pakkemetode og tilberedning'!A1" display="Pakkemetode og tilberedning" xr:uid="{1BB1441E-BC68-4EE8-A071-AB2AA3B5C0E1}"/>
    <hyperlink ref="L14" location="Anprisninger!A1" display="Anprisninger" xr:uid="{4E8A5A78-5AE9-443E-BC1F-9540B746CC55}"/>
    <hyperlink ref="L17" location="'Bilag I  Supplerende næringsdek'!A1" display="Bilag I: Supplerende næringsdeklaration" xr:uid="{CB0D994E-DB76-45E7-A607-F88AA43951D2}"/>
    <hyperlink ref="L20" location="'Del B Kød'!A1" display="Kød: Okse, gris, fjerkræ, lam, ged" xr:uid="{9BFC086C-1101-461D-A8E6-9613215758ED}"/>
    <hyperlink ref="L21" location="'Del B Mælk og ost'!A1" display="Mælk og ost" xr:uid="{93A113B5-7943-4AB1-98E9-C9726BD47EB8}"/>
    <hyperlink ref="L22" location="'Del B Æg og æggeprodukter'!A1" display="Æg og æggeprodukter" xr:uid="{6A58909C-94FF-485D-AE0B-4A4E36D42341}"/>
    <hyperlink ref="L23" location="'Del B Chokolade'!A1" display="Chokolade" xr:uid="{9CCF3482-B1FA-4471-B460-3C919E568F47}"/>
    <hyperlink ref="L24" location="'Del B Fisk og fiskeprodukter'!A1" display="Fisk og fiskeprodukter" xr:uid="{78E0D64E-B7DA-4D70-AF82-BFF60489F6B9}"/>
    <hyperlink ref="L25" location="'Del B Juice'!A1" display="Juice, saft, most og koncentrater" xr:uid="{3C560384-5762-48C7-9E73-B84AE7801A42}"/>
    <hyperlink ref="L26" location="'Del B Kaffe'!A1" display="Kaffe" xr:uid="{EB479E83-A833-400F-A332-A5BA2A9D5B5E}"/>
    <hyperlink ref="L27" location="'Del B Te'!A1" display="Te" xr:uid="{E77D868B-AF60-42D0-ACF9-0AB7EDCADFBC}"/>
    <hyperlink ref="L5" location="Start!A1" display="Start" xr:uid="{A5A42EB5-F4D8-4D6D-AD99-2033D9E1932E}"/>
    <hyperlink ref="L15" location="'Emballage (Primær)'!A1" display="Emballage (Primær)" xr:uid="{02A3BD82-AADD-429B-B6FA-A1E3CB845D6F}"/>
    <hyperlink ref="L16" location="'Emballage (Sekundær)'!Print_Area" display="Emballage (Sekundær)" xr:uid="{E1FEB55E-3C11-4E1A-8C48-43E2E9A307EF}"/>
    <hyperlink ref="G88:H89" location="'Emballage (Primær)'!A1" display="Næste" xr:uid="{905C6555-6B39-46B6-84FE-F75EC8A7B791}"/>
    <hyperlink ref="C88:C89" location="'Pakkemetode og tilberedning'!A1" display="Forrige" xr:uid="{3F551334-FFB2-443B-9B5D-BCB3566C09F8}"/>
  </hyperlinks>
  <pageMargins left="0.7" right="0.7" top="0.75" bottom="0.75" header="0.3" footer="0.3"/>
  <pageSetup paperSize="9" scale="55" fitToHeight="0" orientation="portrait" verticalDpi="0" r:id="rId1"/>
  <drawing r:id="rId2"/>
  <extLst>
    <ext xmlns:x14="http://schemas.microsoft.com/office/spreadsheetml/2009/9/main" uri="{78C0D931-6437-407d-A8EE-F0AAD7539E65}">
      <x14:conditionalFormattings>
        <x14:conditionalFormatting xmlns:xm="http://schemas.microsoft.com/office/excel/2006/main">
          <x14:cfRule type="expression" priority="1255" id="{00000000-000E-0000-0D00-000059000000}">
            <xm:f>$D$10='Drop down'!$P$6</xm:f>
            <x14:dxf>
              <font>
                <b/>
                <i val="0"/>
              </font>
              <fill>
                <patternFill>
                  <bgColor theme="2" tint="-0.14996795556505021"/>
                </patternFill>
              </fill>
            </x14:dxf>
          </x14:cfRule>
          <x14:cfRule type="expression" priority="1256" id="{00000000-000E-0000-0D00-00005A000000}">
            <xm:f>$D$10&lt;&gt;'Drop down'!$P$6</xm:f>
            <x14:dxf>
              <font>
                <b val="0"/>
                <i val="0"/>
                <color rgb="FFFF0000"/>
              </font>
              <fill>
                <patternFill>
                  <bgColor theme="0"/>
                </patternFill>
              </fill>
            </x14:dxf>
          </x14:cfRule>
          <xm:sqref>D10</xm:sqref>
        </x14:conditionalFormatting>
        <x14:conditionalFormatting xmlns:xm="http://schemas.microsoft.com/office/excel/2006/main">
          <x14:cfRule type="expression" priority="1257" id="{00000000-000E-0000-0D00-000051000000}">
            <xm:f>$D$19='Drop down'!$P$6</xm:f>
            <x14:dxf>
              <font>
                <b/>
                <i val="0"/>
              </font>
              <fill>
                <patternFill>
                  <bgColor theme="2" tint="-0.14996795556505021"/>
                </patternFill>
              </fill>
            </x14:dxf>
          </x14:cfRule>
          <x14:cfRule type="expression" priority="1258" id="{00000000-000E-0000-0D00-000052000000}">
            <xm:f>$D$19&lt;&gt;'Drop down'!$P$6</xm:f>
            <x14:dxf>
              <font>
                <b val="0"/>
                <i val="0"/>
                <color rgb="FFFF0000"/>
              </font>
              <fill>
                <patternFill>
                  <bgColor theme="0"/>
                </patternFill>
              </fill>
            </x14:dxf>
          </x14:cfRule>
          <xm:sqref>D19</xm:sqref>
        </x14:conditionalFormatting>
        <x14:conditionalFormatting xmlns:xm="http://schemas.microsoft.com/office/excel/2006/main">
          <x14:cfRule type="expression" priority="1259" id="{00000000-000E-0000-0D00-00004D000000}">
            <xm:f>$D$24='Drop down'!$P$6</xm:f>
            <x14:dxf>
              <font>
                <b/>
                <i val="0"/>
              </font>
              <fill>
                <patternFill>
                  <bgColor theme="2" tint="-0.14996795556505021"/>
                </patternFill>
              </fill>
            </x14:dxf>
          </x14:cfRule>
          <x14:cfRule type="expression" priority="1260" id="{00000000-000E-0000-0D00-00004E000000}">
            <xm:f>$D$24&lt;&gt;'Drop down'!$P$6</xm:f>
            <x14:dxf>
              <font>
                <b val="0"/>
                <i val="0"/>
                <color rgb="FFFF0000"/>
              </font>
              <fill>
                <patternFill>
                  <bgColor theme="0"/>
                </patternFill>
              </fill>
            </x14:dxf>
          </x14:cfRule>
          <xm:sqref>D24</xm:sqref>
        </x14:conditionalFormatting>
        <x14:conditionalFormatting xmlns:xm="http://schemas.microsoft.com/office/excel/2006/main">
          <x14:cfRule type="expression" priority="1261" id="{00000000-000E-0000-0D00-000049000000}">
            <xm:f>$D$30='Drop down'!$P$6</xm:f>
            <x14:dxf>
              <font>
                <b/>
                <i val="0"/>
              </font>
              <fill>
                <patternFill>
                  <bgColor theme="2" tint="-0.14996795556505021"/>
                </patternFill>
              </fill>
            </x14:dxf>
          </x14:cfRule>
          <x14:cfRule type="expression" priority="1262" id="{00000000-000E-0000-0D00-00004A000000}">
            <xm:f>$D$30&lt;&gt;'Drop down'!$P$6</xm:f>
            <x14:dxf>
              <font>
                <b val="0"/>
                <i val="0"/>
                <color rgb="FFFF0000"/>
              </font>
              <fill>
                <patternFill>
                  <bgColor theme="0"/>
                </patternFill>
              </fill>
            </x14:dxf>
          </x14:cfRule>
          <xm:sqref>D30</xm:sqref>
        </x14:conditionalFormatting>
        <x14:conditionalFormatting xmlns:xm="http://schemas.microsoft.com/office/excel/2006/main">
          <x14:cfRule type="expression" priority="9" id="{A551C3C0-782B-4E0F-BC1C-9D7C36F5471A}">
            <xm:f>$D$34='Drop down'!$P$6</xm:f>
            <x14:dxf>
              <font>
                <b/>
                <i val="0"/>
              </font>
              <fill>
                <patternFill>
                  <bgColor theme="2" tint="-0.14996795556505021"/>
                </patternFill>
              </fill>
            </x14:dxf>
          </x14:cfRule>
          <x14:cfRule type="expression" priority="10" id="{0F13C0A4-3E6D-4265-B0DD-CDD50CBFD4D9}">
            <xm:f>$D$34&lt;&gt;'Drop down'!$P$6</xm:f>
            <x14:dxf>
              <font>
                <b val="0"/>
                <i val="0"/>
                <color rgb="FFFF0000"/>
              </font>
              <fill>
                <patternFill>
                  <bgColor theme="0"/>
                </patternFill>
              </fill>
            </x14:dxf>
          </x14:cfRule>
          <xm:sqref>D34</xm:sqref>
        </x14:conditionalFormatting>
        <x14:conditionalFormatting xmlns:xm="http://schemas.microsoft.com/office/excel/2006/main">
          <x14:cfRule type="expression" priority="1263" id="{00000000-000E-0000-0D00-000047000000}">
            <xm:f>$D$39='Drop down'!$P$6</xm:f>
            <x14:dxf>
              <font>
                <b/>
                <i val="0"/>
              </font>
              <fill>
                <patternFill>
                  <bgColor theme="2" tint="-0.14996795556505021"/>
                </patternFill>
              </fill>
            </x14:dxf>
          </x14:cfRule>
          <x14:cfRule type="expression" priority="1264" id="{00000000-000E-0000-0D00-000048000000}">
            <xm:f>$D$39&lt;&gt;'Drop down'!$P$6</xm:f>
            <x14:dxf>
              <font>
                <b val="0"/>
                <i val="0"/>
                <color rgb="FFFF0000"/>
              </font>
              <fill>
                <patternFill>
                  <bgColor theme="0"/>
                </patternFill>
              </fill>
            </x14:dxf>
          </x14:cfRule>
          <xm:sqref>D39</xm:sqref>
        </x14:conditionalFormatting>
        <x14:conditionalFormatting xmlns:xm="http://schemas.microsoft.com/office/excel/2006/main">
          <x14:cfRule type="expression" priority="1265" id="{00000000-000E-0000-0D00-00001D000000}">
            <xm:f>$D44='Drop down'!$P$6</xm:f>
            <x14:dxf>
              <font>
                <b/>
                <i val="0"/>
              </font>
              <fill>
                <patternFill>
                  <bgColor theme="2" tint="-0.14996795556505021"/>
                </patternFill>
              </fill>
            </x14:dxf>
          </x14:cfRule>
          <x14:cfRule type="expression" priority="1266" id="{00000000-000E-0000-0D00-00001E000000}">
            <xm:f>$D44&lt;&gt;'Drop down'!$P$6</xm:f>
            <x14:dxf>
              <font>
                <b val="0"/>
                <i val="0"/>
                <color rgb="FFFF0000"/>
              </font>
              <fill>
                <patternFill>
                  <bgColor theme="0"/>
                </patternFill>
              </fill>
            </x14:dxf>
          </x14:cfRule>
          <xm:sqref>D44 D46:H46 D48:H48 D60:H61 D62:D64 D66:H66 D70:H70 D74 D82:H84</xm:sqref>
        </x14:conditionalFormatting>
        <x14:conditionalFormatting xmlns:xm="http://schemas.microsoft.com/office/excel/2006/main">
          <x14:cfRule type="expression" priority="1285" id="{00000000-000E-0000-0D00-00003F000000}">
            <xm:f>$D$50='Drop down'!$P$6</xm:f>
            <x14:dxf>
              <font>
                <b/>
                <i val="0"/>
              </font>
              <fill>
                <patternFill>
                  <bgColor theme="2" tint="-0.14996795556505021"/>
                </patternFill>
              </fill>
            </x14:dxf>
          </x14:cfRule>
          <x14:cfRule type="expression" priority="1286" id="{00000000-000E-0000-0D00-000040000000}">
            <xm:f>$D$50&lt;&gt;'Drop down'!$P$6</xm:f>
            <x14:dxf>
              <font>
                <b val="0"/>
                <i val="0"/>
                <color rgb="FFFF0000"/>
              </font>
              <fill>
                <patternFill>
                  <bgColor theme="0"/>
                </patternFill>
              </fill>
            </x14:dxf>
          </x14:cfRule>
          <xm:sqref>D50</xm:sqref>
        </x14:conditionalFormatting>
        <x14:conditionalFormatting xmlns:xm="http://schemas.microsoft.com/office/excel/2006/main">
          <x14:cfRule type="expression" priority="1304" id="{00000000-000E-0000-0D00-00005E000000}">
            <xm:f>$D$6&lt;&gt;'Drop down'!$P$6</xm:f>
            <x14:dxf>
              <font>
                <b val="0"/>
                <i val="0"/>
                <color rgb="FFFF0000"/>
              </font>
              <fill>
                <patternFill>
                  <bgColor theme="0"/>
                </patternFill>
              </fill>
            </x14:dxf>
          </x14:cfRule>
          <x14:cfRule type="expression" priority="1303" id="{00000000-000E-0000-0D00-00005D000000}">
            <xm:f>$D$6='Drop down'!$P$6</xm:f>
            <x14:dxf>
              <font>
                <b/>
                <i val="0"/>
              </font>
              <fill>
                <patternFill>
                  <bgColor theme="2" tint="-0.14996795556505021"/>
                </patternFill>
              </fill>
            </x14:dxf>
          </x14:cfRule>
          <xm:sqref>D6:H6</xm:sqref>
        </x14:conditionalFormatting>
        <x14:conditionalFormatting xmlns:xm="http://schemas.microsoft.com/office/excel/2006/main">
          <x14:cfRule type="expression" priority="7" id="{090246AE-5AF7-433E-918F-9E3BB092840B}">
            <xm:f>$D$7='Drop down'!$P$6</xm:f>
            <x14:dxf>
              <font>
                <b/>
                <i val="0"/>
              </font>
              <fill>
                <patternFill>
                  <bgColor theme="2" tint="-0.14996795556505021"/>
                </patternFill>
              </fill>
            </x14:dxf>
          </x14:cfRule>
          <x14:cfRule type="expression" priority="8" id="{39B89437-88B2-477A-BF7B-AA2344A24788}">
            <xm:f>$D$7&lt;&gt;'Drop down'!$P$6</xm:f>
            <x14:dxf>
              <font>
                <b val="0"/>
                <i val="0"/>
                <color rgb="FFFF0000"/>
              </font>
              <fill>
                <patternFill>
                  <bgColor theme="0"/>
                </patternFill>
              </fill>
            </x14:dxf>
          </x14:cfRule>
          <xm:sqref>D7:H7</xm:sqref>
        </x14:conditionalFormatting>
        <x14:conditionalFormatting xmlns:xm="http://schemas.microsoft.com/office/excel/2006/main">
          <x14:cfRule type="expression" priority="1305" id="{00000000-000E-0000-0D00-000057000000}">
            <xm:f>$D$15='Drop down'!$P$6</xm:f>
            <x14:dxf>
              <font>
                <b/>
                <i val="0"/>
              </font>
              <fill>
                <patternFill>
                  <bgColor theme="2" tint="-0.14996795556505021"/>
                </patternFill>
              </fill>
            </x14:dxf>
          </x14:cfRule>
          <x14:cfRule type="expression" priority="1306" id="{00000000-000E-0000-0D00-000058000000}">
            <xm:f>$D$15&lt;&gt;'Drop down'!$P$6</xm:f>
            <x14:dxf>
              <font>
                <b val="0"/>
                <i val="0"/>
                <color rgb="FFFF0000"/>
              </font>
              <fill>
                <patternFill>
                  <bgColor theme="0"/>
                </patternFill>
              </fill>
            </x14:dxf>
          </x14:cfRule>
          <xm:sqref>D15:H15</xm:sqref>
        </x14:conditionalFormatting>
        <x14:conditionalFormatting xmlns:xm="http://schemas.microsoft.com/office/excel/2006/main">
          <x14:cfRule type="expression" priority="1288" id="{00000000-000E-0000-0D00-00000A000000}">
            <xm:f>D16&lt;&gt;'Drop down'!$P$7</xm:f>
            <x14:dxf>
              <font>
                <b val="0"/>
                <i val="0"/>
                <color rgb="FFFF0000"/>
              </font>
              <fill>
                <patternFill patternType="solid">
                  <bgColor theme="0"/>
                </patternFill>
              </fill>
            </x14:dxf>
          </x14:cfRule>
          <x14:cfRule type="expression" priority="1287" id="{00000000-000E-0000-0D00-000009000000}">
            <xm:f>OR(D16="",D16='Drop down'!$P$7)</xm:f>
            <x14:dxf>
              <font>
                <b/>
                <i val="0"/>
              </font>
              <fill>
                <patternFill>
                  <bgColor theme="2" tint="-0.14996795556505021"/>
                </patternFill>
              </fill>
            </x14:dxf>
          </x14:cfRule>
          <xm:sqref>D16:H16 D42:H42 D52:H52 D67:H67 D71:H71 D86:H86</xm:sqref>
        </x14:conditionalFormatting>
        <x14:conditionalFormatting xmlns:xm="http://schemas.microsoft.com/office/excel/2006/main">
          <x14:cfRule type="expression" priority="1307" id="{00000000-000E-0000-0D00-000029000000}">
            <xm:f>$D$17='Drop down'!$P$6</xm:f>
            <x14:dxf>
              <font>
                <b/>
                <i val="0"/>
              </font>
              <fill>
                <patternFill>
                  <bgColor theme="2" tint="-0.14996795556505021"/>
                </patternFill>
              </fill>
            </x14:dxf>
          </x14:cfRule>
          <x14:cfRule type="expression" priority="1308" id="{00000000-000E-0000-0D00-00002A000000}">
            <xm:f>$D$17&lt;&gt;'Drop down'!$P$6</xm:f>
            <x14:dxf>
              <font>
                <b val="0"/>
                <i val="0"/>
                <color rgb="FFFF0000"/>
              </font>
              <fill>
                <patternFill>
                  <bgColor theme="0"/>
                </patternFill>
              </fill>
            </x14:dxf>
          </x14:cfRule>
          <xm:sqref>D17:H17</xm:sqref>
        </x14:conditionalFormatting>
        <x14:conditionalFormatting xmlns:xm="http://schemas.microsoft.com/office/excel/2006/main">
          <x14:cfRule type="expression" priority="1309" id="{00000000-000E-0000-0D00-00004F000000}">
            <xm:f>$D$23='Drop down'!$P$6</xm:f>
            <x14:dxf>
              <font>
                <b/>
                <i val="0"/>
              </font>
              <fill>
                <patternFill>
                  <bgColor theme="2" tint="-0.14996795556505021"/>
                </patternFill>
              </fill>
            </x14:dxf>
          </x14:cfRule>
          <x14:cfRule type="expression" priority="1310" id="{00000000-000E-0000-0D00-000050000000}">
            <xm:f>$D$23&lt;&gt;'Drop down'!$P$6</xm:f>
            <x14:dxf>
              <font>
                <b val="0"/>
                <i val="0"/>
                <color rgb="FFFF0000"/>
              </font>
              <fill>
                <patternFill>
                  <bgColor theme="0"/>
                </patternFill>
              </fill>
            </x14:dxf>
          </x14:cfRule>
          <xm:sqref>D23:H23</xm:sqref>
        </x14:conditionalFormatting>
        <x14:conditionalFormatting xmlns:xm="http://schemas.microsoft.com/office/excel/2006/main">
          <x14:cfRule type="expression" priority="1311" id="{00000000-000E-0000-0D00-000035000000}">
            <xm:f>$D$26='Drop down'!$P$6</xm:f>
            <x14:dxf>
              <font>
                <b/>
                <i val="0"/>
              </font>
              <fill>
                <patternFill>
                  <bgColor theme="2" tint="-0.14996795556505021"/>
                </patternFill>
              </fill>
            </x14:dxf>
          </x14:cfRule>
          <x14:cfRule type="expression" priority="1312" id="{00000000-000E-0000-0D00-000036000000}">
            <xm:f>$D$26&lt;&gt;'Drop down'!$P$6</xm:f>
            <x14:dxf>
              <font>
                <b val="0"/>
                <i val="0"/>
                <color rgb="FFFF0000"/>
              </font>
              <fill>
                <patternFill>
                  <bgColor theme="0"/>
                </patternFill>
              </fill>
            </x14:dxf>
          </x14:cfRule>
          <xm:sqref>D26:H26</xm:sqref>
        </x14:conditionalFormatting>
        <x14:conditionalFormatting xmlns:xm="http://schemas.microsoft.com/office/excel/2006/main">
          <x14:cfRule type="expression" priority="1313" id="{00000000-000E-0000-0D00-00004B000000}">
            <xm:f>$D$29='Drop down'!$P$6</xm:f>
            <x14:dxf>
              <font>
                <b/>
                <i val="0"/>
              </font>
              <fill>
                <patternFill>
                  <bgColor theme="2" tint="-0.14996795556505021"/>
                </patternFill>
              </fill>
            </x14:dxf>
          </x14:cfRule>
          <x14:cfRule type="expression" priority="1314" id="{00000000-000E-0000-0D00-00004C000000}">
            <xm:f>$D$29&lt;&gt;'Drop down'!$P$6</xm:f>
            <x14:dxf>
              <font>
                <b val="0"/>
                <i val="0"/>
                <color rgb="FFFF0000"/>
              </font>
              <fill>
                <patternFill>
                  <bgColor theme="0"/>
                </patternFill>
              </fill>
            </x14:dxf>
          </x14:cfRule>
          <xm:sqref>D29:H29</xm:sqref>
        </x14:conditionalFormatting>
        <x14:conditionalFormatting xmlns:xm="http://schemas.microsoft.com/office/excel/2006/main">
          <x14:cfRule type="expression" priority="1315" id="{00000000-000E-0000-0D00-000041000000}">
            <xm:f>$D$41='Drop down'!$P$6</xm:f>
            <x14:dxf>
              <font>
                <b/>
                <i val="0"/>
              </font>
              <fill>
                <patternFill>
                  <bgColor theme="2" tint="-0.14996795556505021"/>
                </patternFill>
              </fill>
            </x14:dxf>
          </x14:cfRule>
          <x14:cfRule type="expression" priority="1316" id="{00000000-000E-0000-0D00-000042000000}">
            <xm:f>$D$41&lt;&gt;'Drop down'!$P$6</xm:f>
            <x14:dxf>
              <font>
                <b val="0"/>
                <i val="0"/>
                <color rgb="FFFF0000"/>
              </font>
              <fill>
                <patternFill>
                  <bgColor theme="0"/>
                </patternFill>
              </fill>
            </x14:dxf>
          </x14:cfRule>
          <xm:sqref>D41:H41</xm:sqref>
        </x14:conditionalFormatting>
        <x14:conditionalFormatting xmlns:xm="http://schemas.microsoft.com/office/excel/2006/main">
          <x14:cfRule type="expression" priority="1317" id="{00000000-000E-0000-0D00-00003B000000}">
            <xm:f>$D$54='Drop down'!$P$6</xm:f>
            <x14:dxf>
              <font>
                <b/>
                <i val="0"/>
              </font>
              <fill>
                <patternFill>
                  <bgColor theme="2" tint="-0.14996795556505021"/>
                </patternFill>
              </fill>
            </x14:dxf>
          </x14:cfRule>
          <x14:cfRule type="expression" priority="1318" id="{00000000-000E-0000-0D00-00003C000000}">
            <xm:f>$D$54&lt;&gt;'Drop down'!$P$6</xm:f>
            <x14:dxf>
              <font>
                <b val="0"/>
                <i val="0"/>
                <color rgb="FFFF0000"/>
              </font>
              <fill>
                <patternFill>
                  <bgColor theme="0"/>
                </patternFill>
              </fill>
            </x14:dxf>
          </x14:cfRule>
          <xm:sqref>D54:H54</xm:sqref>
        </x14:conditionalFormatting>
        <x14:conditionalFormatting xmlns:xm="http://schemas.microsoft.com/office/excel/2006/main">
          <x14:cfRule type="expression" priority="5" id="{55EE9439-7E2E-4061-95C4-F563A7CAE1FC}">
            <xm:f>OR(D55="",D55='Drop down'!$P$7)</xm:f>
            <x14:dxf>
              <font>
                <b/>
                <i val="0"/>
              </font>
              <fill>
                <patternFill>
                  <bgColor theme="2" tint="-0.14996795556505021"/>
                </patternFill>
              </fill>
            </x14:dxf>
          </x14:cfRule>
          <x14:cfRule type="expression" priority="6" id="{B144FFF1-1B96-4B66-B83A-F03B899B1EE3}">
            <xm:f>D55&lt;&gt;'Drop down'!$P$7</xm:f>
            <x14:dxf>
              <font>
                <b val="0"/>
                <i val="0"/>
                <color rgb="FFFF0000"/>
              </font>
              <fill>
                <patternFill patternType="solid">
                  <bgColor theme="0"/>
                </patternFill>
              </fill>
            </x14:dxf>
          </x14:cfRule>
          <xm:sqref>D55:H55</xm:sqref>
        </x14:conditionalFormatting>
        <x14:conditionalFormatting xmlns:xm="http://schemas.microsoft.com/office/excel/2006/main">
          <x14:cfRule type="expression" priority="1319" id="{00000000-000E-0000-0D00-000039000000}">
            <xm:f>$D$57='Drop down'!$P$6</xm:f>
            <x14:dxf>
              <font>
                <b/>
                <i val="0"/>
              </font>
              <fill>
                <patternFill>
                  <bgColor theme="2" tint="-0.14996795556505021"/>
                </patternFill>
              </fill>
            </x14:dxf>
          </x14:cfRule>
          <x14:cfRule type="expression" priority="1320" id="{00000000-000E-0000-0D00-00003A000000}">
            <xm:f>$D$57&lt;&gt;'Drop down'!$P$6</xm:f>
            <x14:dxf>
              <font>
                <b val="0"/>
                <i val="0"/>
                <color rgb="FFFF0000"/>
              </font>
              <fill>
                <patternFill>
                  <bgColor theme="0"/>
                </patternFill>
              </fill>
            </x14:dxf>
          </x14:cfRule>
          <xm:sqref>D57:H57</xm:sqref>
        </x14:conditionalFormatting>
        <x14:conditionalFormatting xmlns:xm="http://schemas.microsoft.com/office/excel/2006/main">
          <x14:cfRule type="expression" priority="4" id="{287675F3-E241-46BF-B395-607E09EFEB60}">
            <xm:f>D58&lt;&gt;'Drop down'!$P$7</xm:f>
            <x14:dxf>
              <font>
                <b val="0"/>
                <i val="0"/>
                <color rgb="FFFF0000"/>
              </font>
              <fill>
                <patternFill patternType="solid">
                  <bgColor theme="0"/>
                </patternFill>
              </fill>
            </x14:dxf>
          </x14:cfRule>
          <x14:cfRule type="expression" priority="3" id="{51FED816-CB5E-453A-92B4-6749E426B76F}">
            <xm:f>OR(D58="",D58='Drop down'!$P$7)</xm:f>
            <x14:dxf>
              <font>
                <b/>
                <i val="0"/>
              </font>
              <fill>
                <patternFill>
                  <bgColor theme="2" tint="-0.14996795556505021"/>
                </patternFill>
              </fill>
            </x14:dxf>
          </x14:cfRule>
          <xm:sqref>D58:H58</xm:sqref>
        </x14:conditionalFormatting>
        <x14:conditionalFormatting xmlns:xm="http://schemas.microsoft.com/office/excel/2006/main">
          <x14:cfRule type="expression" priority="2" id="{5040CEFD-16B8-4A0A-8F43-96E5AE598540}">
            <xm:f>D76&lt;&gt;'Drop down'!$P$7</xm:f>
            <x14:dxf>
              <font>
                <b val="0"/>
                <i val="0"/>
                <color rgb="FFFF0000"/>
              </font>
              <fill>
                <patternFill patternType="solid">
                  <bgColor theme="0"/>
                </patternFill>
              </fill>
            </x14:dxf>
          </x14:cfRule>
          <x14:cfRule type="expression" priority="1" id="{2F7275A4-61F3-48E2-84BC-94810728F752}">
            <xm:f>OR(D76="",D76='Drop down'!$P$7)</xm:f>
            <x14:dxf>
              <font>
                <b/>
                <i val="0"/>
              </font>
              <fill>
                <patternFill>
                  <bgColor theme="2" tint="-0.14996795556505021"/>
                </patternFill>
              </fill>
            </x14:dxf>
          </x14:cfRule>
          <xm:sqref>D76:H77</xm:sqref>
        </x14:conditionalFormatting>
      </x14:conditionalFormattings>
    </ext>
    <ext xmlns:x14="http://schemas.microsoft.com/office/spreadsheetml/2009/9/main" uri="{CCE6A557-97BC-4b89-ADB6-D9C93CAAB3DF}">
      <x14:dataValidations xmlns:xm="http://schemas.microsoft.com/office/excel/2006/main" count="7">
        <x14:dataValidation type="list" showInputMessage="1" showErrorMessage="1" xr:uid="{E083E46F-329A-403E-9104-93B61AAB29D3}">
          <x14:formula1>
            <xm:f>'Drop down'!$A$5:$A$7</xm:f>
          </x14:formula1>
          <xm:sqref>D57:H57 D70:H70 D10:H12 D15:H15 D19:H20 D23:H26 D29:H31 D39:H40 D44:H45 D48:H48 D50:H51 D6:H6 D54:H54 D60:H60 D62:H66 D74:H75 D34:H34</xm:sqref>
        </x14:dataValidation>
        <x14:dataValidation type="list" showInputMessage="1" showErrorMessage="1" xr:uid="{EF241B5D-90B9-4C39-8DB2-8E9FED929618}">
          <x14:formula1>
            <xm:f>'Drop down'!$A$83:$A$86</xm:f>
          </x14:formula1>
          <xm:sqref>D41:H41</xm:sqref>
        </x14:dataValidation>
        <x14:dataValidation type="list" showInputMessage="1" showErrorMessage="1" xr:uid="{9B8568A8-9B49-4852-B965-77774CF276E7}">
          <x14:formula1>
            <xm:f>'Drop down'!$A$92:$A$95</xm:f>
          </x14:formula1>
          <xm:sqref>D17:H17</xm:sqref>
        </x14:dataValidation>
        <x14:dataValidation type="list" showInputMessage="1" showErrorMessage="1" xr:uid="{750A3140-AAC5-4BE6-A827-3429537E18A1}">
          <x14:formula1>
            <xm:f>'Drop down'!$A$220:$A$223</xm:f>
          </x14:formula1>
          <xm:sqref>D61:H61</xm:sqref>
        </x14:dataValidation>
        <x14:dataValidation type="list" showInputMessage="1" showErrorMessage="1" xr:uid="{2064140F-DFBE-4781-ADA7-871914369C90}">
          <x14:formula1>
            <xm:f>'Drop down'!$A$211:$A$214</xm:f>
          </x14:formula1>
          <xm:sqref>D46:H46</xm:sqref>
        </x14:dataValidation>
        <x14:dataValidation type="list" showInputMessage="1" showErrorMessage="1" xr:uid="{D7657F9D-86EE-40E3-B74A-3B70E25B23F0}">
          <x14:formula1>
            <xm:f>'Drop down'!$A$411:$A$443</xm:f>
          </x14:formula1>
          <xm:sqref>D82:H84</xm:sqref>
        </x14:dataValidation>
        <x14:dataValidation type="list" showInputMessage="1" showErrorMessage="1" xr:uid="{8425F43A-9161-4AFB-B528-ECA16A001582}">
          <x14:formula1>
            <xm:f>'Drop down'!$A$460:$A$508</xm:f>
          </x14:formula1>
          <xm:sqref>D7:H7</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09083-1339-4738-AA11-DBBAF5D2ACE8}">
  <sheetPr codeName="Sheet14">
    <tabColor theme="6" tint="-0.499984740745262"/>
    <pageSetUpPr fitToPage="1"/>
  </sheetPr>
  <dimension ref="A1:AI203"/>
  <sheetViews>
    <sheetView tabSelected="1" workbookViewId="0">
      <selection activeCell="E51" sqref="E51"/>
    </sheetView>
  </sheetViews>
  <sheetFormatPr defaultRowHeight="15" x14ac:dyDescent="0.25"/>
  <cols>
    <col min="1" max="1" width="2.85546875" customWidth="1"/>
    <col min="2" max="2" width="3.42578125" customWidth="1"/>
    <col min="3" max="3" width="22.28515625" customWidth="1"/>
    <col min="4" max="4" width="21.7109375" customWidth="1"/>
    <col min="5" max="5" width="28.85546875" customWidth="1"/>
    <col min="6" max="6" width="17.7109375" customWidth="1"/>
    <col min="7" max="7" width="14.7109375" customWidth="1"/>
    <col min="8" max="10" width="3.5703125" customWidth="1"/>
    <col min="11" max="11" width="15" customWidth="1"/>
    <col min="12" max="12" width="19.42578125" customWidth="1"/>
    <col min="13" max="13" width="6.28515625" hidden="1" customWidth="1"/>
    <col min="14" max="14" width="7.85546875" hidden="1" customWidth="1"/>
    <col min="15" max="15" width="4.5703125" hidden="1" customWidth="1"/>
    <col min="16" max="16" width="5.5703125" hidden="1" customWidth="1"/>
    <col min="17" max="17" width="5.42578125" hidden="1" customWidth="1"/>
    <col min="18" max="18" width="2.5703125" customWidth="1"/>
    <col min="19" max="19" width="3.140625" customWidth="1"/>
    <col min="20" max="20" width="3.42578125" customWidth="1"/>
    <col min="21" max="21" width="41.140625" customWidth="1"/>
  </cols>
  <sheetData>
    <row r="1" spans="1:35" ht="42" customHeight="1" x14ac:dyDescent="0.25">
      <c r="A1" s="181"/>
      <c r="B1" s="223" t="str">
        <f>'Drop down'!P14</f>
        <v>Alle rettigheder til dette dokument tilhører Varefakta, og dokumentet må ikke kopieres, gengives, videregives og/eller benyttes uden forudgående skriftlig tilladelse fra Varefakta (Version 26.1).</v>
      </c>
      <c r="C1" s="223"/>
      <c r="D1" s="223"/>
      <c r="E1" s="223"/>
      <c r="F1" s="182"/>
      <c r="G1" s="182"/>
      <c r="H1" s="182"/>
      <c r="I1" s="182"/>
      <c r="J1" s="182"/>
      <c r="K1" s="182"/>
      <c r="L1" s="182"/>
      <c r="M1" s="183"/>
      <c r="N1" s="183"/>
      <c r="O1" s="183"/>
      <c r="P1" s="184"/>
      <c r="Q1" s="184"/>
      <c r="R1" s="184"/>
      <c r="S1" s="185"/>
      <c r="T1" s="1"/>
      <c r="U1" s="1"/>
      <c r="V1" s="1"/>
      <c r="W1" s="1"/>
      <c r="X1" s="1"/>
      <c r="Y1" s="1"/>
      <c r="Z1" s="1"/>
      <c r="AA1" s="1"/>
      <c r="AB1" s="1"/>
      <c r="AC1" s="1"/>
      <c r="AD1" s="1"/>
      <c r="AE1" s="1"/>
      <c r="AF1" s="1"/>
      <c r="AG1" s="1"/>
      <c r="AH1" s="1"/>
      <c r="AI1" s="1"/>
    </row>
    <row r="2" spans="1:35" x14ac:dyDescent="0.25">
      <c r="A2" s="181"/>
      <c r="B2" s="5"/>
      <c r="C2" s="6"/>
      <c r="D2" s="6"/>
      <c r="E2" s="6"/>
      <c r="F2" s="173"/>
      <c r="G2" s="173"/>
      <c r="H2" s="173"/>
      <c r="I2" s="173"/>
      <c r="J2" s="173"/>
      <c r="K2" s="173"/>
      <c r="L2" s="6"/>
      <c r="M2" s="6"/>
      <c r="N2" s="6"/>
      <c r="O2" s="6"/>
      <c r="P2" s="6"/>
      <c r="Q2" s="6"/>
      <c r="R2" s="7"/>
      <c r="S2" s="185"/>
      <c r="T2" s="1"/>
      <c r="U2" s="1"/>
      <c r="V2" s="1"/>
      <c r="W2" s="1"/>
      <c r="X2" s="1"/>
      <c r="Y2" s="1"/>
      <c r="Z2" s="1"/>
      <c r="AA2" s="1"/>
      <c r="AB2" s="1"/>
      <c r="AC2" s="1"/>
      <c r="AD2" s="1"/>
      <c r="AE2" s="1"/>
      <c r="AF2" s="1"/>
      <c r="AG2" s="1"/>
      <c r="AH2" s="1"/>
      <c r="AI2" s="1"/>
    </row>
    <row r="3" spans="1:35" ht="23.1" customHeight="1" x14ac:dyDescent="0.4">
      <c r="A3" s="181"/>
      <c r="B3" s="5"/>
      <c r="C3" s="188" t="s">
        <v>4841</v>
      </c>
      <c r="D3" s="6"/>
      <c r="E3" s="6"/>
      <c r="F3" s="239"/>
      <c r="G3" s="239"/>
      <c r="H3" s="239"/>
      <c r="I3" s="239"/>
      <c r="J3" s="239"/>
      <c r="K3" s="239"/>
      <c r="L3" s="239"/>
      <c r="M3" s="6"/>
      <c r="N3" s="6"/>
      <c r="O3" s="6"/>
      <c r="P3" s="6"/>
      <c r="Q3" s="6"/>
      <c r="R3" s="7"/>
      <c r="S3" s="185"/>
      <c r="T3" s="1"/>
      <c r="U3" s="1"/>
      <c r="V3" s="1"/>
      <c r="W3" s="1"/>
      <c r="X3" s="1"/>
      <c r="Y3" s="1"/>
      <c r="Z3" s="1"/>
      <c r="AA3" s="1"/>
      <c r="AB3" s="1"/>
      <c r="AC3" s="1"/>
      <c r="AD3" s="1"/>
      <c r="AE3" s="1"/>
      <c r="AF3" s="1"/>
      <c r="AG3" s="1"/>
      <c r="AH3" s="1"/>
      <c r="AI3" s="1"/>
    </row>
    <row r="4" spans="1:35" x14ac:dyDescent="0.25">
      <c r="A4" s="181"/>
      <c r="B4" s="5"/>
      <c r="C4" s="6"/>
      <c r="D4" s="6"/>
      <c r="E4" s="6"/>
      <c r="F4" s="6"/>
      <c r="G4" s="6"/>
      <c r="H4" s="6"/>
      <c r="I4" s="6"/>
      <c r="J4" s="6"/>
      <c r="K4" s="6"/>
      <c r="L4" s="6"/>
      <c r="M4" s="6"/>
      <c r="N4" s="6"/>
      <c r="O4" s="6"/>
      <c r="P4" s="6"/>
      <c r="Q4" s="6"/>
      <c r="R4" s="7"/>
      <c r="S4" s="185"/>
      <c r="T4" s="1"/>
      <c r="U4" s="1"/>
      <c r="V4" s="1"/>
      <c r="W4" s="1"/>
      <c r="X4" s="1"/>
      <c r="Y4" s="1"/>
      <c r="Z4" s="1"/>
      <c r="AA4" s="1"/>
      <c r="AB4" s="1"/>
      <c r="AC4" s="1"/>
      <c r="AD4" s="1"/>
      <c r="AE4" s="1"/>
      <c r="AF4" s="1"/>
      <c r="AG4" s="1"/>
      <c r="AH4" s="1"/>
      <c r="AI4" s="1"/>
    </row>
    <row r="5" spans="1:35" x14ac:dyDescent="0.25">
      <c r="A5" s="181"/>
      <c r="B5" s="5"/>
      <c r="C5" s="13" t="s">
        <v>4645</v>
      </c>
      <c r="D5" s="236"/>
      <c r="E5" s="237"/>
      <c r="F5" s="237"/>
      <c r="G5" s="237"/>
      <c r="H5" s="237"/>
      <c r="I5" s="237"/>
      <c r="J5" s="237"/>
      <c r="K5" s="237"/>
      <c r="L5" s="238"/>
      <c r="M5" s="6"/>
      <c r="N5" s="6"/>
      <c r="O5" s="6"/>
      <c r="P5" s="6"/>
      <c r="Q5" s="6"/>
      <c r="R5" s="7"/>
      <c r="S5" s="185"/>
      <c r="T5" s="1"/>
      <c r="U5" s="1"/>
      <c r="V5" s="1"/>
      <c r="W5" s="1"/>
      <c r="X5" s="1"/>
      <c r="Y5" s="1"/>
      <c r="Z5" s="1"/>
      <c r="AA5" s="1"/>
      <c r="AB5" s="1"/>
      <c r="AC5" s="1"/>
      <c r="AD5" s="1"/>
      <c r="AE5" s="1"/>
      <c r="AF5" s="1"/>
      <c r="AG5" s="1"/>
      <c r="AH5" s="1"/>
      <c r="AI5" s="1"/>
    </row>
    <row r="6" spans="1:35" x14ac:dyDescent="0.25">
      <c r="A6" s="181"/>
      <c r="B6" s="5"/>
      <c r="C6" s="6"/>
      <c r="D6" s="6"/>
      <c r="E6" s="6"/>
      <c r="F6" s="6"/>
      <c r="G6" s="6"/>
      <c r="H6" s="6"/>
      <c r="I6" s="6"/>
      <c r="J6" s="6"/>
      <c r="K6" s="6"/>
      <c r="L6" s="6"/>
      <c r="M6" s="6"/>
      <c r="N6" s="6"/>
      <c r="O6" s="6"/>
      <c r="P6" s="6"/>
      <c r="Q6" s="6"/>
      <c r="R6" s="7"/>
      <c r="S6" s="185"/>
      <c r="T6" s="1"/>
      <c r="U6" s="1"/>
      <c r="V6" s="1"/>
      <c r="W6" s="1"/>
      <c r="X6" s="1"/>
      <c r="Y6" s="1"/>
      <c r="Z6" s="1"/>
      <c r="AA6" s="1"/>
      <c r="AB6" s="1"/>
      <c r="AC6" s="1"/>
      <c r="AD6" s="1"/>
      <c r="AE6" s="1"/>
      <c r="AF6" s="1"/>
      <c r="AG6" s="1"/>
      <c r="AH6" s="1"/>
      <c r="AI6" s="1"/>
    </row>
    <row r="7" spans="1:35" ht="18.75" x14ac:dyDescent="0.3">
      <c r="A7" s="181"/>
      <c r="B7" s="5"/>
      <c r="C7" s="170" t="s">
        <v>5383</v>
      </c>
      <c r="D7" s="6"/>
      <c r="E7" s="6"/>
      <c r="F7" s="6"/>
      <c r="G7" s="6"/>
      <c r="H7" s="6"/>
      <c r="I7" s="6"/>
      <c r="J7" s="6"/>
      <c r="K7" s="6"/>
      <c r="L7" s="6"/>
      <c r="M7" s="6"/>
      <c r="N7" s="6"/>
      <c r="O7" s="6"/>
      <c r="P7" s="6"/>
      <c r="Q7" s="6"/>
      <c r="R7" s="7"/>
      <c r="S7" s="185"/>
      <c r="T7" s="1"/>
      <c r="U7" s="1"/>
      <c r="V7" s="1"/>
      <c r="W7" s="1"/>
      <c r="X7" s="1"/>
      <c r="Y7" s="1"/>
      <c r="Z7" s="1"/>
      <c r="AA7" s="1"/>
      <c r="AB7" s="1"/>
      <c r="AC7" s="1"/>
      <c r="AD7" s="1"/>
      <c r="AE7" s="1"/>
      <c r="AF7" s="1"/>
      <c r="AG7" s="1"/>
      <c r="AH7" s="1"/>
      <c r="AI7" s="1"/>
    </row>
    <row r="8" spans="1:35" ht="11.25" customHeight="1" x14ac:dyDescent="0.3">
      <c r="A8" s="181"/>
      <c r="B8" s="5"/>
      <c r="C8" s="170"/>
      <c r="D8" s="6"/>
      <c r="E8" s="6"/>
      <c r="F8" s="6"/>
      <c r="G8" s="6"/>
      <c r="H8" s="6"/>
      <c r="I8" s="6"/>
      <c r="J8" s="6"/>
      <c r="K8" s="6"/>
      <c r="L8" s="6"/>
      <c r="M8" s="6"/>
      <c r="N8" s="6"/>
      <c r="O8" s="6"/>
      <c r="P8" s="6"/>
      <c r="Q8" s="6"/>
      <c r="R8" s="7"/>
      <c r="S8" s="185"/>
      <c r="T8" s="1"/>
      <c r="U8" s="1"/>
      <c r="V8" s="1"/>
      <c r="W8" s="1"/>
      <c r="X8" s="1"/>
      <c r="Y8" s="1"/>
      <c r="Z8" s="1"/>
      <c r="AA8" s="1"/>
      <c r="AB8" s="1"/>
      <c r="AC8" s="1"/>
      <c r="AD8" s="1"/>
      <c r="AE8" s="1"/>
      <c r="AF8" s="1"/>
      <c r="AG8" s="1"/>
      <c r="AH8" s="1"/>
      <c r="AI8" s="1"/>
    </row>
    <row r="9" spans="1:35" ht="31.5" customHeight="1" x14ac:dyDescent="0.25">
      <c r="A9" s="181"/>
      <c r="B9" s="5"/>
      <c r="C9" s="240" t="s">
        <v>5384</v>
      </c>
      <c r="D9" s="241"/>
      <c r="E9" s="241"/>
      <c r="F9" s="242"/>
      <c r="G9" s="235" t="s">
        <v>15</v>
      </c>
      <c r="H9" s="243"/>
      <c r="I9" s="243"/>
      <c r="J9" s="243"/>
      <c r="K9" s="243"/>
      <c r="L9" s="244"/>
      <c r="M9" s="6"/>
      <c r="N9" s="6"/>
      <c r="O9" s="6"/>
      <c r="P9" s="6"/>
      <c r="Q9" s="6"/>
      <c r="R9" s="7"/>
      <c r="S9" s="185"/>
      <c r="T9" s="1"/>
      <c r="U9" s="1"/>
      <c r="V9" s="1"/>
      <c r="W9" s="1"/>
      <c r="X9" s="1"/>
      <c r="Y9" s="1"/>
      <c r="Z9" s="1"/>
      <c r="AA9" s="1"/>
      <c r="AB9" s="1"/>
      <c r="AC9" s="1"/>
      <c r="AD9" s="1"/>
      <c r="AE9" s="1"/>
      <c r="AF9" s="1"/>
      <c r="AG9" s="1"/>
      <c r="AH9" s="1"/>
      <c r="AI9" s="1"/>
    </row>
    <row r="10" spans="1:35" ht="18" customHeight="1" x14ac:dyDescent="0.25">
      <c r="A10" s="181"/>
      <c r="B10" s="5"/>
      <c r="C10" s="240" t="s">
        <v>5385</v>
      </c>
      <c r="D10" s="241"/>
      <c r="E10" s="241"/>
      <c r="F10" s="242"/>
      <c r="G10" s="235" t="s">
        <v>15</v>
      </c>
      <c r="H10" s="243"/>
      <c r="I10" s="243"/>
      <c r="J10" s="243"/>
      <c r="K10" s="243"/>
      <c r="L10" s="244"/>
      <c r="M10" s="6"/>
      <c r="N10" s="6"/>
      <c r="O10" s="6"/>
      <c r="P10" s="6"/>
      <c r="Q10" s="6"/>
      <c r="R10" s="7"/>
      <c r="S10" s="185"/>
      <c r="T10" s="1"/>
      <c r="U10" s="1"/>
      <c r="V10" s="1"/>
      <c r="W10" s="1"/>
      <c r="X10" s="1"/>
      <c r="Y10" s="1"/>
      <c r="Z10" s="1"/>
      <c r="AA10" s="1"/>
      <c r="AB10" s="1"/>
      <c r="AC10" s="1"/>
      <c r="AD10" s="1"/>
      <c r="AE10" s="1"/>
      <c r="AF10" s="1"/>
      <c r="AG10" s="1"/>
      <c r="AH10" s="1"/>
      <c r="AI10" s="1"/>
    </row>
    <row r="11" spans="1:35" ht="18.75" x14ac:dyDescent="0.3">
      <c r="A11" s="181"/>
      <c r="B11" s="5"/>
      <c r="C11" s="170"/>
      <c r="D11" s="6"/>
      <c r="E11" s="6"/>
      <c r="F11" s="6"/>
      <c r="G11" s="6"/>
      <c r="H11" s="6"/>
      <c r="I11" s="6"/>
      <c r="J11" s="6"/>
      <c r="K11" s="6"/>
      <c r="L11" s="6"/>
      <c r="M11" s="6"/>
      <c r="N11" s="6"/>
      <c r="O11" s="6"/>
      <c r="P11" s="6"/>
      <c r="Q11" s="6"/>
      <c r="R11" s="7"/>
      <c r="S11" s="185"/>
      <c r="T11" s="1"/>
      <c r="U11" s="1"/>
      <c r="V11" s="1"/>
      <c r="W11" s="1"/>
      <c r="X11" s="1"/>
      <c r="Y11" s="1"/>
      <c r="Z11" s="1"/>
      <c r="AA11" s="1"/>
      <c r="AB11" s="1"/>
      <c r="AC11" s="1"/>
      <c r="AD11" s="1"/>
      <c r="AE11" s="1"/>
      <c r="AF11" s="1"/>
      <c r="AG11" s="1"/>
      <c r="AH11" s="1"/>
      <c r="AI11" s="1"/>
    </row>
    <row r="12" spans="1:35" ht="18.75" x14ac:dyDescent="0.3">
      <c r="A12" s="181"/>
      <c r="B12" s="5"/>
      <c r="C12" s="170" t="s">
        <v>4842</v>
      </c>
      <c r="D12" s="6"/>
      <c r="E12" s="6"/>
      <c r="F12" s="6"/>
      <c r="G12" s="6"/>
      <c r="H12" s="6"/>
      <c r="I12" s="6"/>
      <c r="J12" s="6"/>
      <c r="K12" s="6"/>
      <c r="L12" s="6"/>
      <c r="M12" s="6"/>
      <c r="N12" s="6"/>
      <c r="O12" s="6"/>
      <c r="P12" s="6"/>
      <c r="Q12" s="6"/>
      <c r="R12" s="7"/>
      <c r="S12" s="185"/>
      <c r="T12" s="1"/>
      <c r="U12" s="1"/>
      <c r="V12" s="1"/>
      <c r="W12" s="1"/>
      <c r="X12" s="1"/>
      <c r="Y12" s="1"/>
      <c r="Z12" s="1"/>
      <c r="AA12" s="1"/>
      <c r="AB12" s="1"/>
      <c r="AC12" s="1"/>
      <c r="AD12" s="1"/>
      <c r="AE12" s="1"/>
      <c r="AF12" s="1"/>
      <c r="AG12" s="1"/>
      <c r="AH12" s="1"/>
      <c r="AI12" s="1"/>
    </row>
    <row r="13" spans="1:35" x14ac:dyDescent="0.25">
      <c r="A13" s="181"/>
      <c r="B13" s="5"/>
      <c r="C13" s="6"/>
      <c r="D13" s="6"/>
      <c r="E13" s="6"/>
      <c r="F13" s="6"/>
      <c r="G13" s="6"/>
      <c r="H13" s="6"/>
      <c r="I13" s="6"/>
      <c r="J13" s="6"/>
      <c r="K13" s="6"/>
      <c r="L13" s="6"/>
      <c r="M13" s="10" t="s">
        <v>1255</v>
      </c>
      <c r="N13" s="6"/>
      <c r="O13" s="6"/>
      <c r="P13" s="6"/>
      <c r="Q13" s="6"/>
      <c r="R13" s="7"/>
      <c r="S13" s="185"/>
      <c r="T13" s="1"/>
      <c r="U13" s="1"/>
      <c r="V13" s="1"/>
      <c r="W13" s="1"/>
      <c r="X13" s="1"/>
      <c r="Y13" s="1"/>
      <c r="Z13" s="1"/>
      <c r="AA13" s="1"/>
      <c r="AB13" s="1"/>
      <c r="AC13" s="1"/>
      <c r="AD13" s="1"/>
      <c r="AE13" s="1"/>
      <c r="AF13" s="1"/>
      <c r="AG13" s="1"/>
      <c r="AH13" s="1"/>
      <c r="AI13" s="1"/>
    </row>
    <row r="14" spans="1:35" ht="14.45" customHeight="1" x14ac:dyDescent="0.25">
      <c r="A14" s="181"/>
      <c r="B14" s="5"/>
      <c r="C14" s="224" t="s">
        <v>4843</v>
      </c>
      <c r="D14" s="224" t="s">
        <v>5438</v>
      </c>
      <c r="E14" s="224" t="s">
        <v>5439</v>
      </c>
      <c r="F14" s="224" t="s">
        <v>5440</v>
      </c>
      <c r="G14" s="225" t="s">
        <v>4844</v>
      </c>
      <c r="H14" s="198" t="s">
        <v>4845</v>
      </c>
      <c r="I14" s="198" t="s">
        <v>4846</v>
      </c>
      <c r="J14" s="198" t="s">
        <v>4847</v>
      </c>
      <c r="K14" s="232" t="s">
        <v>5398</v>
      </c>
      <c r="L14" s="232" t="s">
        <v>5416</v>
      </c>
      <c r="M14" s="230" t="s">
        <v>210</v>
      </c>
      <c r="N14" s="230" t="s">
        <v>4604</v>
      </c>
      <c r="O14" s="230" t="s">
        <v>213</v>
      </c>
      <c r="P14" s="230" t="s">
        <v>211</v>
      </c>
      <c r="Q14" s="230" t="s">
        <v>212</v>
      </c>
      <c r="R14" s="7"/>
      <c r="S14" s="185"/>
      <c r="T14" s="1"/>
      <c r="U14" s="1"/>
      <c r="V14" s="1"/>
      <c r="W14" s="1"/>
      <c r="X14" s="1"/>
      <c r="Y14" s="1"/>
      <c r="Z14" s="1"/>
      <c r="AA14" s="1"/>
      <c r="AB14" s="1"/>
      <c r="AC14" s="1"/>
      <c r="AD14" s="1"/>
      <c r="AE14" s="1"/>
      <c r="AF14" s="1"/>
      <c r="AG14" s="1"/>
      <c r="AH14" s="1"/>
      <c r="AI14" s="1"/>
    </row>
    <row r="15" spans="1:35" x14ac:dyDescent="0.25">
      <c r="A15" s="181"/>
      <c r="B15" s="5"/>
      <c r="C15" s="224"/>
      <c r="D15" s="224"/>
      <c r="E15" s="224"/>
      <c r="F15" s="224"/>
      <c r="G15" s="225"/>
      <c r="H15" s="199"/>
      <c r="I15" s="199"/>
      <c r="J15" s="199"/>
      <c r="K15" s="232"/>
      <c r="L15" s="232"/>
      <c r="M15" s="230"/>
      <c r="N15" s="230"/>
      <c r="O15" s="230"/>
      <c r="P15" s="230"/>
      <c r="Q15" s="230"/>
      <c r="R15" s="7"/>
      <c r="S15" s="185"/>
      <c r="T15" s="1"/>
      <c r="U15" s="1"/>
      <c r="V15" s="1"/>
      <c r="W15" s="1"/>
      <c r="X15" s="1"/>
      <c r="Y15" s="1"/>
      <c r="Z15" s="1"/>
      <c r="AA15" s="1"/>
      <c r="AB15" s="1"/>
      <c r="AC15" s="1"/>
      <c r="AD15" s="1"/>
      <c r="AE15" s="1"/>
      <c r="AF15" s="1"/>
      <c r="AG15" s="1"/>
      <c r="AH15" s="1"/>
      <c r="AI15" s="1"/>
    </row>
    <row r="16" spans="1:35" x14ac:dyDescent="0.25">
      <c r="A16" s="181"/>
      <c r="B16" s="5"/>
      <c r="C16" s="224"/>
      <c r="D16" s="224"/>
      <c r="E16" s="224"/>
      <c r="F16" s="224"/>
      <c r="G16" s="225"/>
      <c r="H16" s="199"/>
      <c r="I16" s="199"/>
      <c r="J16" s="199"/>
      <c r="K16" s="232"/>
      <c r="L16" s="232"/>
      <c r="M16" s="230"/>
      <c r="N16" s="230"/>
      <c r="O16" s="230"/>
      <c r="P16" s="230"/>
      <c r="Q16" s="230"/>
      <c r="R16" s="7"/>
      <c r="S16" s="185"/>
      <c r="T16" s="1"/>
      <c r="U16" s="1"/>
      <c r="V16" s="1"/>
      <c r="W16" s="1"/>
      <c r="X16" s="1"/>
      <c r="Y16" s="1"/>
      <c r="Z16" s="1"/>
      <c r="AA16" s="1"/>
      <c r="AB16" s="1"/>
      <c r="AC16" s="1"/>
      <c r="AD16" s="1"/>
      <c r="AE16" s="1"/>
      <c r="AF16" s="1"/>
      <c r="AG16" s="1"/>
      <c r="AH16" s="1"/>
      <c r="AI16" s="1"/>
    </row>
    <row r="17" spans="1:35" x14ac:dyDescent="0.25">
      <c r="A17" s="181"/>
      <c r="B17" s="5"/>
      <c r="C17" s="224"/>
      <c r="D17" s="224"/>
      <c r="E17" s="224"/>
      <c r="F17" s="224"/>
      <c r="G17" s="225"/>
      <c r="H17" s="199"/>
      <c r="I17" s="199"/>
      <c r="J17" s="199"/>
      <c r="K17" s="232"/>
      <c r="L17" s="232"/>
      <c r="M17" s="230"/>
      <c r="N17" s="230"/>
      <c r="O17" s="230"/>
      <c r="P17" s="230"/>
      <c r="Q17" s="230"/>
      <c r="R17" s="7"/>
      <c r="S17" s="185"/>
      <c r="T17" s="1"/>
      <c r="U17" s="1"/>
      <c r="V17" s="1"/>
      <c r="W17" s="1"/>
      <c r="X17" s="1"/>
      <c r="Y17" s="1"/>
      <c r="Z17" s="1"/>
      <c r="AA17" s="1"/>
      <c r="AB17" s="1"/>
      <c r="AC17" s="1"/>
      <c r="AD17" s="1"/>
      <c r="AE17" s="1"/>
      <c r="AF17" s="1"/>
      <c r="AG17" s="1"/>
      <c r="AH17" s="1"/>
      <c r="AI17" s="1"/>
    </row>
    <row r="18" spans="1:35" x14ac:dyDescent="0.25">
      <c r="A18" s="181"/>
      <c r="B18" s="5"/>
      <c r="C18" s="224"/>
      <c r="D18" s="224"/>
      <c r="E18" s="224"/>
      <c r="F18" s="224"/>
      <c r="G18" s="225"/>
      <c r="H18" s="199"/>
      <c r="I18" s="199"/>
      <c r="J18" s="199"/>
      <c r="K18" s="232"/>
      <c r="L18" s="232"/>
      <c r="M18" s="230"/>
      <c r="N18" s="230"/>
      <c r="O18" s="230"/>
      <c r="P18" s="230"/>
      <c r="Q18" s="230"/>
      <c r="R18" s="7"/>
      <c r="S18" s="185"/>
      <c r="T18" s="1"/>
      <c r="U18" s="1"/>
      <c r="V18" s="1"/>
      <c r="W18" s="1"/>
      <c r="X18" s="1"/>
      <c r="Y18" s="1"/>
      <c r="Z18" s="1"/>
      <c r="AA18" s="1"/>
      <c r="AB18" s="1"/>
      <c r="AC18" s="1"/>
      <c r="AD18" s="1"/>
      <c r="AE18" s="1"/>
      <c r="AF18" s="1"/>
      <c r="AG18" s="1"/>
      <c r="AH18" s="1"/>
      <c r="AI18" s="1"/>
    </row>
    <row r="19" spans="1:35" x14ac:dyDescent="0.25">
      <c r="A19" s="181"/>
      <c r="B19" s="5"/>
      <c r="C19" s="224"/>
      <c r="D19" s="224"/>
      <c r="E19" s="224"/>
      <c r="F19" s="224"/>
      <c r="G19" s="225"/>
      <c r="H19" s="199"/>
      <c r="I19" s="199"/>
      <c r="J19" s="199"/>
      <c r="K19" s="232"/>
      <c r="L19" s="232"/>
      <c r="M19" s="230"/>
      <c r="N19" s="230"/>
      <c r="O19" s="230"/>
      <c r="P19" s="230"/>
      <c r="Q19" s="230"/>
      <c r="R19" s="7"/>
      <c r="S19" s="185"/>
      <c r="T19" s="1"/>
      <c r="U19" s="1"/>
      <c r="V19" s="1"/>
      <c r="W19" s="1"/>
      <c r="X19" s="1"/>
      <c r="Y19" s="1"/>
      <c r="Z19" s="1"/>
      <c r="AA19" s="1"/>
      <c r="AB19" s="1"/>
      <c r="AC19" s="1"/>
      <c r="AD19" s="1"/>
      <c r="AE19" s="1"/>
      <c r="AF19" s="1"/>
      <c r="AG19" s="1"/>
      <c r="AH19" s="1"/>
      <c r="AI19" s="1"/>
    </row>
    <row r="20" spans="1:35" x14ac:dyDescent="0.25">
      <c r="A20" s="181"/>
      <c r="B20" s="5"/>
      <c r="C20" s="224"/>
      <c r="D20" s="224"/>
      <c r="E20" s="224"/>
      <c r="F20" s="224"/>
      <c r="G20" s="225"/>
      <c r="H20" s="200"/>
      <c r="I20" s="200"/>
      <c r="J20" s="200"/>
      <c r="K20" s="232"/>
      <c r="L20" s="232"/>
      <c r="M20" s="230"/>
      <c r="N20" s="230"/>
      <c r="O20" s="230"/>
      <c r="P20" s="230"/>
      <c r="Q20" s="230"/>
      <c r="R20" s="7"/>
      <c r="S20" s="185"/>
      <c r="T20" s="1"/>
      <c r="U20" s="1"/>
      <c r="V20" s="1"/>
      <c r="W20" s="1"/>
      <c r="X20" s="1"/>
      <c r="Y20" s="1"/>
      <c r="Z20" s="1"/>
      <c r="AA20" s="1"/>
      <c r="AB20" s="1"/>
      <c r="AC20" s="1"/>
      <c r="AD20" s="1"/>
      <c r="AE20" s="1"/>
      <c r="AF20" s="1"/>
      <c r="AG20" s="1"/>
      <c r="AH20" s="1"/>
      <c r="AI20" s="1"/>
    </row>
    <row r="21" spans="1:35" x14ac:dyDescent="0.25">
      <c r="A21" s="181"/>
      <c r="B21" s="5"/>
      <c r="C21" s="139" t="s">
        <v>15</v>
      </c>
      <c r="D21" s="139"/>
      <c r="E21" s="140" t="str">
        <f>IFERROR(IF(D21="",'Drop down'!$P$9,D21/$D$31),'Drop down'!$P$9)</f>
        <v>Beregnes</v>
      </c>
      <c r="F21" s="139"/>
      <c r="G21" s="139" t="s">
        <v>15</v>
      </c>
      <c r="H21" s="141"/>
      <c r="I21" s="141"/>
      <c r="J21" s="141"/>
      <c r="K21" s="139" t="s">
        <v>15</v>
      </c>
      <c r="L21" s="139"/>
      <c r="M21" s="55"/>
      <c r="N21" s="55"/>
      <c r="O21" s="55"/>
      <c r="P21" s="55"/>
      <c r="Q21" s="55"/>
      <c r="R21" s="7"/>
      <c r="S21" s="185"/>
      <c r="T21" s="1"/>
      <c r="U21" s="1"/>
      <c r="V21" s="1"/>
      <c r="W21" s="1"/>
      <c r="X21" s="1"/>
      <c r="Y21" s="1"/>
      <c r="Z21" s="1"/>
      <c r="AA21" s="1"/>
      <c r="AB21" s="1"/>
      <c r="AC21" s="1"/>
      <c r="AD21" s="1"/>
      <c r="AE21" s="1"/>
      <c r="AF21" s="1"/>
      <c r="AG21" s="1"/>
      <c r="AH21" s="1"/>
      <c r="AI21" s="1"/>
    </row>
    <row r="22" spans="1:35" x14ac:dyDescent="0.25">
      <c r="A22" s="181"/>
      <c r="B22" s="5"/>
      <c r="C22" s="139" t="s">
        <v>15</v>
      </c>
      <c r="D22" s="139"/>
      <c r="E22" s="140" t="str">
        <f>IFERROR(IF(D22="",'Drop down'!$P$9,D22/$D$31),'Drop down'!$P$9)</f>
        <v>Beregnes</v>
      </c>
      <c r="F22" s="139"/>
      <c r="G22" s="139" t="s">
        <v>15</v>
      </c>
      <c r="H22" s="141"/>
      <c r="I22" s="141"/>
      <c r="J22" s="141"/>
      <c r="K22" s="139" t="s">
        <v>15</v>
      </c>
      <c r="L22" s="139"/>
      <c r="M22" s="55"/>
      <c r="N22" s="55"/>
      <c r="O22" s="55"/>
      <c r="P22" s="55"/>
      <c r="Q22" s="55"/>
      <c r="R22" s="7"/>
      <c r="S22" s="185"/>
      <c r="T22" s="1"/>
      <c r="U22" s="1"/>
      <c r="V22" s="1"/>
      <c r="W22" s="1"/>
      <c r="X22" s="1"/>
      <c r="Y22" s="1"/>
      <c r="Z22" s="1"/>
      <c r="AA22" s="1"/>
      <c r="AB22" s="1"/>
      <c r="AC22" s="1"/>
      <c r="AD22" s="1"/>
      <c r="AE22" s="1"/>
      <c r="AF22" s="1"/>
      <c r="AG22" s="1"/>
      <c r="AH22" s="1"/>
      <c r="AI22" s="1"/>
    </row>
    <row r="23" spans="1:35" x14ac:dyDescent="0.25">
      <c r="A23" s="181"/>
      <c r="B23" s="5"/>
      <c r="C23" s="139" t="s">
        <v>15</v>
      </c>
      <c r="D23" s="139"/>
      <c r="E23" s="140" t="str">
        <f>IFERROR(IF(D23="",'Drop down'!$P$9,D23/$D$31),'Drop down'!$P$9)</f>
        <v>Beregnes</v>
      </c>
      <c r="F23" s="139"/>
      <c r="G23" s="139" t="s">
        <v>15</v>
      </c>
      <c r="H23" s="141"/>
      <c r="I23" s="141"/>
      <c r="J23" s="141"/>
      <c r="K23" s="139" t="s">
        <v>15</v>
      </c>
      <c r="L23" s="139"/>
      <c r="M23" s="55"/>
      <c r="N23" s="55"/>
      <c r="O23" s="55"/>
      <c r="P23" s="55"/>
      <c r="Q23" s="55"/>
      <c r="R23" s="7"/>
      <c r="S23" s="185"/>
      <c r="T23" s="1"/>
      <c r="U23" s="1"/>
      <c r="V23" s="1"/>
      <c r="W23" s="1"/>
      <c r="X23" s="1"/>
      <c r="Y23" s="1"/>
      <c r="Z23" s="1"/>
      <c r="AA23" s="1"/>
      <c r="AB23" s="1"/>
      <c r="AC23" s="1"/>
      <c r="AD23" s="1"/>
      <c r="AE23" s="1"/>
      <c r="AF23" s="1"/>
      <c r="AG23" s="1"/>
      <c r="AH23" s="1"/>
      <c r="AI23" s="1"/>
    </row>
    <row r="24" spans="1:35" x14ac:dyDescent="0.25">
      <c r="A24" s="181"/>
      <c r="B24" s="5"/>
      <c r="C24" s="139" t="s">
        <v>15</v>
      </c>
      <c r="D24" s="139"/>
      <c r="E24" s="140" t="str">
        <f>IFERROR(IF(D24="",'Drop down'!$P$9,D24/$D$31),'Drop down'!$P$9)</f>
        <v>Beregnes</v>
      </c>
      <c r="F24" s="139"/>
      <c r="G24" s="139" t="s">
        <v>15</v>
      </c>
      <c r="H24" s="141"/>
      <c r="I24" s="141"/>
      <c r="J24" s="141"/>
      <c r="K24" s="139" t="s">
        <v>15</v>
      </c>
      <c r="L24" s="139"/>
      <c r="M24" s="55"/>
      <c r="N24" s="55"/>
      <c r="O24" s="55"/>
      <c r="P24" s="55"/>
      <c r="Q24" s="55"/>
      <c r="R24" s="7"/>
      <c r="S24" s="185"/>
      <c r="T24" s="1"/>
      <c r="U24" s="1"/>
      <c r="V24" s="1"/>
      <c r="W24" s="1"/>
      <c r="X24" s="1"/>
      <c r="Y24" s="1"/>
      <c r="Z24" s="1"/>
      <c r="AA24" s="1"/>
      <c r="AB24" s="1"/>
      <c r="AC24" s="1"/>
      <c r="AD24" s="1"/>
      <c r="AE24" s="1"/>
      <c r="AF24" s="1"/>
      <c r="AG24" s="1"/>
      <c r="AH24" s="1"/>
      <c r="AI24" s="1"/>
    </row>
    <row r="25" spans="1:35" x14ac:dyDescent="0.25">
      <c r="A25" s="181"/>
      <c r="B25" s="5"/>
      <c r="C25" s="139" t="s">
        <v>15</v>
      </c>
      <c r="D25" s="139"/>
      <c r="E25" s="140" t="str">
        <f>IFERROR(IF(D25="",'Drop down'!$P$9,D25/$D$31),'Drop down'!$P$9)</f>
        <v>Beregnes</v>
      </c>
      <c r="F25" s="139"/>
      <c r="G25" s="139" t="s">
        <v>15</v>
      </c>
      <c r="H25" s="141"/>
      <c r="I25" s="141"/>
      <c r="J25" s="141"/>
      <c r="K25" s="139" t="s">
        <v>15</v>
      </c>
      <c r="L25" s="139"/>
      <c r="M25" s="55"/>
      <c r="N25" s="55"/>
      <c r="O25" s="55"/>
      <c r="P25" s="55"/>
      <c r="Q25" s="55"/>
      <c r="R25" s="7"/>
      <c r="S25" s="185"/>
      <c r="T25" s="1"/>
      <c r="U25" s="1"/>
      <c r="V25" s="1"/>
      <c r="W25" s="1"/>
      <c r="X25" s="1"/>
      <c r="Y25" s="1"/>
      <c r="Z25" s="1"/>
      <c r="AA25" s="1"/>
      <c r="AB25" s="1"/>
      <c r="AC25" s="1"/>
      <c r="AD25" s="1"/>
      <c r="AE25" s="1"/>
      <c r="AF25" s="1"/>
      <c r="AG25" s="1"/>
      <c r="AH25" s="1"/>
      <c r="AI25" s="1"/>
    </row>
    <row r="26" spans="1:35" x14ac:dyDescent="0.25">
      <c r="A26" s="181"/>
      <c r="B26" s="5"/>
      <c r="C26" s="139" t="s">
        <v>15</v>
      </c>
      <c r="D26" s="139"/>
      <c r="E26" s="140" t="str">
        <f>IFERROR(IF(D26="",'Drop down'!$P$9,D26/$D$31),'Drop down'!$P$9)</f>
        <v>Beregnes</v>
      </c>
      <c r="F26" s="139"/>
      <c r="G26" s="139" t="s">
        <v>15</v>
      </c>
      <c r="H26" s="141"/>
      <c r="I26" s="141"/>
      <c r="J26" s="141"/>
      <c r="K26" s="139" t="s">
        <v>15</v>
      </c>
      <c r="L26" s="139"/>
      <c r="M26" s="55"/>
      <c r="N26" s="55"/>
      <c r="O26" s="55"/>
      <c r="P26" s="55"/>
      <c r="Q26" s="55"/>
      <c r="R26" s="7"/>
      <c r="S26" s="185"/>
      <c r="T26" s="1"/>
      <c r="U26" s="1"/>
      <c r="V26" s="1"/>
      <c r="W26" s="1"/>
      <c r="X26" s="1"/>
      <c r="Y26" s="1"/>
      <c r="Z26" s="1"/>
      <c r="AA26" s="1"/>
      <c r="AB26" s="1"/>
      <c r="AC26" s="1"/>
      <c r="AD26" s="1"/>
      <c r="AE26" s="1"/>
      <c r="AF26" s="1"/>
      <c r="AG26" s="1"/>
      <c r="AH26" s="1"/>
      <c r="AI26" s="1"/>
    </row>
    <row r="27" spans="1:35" x14ac:dyDescent="0.25">
      <c r="A27" s="181"/>
      <c r="B27" s="5"/>
      <c r="C27" s="139" t="s">
        <v>15</v>
      </c>
      <c r="D27" s="139"/>
      <c r="E27" s="140" t="str">
        <f>IFERROR(IF(D27="",'Drop down'!$P$9,D27/$D$31),'Drop down'!$P$9)</f>
        <v>Beregnes</v>
      </c>
      <c r="F27" s="139"/>
      <c r="G27" s="139" t="s">
        <v>15</v>
      </c>
      <c r="H27" s="141"/>
      <c r="I27" s="141"/>
      <c r="J27" s="141"/>
      <c r="K27" s="139" t="s">
        <v>15</v>
      </c>
      <c r="L27" s="139"/>
      <c r="M27" s="55"/>
      <c r="N27" s="55"/>
      <c r="O27" s="55"/>
      <c r="P27" s="55"/>
      <c r="Q27" s="55"/>
      <c r="R27" s="7"/>
      <c r="S27" s="185"/>
      <c r="T27" s="1"/>
      <c r="U27" s="1"/>
      <c r="V27" s="1"/>
      <c r="W27" s="1"/>
      <c r="X27" s="1"/>
      <c r="Y27" s="1"/>
      <c r="Z27" s="1"/>
      <c r="AA27" s="1"/>
      <c r="AB27" s="1"/>
      <c r="AC27" s="1"/>
      <c r="AD27" s="1"/>
      <c r="AE27" s="1"/>
      <c r="AF27" s="1"/>
      <c r="AG27" s="1"/>
      <c r="AH27" s="1"/>
      <c r="AI27" s="1"/>
    </row>
    <row r="28" spans="1:35" x14ac:dyDescent="0.25">
      <c r="A28" s="181"/>
      <c r="B28" s="5"/>
      <c r="C28" s="139" t="s">
        <v>15</v>
      </c>
      <c r="D28" s="139"/>
      <c r="E28" s="140" t="str">
        <f>IFERROR(IF(D28="",'Drop down'!$P$9,D28/$D$31),'Drop down'!$P$9)</f>
        <v>Beregnes</v>
      </c>
      <c r="F28" s="139"/>
      <c r="G28" s="139" t="s">
        <v>15</v>
      </c>
      <c r="H28" s="141"/>
      <c r="I28" s="141"/>
      <c r="J28" s="141"/>
      <c r="K28" s="139" t="s">
        <v>15</v>
      </c>
      <c r="L28" s="139"/>
      <c r="M28" s="55"/>
      <c r="N28" s="55"/>
      <c r="O28" s="55"/>
      <c r="P28" s="55"/>
      <c r="Q28" s="55"/>
      <c r="R28" s="7"/>
      <c r="S28" s="185"/>
      <c r="T28" s="1"/>
      <c r="U28" s="1"/>
      <c r="V28" s="1"/>
      <c r="W28" s="1"/>
      <c r="X28" s="1"/>
      <c r="Y28" s="1"/>
      <c r="Z28" s="1"/>
      <c r="AA28" s="1"/>
      <c r="AB28" s="1"/>
      <c r="AC28" s="1"/>
      <c r="AD28" s="1"/>
      <c r="AE28" s="1"/>
      <c r="AF28" s="1"/>
      <c r="AG28" s="1"/>
      <c r="AH28" s="1"/>
      <c r="AI28" s="1"/>
    </row>
    <row r="29" spans="1:35" x14ac:dyDescent="0.25">
      <c r="A29" s="181"/>
      <c r="B29" s="5"/>
      <c r="C29" s="139" t="s">
        <v>15</v>
      </c>
      <c r="D29" s="139"/>
      <c r="E29" s="140" t="str">
        <f>IFERROR(IF(D29="",'Drop down'!$P$9,D29/$D$31),'Drop down'!$P$9)</f>
        <v>Beregnes</v>
      </c>
      <c r="F29" s="139"/>
      <c r="G29" s="139" t="s">
        <v>15</v>
      </c>
      <c r="H29" s="141"/>
      <c r="I29" s="141"/>
      <c r="J29" s="141"/>
      <c r="K29" s="139" t="s">
        <v>15</v>
      </c>
      <c r="L29" s="139"/>
      <c r="M29" s="55"/>
      <c r="N29" s="55"/>
      <c r="O29" s="55"/>
      <c r="P29" s="55"/>
      <c r="Q29" s="55"/>
      <c r="R29" s="7"/>
      <c r="S29" s="185"/>
      <c r="T29" s="1"/>
      <c r="U29" s="1"/>
      <c r="V29" s="1"/>
      <c r="W29" s="1"/>
      <c r="X29" s="1"/>
      <c r="Y29" s="1"/>
      <c r="Z29" s="1"/>
      <c r="AA29" s="1"/>
      <c r="AB29" s="1"/>
      <c r="AC29" s="1"/>
      <c r="AD29" s="1"/>
      <c r="AE29" s="1"/>
      <c r="AF29" s="1"/>
      <c r="AG29" s="1"/>
      <c r="AH29" s="1"/>
      <c r="AI29" s="1"/>
    </row>
    <row r="30" spans="1:35" x14ac:dyDescent="0.25">
      <c r="A30" s="181"/>
      <c r="B30" s="5"/>
      <c r="C30" s="139" t="s">
        <v>15</v>
      </c>
      <c r="D30" s="139"/>
      <c r="E30" s="140" t="str">
        <f>IFERROR(IF(D30="",'Drop down'!$P$9,D30/$D$31),'Drop down'!$P$9)</f>
        <v>Beregnes</v>
      </c>
      <c r="F30" s="139"/>
      <c r="G30" s="139" t="s">
        <v>15</v>
      </c>
      <c r="H30" s="141"/>
      <c r="I30" s="141"/>
      <c r="J30" s="141"/>
      <c r="K30" s="139" t="s">
        <v>15</v>
      </c>
      <c r="L30" s="139"/>
      <c r="M30" s="55"/>
      <c r="N30" s="55"/>
      <c r="O30" s="55"/>
      <c r="P30" s="55"/>
      <c r="Q30" s="55"/>
      <c r="R30" s="7"/>
      <c r="S30" s="185"/>
      <c r="T30" s="1"/>
      <c r="U30" s="1"/>
      <c r="V30" s="1"/>
      <c r="W30" s="1"/>
      <c r="X30" s="1"/>
      <c r="Y30" s="1"/>
      <c r="Z30" s="1"/>
      <c r="AA30" s="1"/>
      <c r="AB30" s="1"/>
      <c r="AC30" s="1"/>
      <c r="AD30" s="1"/>
      <c r="AE30" s="1"/>
      <c r="AF30" s="1"/>
      <c r="AG30" s="1"/>
      <c r="AH30" s="1"/>
      <c r="AI30" s="1"/>
    </row>
    <row r="31" spans="1:35" x14ac:dyDescent="0.25">
      <c r="A31" s="181"/>
      <c r="B31" s="5"/>
      <c r="C31" s="59" t="s">
        <v>4848</v>
      </c>
      <c r="D31" s="191">
        <f>SUM(D21:D30)</f>
        <v>0</v>
      </c>
      <c r="E31" s="47"/>
      <c r="F31" s="47"/>
      <c r="G31" s="47"/>
      <c r="H31" s="47"/>
      <c r="I31" s="47"/>
      <c r="J31" s="47"/>
      <c r="K31" s="47"/>
      <c r="L31" s="47"/>
      <c r="M31" s="47"/>
      <c r="N31" s="47"/>
      <c r="O31" s="47"/>
      <c r="P31" s="47"/>
      <c r="Q31" s="47"/>
      <c r="R31" s="7"/>
      <c r="S31" s="185"/>
      <c r="T31" s="1"/>
      <c r="U31" s="1"/>
      <c r="V31" s="1"/>
      <c r="W31" s="1"/>
      <c r="X31" s="1"/>
      <c r="Y31" s="1"/>
      <c r="Z31" s="1"/>
      <c r="AA31" s="1"/>
      <c r="AB31" s="1"/>
      <c r="AC31" s="1"/>
      <c r="AD31" s="1"/>
      <c r="AE31" s="1"/>
      <c r="AF31" s="1"/>
      <c r="AG31" s="1"/>
      <c r="AH31" s="1"/>
      <c r="AI31" s="1"/>
    </row>
    <row r="32" spans="1:35" x14ac:dyDescent="0.25">
      <c r="A32" s="181"/>
      <c r="B32" s="5"/>
      <c r="C32" s="60"/>
      <c r="D32" s="61"/>
      <c r="E32" s="47"/>
      <c r="F32" s="47"/>
      <c r="G32" s="47"/>
      <c r="H32" s="47"/>
      <c r="I32" s="47"/>
      <c r="J32" s="47"/>
      <c r="K32" s="47"/>
      <c r="L32" s="47"/>
      <c r="M32" s="47"/>
      <c r="N32" s="47"/>
      <c r="O32" s="47"/>
      <c r="P32" s="47"/>
      <c r="Q32" s="47"/>
      <c r="R32" s="7"/>
      <c r="S32" s="185"/>
      <c r="T32" s="1"/>
      <c r="U32" s="1"/>
      <c r="V32" s="1"/>
      <c r="W32" s="1"/>
      <c r="X32" s="1"/>
      <c r="Y32" s="1"/>
      <c r="Z32" s="1"/>
      <c r="AA32" s="1"/>
      <c r="AB32" s="1"/>
      <c r="AC32" s="1"/>
      <c r="AD32" s="1"/>
      <c r="AE32" s="1"/>
      <c r="AF32" s="1"/>
      <c r="AG32" s="1"/>
      <c r="AH32" s="1"/>
      <c r="AI32" s="1"/>
    </row>
    <row r="33" spans="1:35" x14ac:dyDescent="0.25">
      <c r="A33" s="181"/>
      <c r="B33" s="5"/>
      <c r="C33" s="60"/>
      <c r="D33" s="61"/>
      <c r="E33" s="47"/>
      <c r="F33" s="47"/>
      <c r="G33" s="47"/>
      <c r="H33" s="47"/>
      <c r="I33" s="47"/>
      <c r="J33" s="47"/>
      <c r="K33" s="47"/>
      <c r="L33" s="47"/>
      <c r="M33" s="47"/>
      <c r="N33" s="47"/>
      <c r="O33" s="47"/>
      <c r="P33" s="47"/>
      <c r="Q33" s="47"/>
      <c r="R33" s="7"/>
      <c r="S33" s="185"/>
      <c r="T33" s="1"/>
      <c r="U33" s="1"/>
      <c r="V33" s="1"/>
      <c r="W33" s="1"/>
      <c r="X33" s="1"/>
      <c r="Y33" s="1"/>
      <c r="Z33" s="1"/>
      <c r="AA33" s="1"/>
      <c r="AB33" s="1"/>
      <c r="AC33" s="1"/>
      <c r="AD33" s="1"/>
      <c r="AE33" s="1"/>
      <c r="AF33" s="1"/>
      <c r="AG33" s="1"/>
      <c r="AH33" s="1"/>
      <c r="AI33" s="1"/>
    </row>
    <row r="34" spans="1:35" x14ac:dyDescent="0.25">
      <c r="A34" s="181"/>
      <c r="B34" s="5"/>
      <c r="C34" s="62" t="s">
        <v>4849</v>
      </c>
      <c r="D34" s="61"/>
      <c r="E34" s="47"/>
      <c r="F34" s="47"/>
      <c r="G34" s="47"/>
      <c r="H34" s="47"/>
      <c r="I34" s="47"/>
      <c r="J34" s="47"/>
      <c r="K34" s="47"/>
      <c r="L34" s="47"/>
      <c r="M34" s="47"/>
      <c r="N34" s="47"/>
      <c r="O34" s="47"/>
      <c r="P34" s="47"/>
      <c r="Q34" s="47"/>
      <c r="R34" s="7"/>
      <c r="S34" s="185"/>
      <c r="T34" s="1"/>
      <c r="U34" s="1"/>
      <c r="V34" s="1"/>
      <c r="W34" s="1"/>
      <c r="X34" s="1"/>
      <c r="Y34" s="1"/>
      <c r="Z34" s="1"/>
      <c r="AA34" s="1"/>
      <c r="AB34" s="1"/>
      <c r="AC34" s="1"/>
      <c r="AD34" s="1"/>
      <c r="AE34" s="1"/>
      <c r="AF34" s="1"/>
      <c r="AG34" s="1"/>
      <c r="AH34" s="1"/>
      <c r="AI34" s="1"/>
    </row>
    <row r="35" spans="1:35" ht="15" customHeight="1" x14ac:dyDescent="0.25">
      <c r="A35" s="181"/>
      <c r="B35" s="5"/>
      <c r="C35" s="227" t="s">
        <v>4850</v>
      </c>
      <c r="D35" s="227"/>
      <c r="E35" s="228" t="s">
        <v>15</v>
      </c>
      <c r="F35" s="228"/>
      <c r="G35" s="228"/>
      <c r="H35" s="228"/>
      <c r="I35" s="228"/>
      <c r="J35" s="228"/>
      <c r="K35" s="228"/>
      <c r="L35" s="228"/>
      <c r="M35" s="228"/>
      <c r="N35" s="228"/>
      <c r="O35" s="228"/>
      <c r="P35" s="228"/>
      <c r="Q35" s="228"/>
      <c r="R35" s="46"/>
      <c r="S35" s="185"/>
      <c r="T35" s="1"/>
      <c r="U35" s="1"/>
      <c r="V35" s="1"/>
      <c r="W35" s="1"/>
      <c r="X35" s="1"/>
      <c r="Y35" s="1"/>
      <c r="Z35" s="1"/>
      <c r="AA35" s="1"/>
      <c r="AB35" s="1"/>
      <c r="AC35" s="1"/>
      <c r="AD35" s="1"/>
      <c r="AE35" s="1"/>
      <c r="AF35" s="1"/>
      <c r="AG35" s="1"/>
      <c r="AH35" s="1"/>
      <c r="AI35" s="1"/>
    </row>
    <row r="36" spans="1:35" x14ac:dyDescent="0.25">
      <c r="A36" s="181"/>
      <c r="B36" s="5"/>
      <c r="C36" s="227"/>
      <c r="D36" s="227"/>
      <c r="E36" s="229"/>
      <c r="F36" s="229"/>
      <c r="G36" s="229"/>
      <c r="H36" s="229"/>
      <c r="I36" s="229"/>
      <c r="J36" s="229"/>
      <c r="K36" s="229"/>
      <c r="L36" s="229"/>
      <c r="M36" s="229"/>
      <c r="N36" s="229"/>
      <c r="O36" s="229"/>
      <c r="P36" s="229"/>
      <c r="Q36" s="229"/>
      <c r="R36" s="46"/>
      <c r="S36" s="185"/>
      <c r="T36" s="1"/>
      <c r="U36" s="1"/>
      <c r="V36" s="1"/>
      <c r="W36" s="1"/>
      <c r="X36" s="1"/>
      <c r="Y36" s="1"/>
      <c r="Z36" s="1"/>
      <c r="AA36" s="1"/>
      <c r="AB36" s="1"/>
      <c r="AC36" s="1"/>
      <c r="AD36" s="1"/>
      <c r="AE36" s="1"/>
      <c r="AF36" s="1"/>
      <c r="AG36" s="1"/>
      <c r="AH36" s="1"/>
      <c r="AI36" s="1"/>
    </row>
    <row r="37" spans="1:35" x14ac:dyDescent="0.25">
      <c r="A37" s="181"/>
      <c r="B37" s="5"/>
      <c r="C37" s="227" t="s">
        <v>5315</v>
      </c>
      <c r="D37" s="231"/>
      <c r="E37" s="228" t="s">
        <v>15</v>
      </c>
      <c r="F37" s="228"/>
      <c r="G37" s="228"/>
      <c r="H37" s="228"/>
      <c r="I37" s="228"/>
      <c r="J37" s="228"/>
      <c r="K37" s="228"/>
      <c r="L37" s="228"/>
      <c r="M37" s="228"/>
      <c r="N37" s="228"/>
      <c r="O37" s="228"/>
      <c r="P37" s="228"/>
      <c r="Q37" s="235"/>
      <c r="R37" s="46"/>
      <c r="S37" s="185"/>
      <c r="T37" s="1"/>
      <c r="U37" s="1"/>
      <c r="V37" s="1"/>
      <c r="W37" s="1"/>
      <c r="X37" s="1"/>
      <c r="Y37" s="1"/>
      <c r="Z37" s="1"/>
      <c r="AA37" s="1"/>
      <c r="AB37" s="1"/>
      <c r="AC37" s="1"/>
      <c r="AD37" s="1"/>
      <c r="AE37" s="1"/>
      <c r="AF37" s="1"/>
      <c r="AG37" s="1"/>
      <c r="AH37" s="1"/>
      <c r="AI37" s="1"/>
    </row>
    <row r="38" spans="1:35" x14ac:dyDescent="0.25">
      <c r="A38" s="181"/>
      <c r="B38" s="5"/>
      <c r="C38" s="227"/>
      <c r="D38" s="231"/>
      <c r="E38" s="228"/>
      <c r="F38" s="228"/>
      <c r="G38" s="228"/>
      <c r="H38" s="228"/>
      <c r="I38" s="228"/>
      <c r="J38" s="228"/>
      <c r="K38" s="228"/>
      <c r="L38" s="228"/>
      <c r="M38" s="228"/>
      <c r="N38" s="228"/>
      <c r="O38" s="228"/>
      <c r="P38" s="228"/>
      <c r="Q38" s="235"/>
      <c r="R38" s="46"/>
      <c r="S38" s="185"/>
      <c r="T38" s="1"/>
      <c r="U38" s="1"/>
      <c r="V38" s="1"/>
      <c r="W38" s="1"/>
      <c r="X38" s="1"/>
      <c r="Y38" s="1"/>
      <c r="Z38" s="1"/>
      <c r="AA38" s="1"/>
      <c r="AB38" s="1"/>
      <c r="AC38" s="1"/>
      <c r="AD38" s="1"/>
      <c r="AE38" s="1"/>
      <c r="AF38" s="1"/>
      <c r="AG38" s="1"/>
      <c r="AH38" s="1"/>
      <c r="AI38" s="1"/>
    </row>
    <row r="39" spans="1:35" ht="15.75" thickBot="1" x14ac:dyDescent="0.3">
      <c r="A39" s="181"/>
      <c r="B39" s="5"/>
      <c r="C39" s="63"/>
      <c r="D39" s="63"/>
      <c r="E39" s="63"/>
      <c r="F39" s="63"/>
      <c r="G39" s="63"/>
      <c r="H39" s="63"/>
      <c r="I39" s="63"/>
      <c r="J39" s="63"/>
      <c r="K39" s="63"/>
      <c r="L39" s="63"/>
      <c r="M39" s="6"/>
      <c r="N39" s="6"/>
      <c r="O39" s="6"/>
      <c r="P39" s="6"/>
      <c r="Q39" s="6"/>
      <c r="R39" s="7"/>
      <c r="S39" s="185"/>
      <c r="T39" s="1"/>
      <c r="U39" s="1"/>
      <c r="V39" s="1"/>
      <c r="W39" s="1"/>
      <c r="X39" s="1"/>
      <c r="Y39" s="1"/>
      <c r="Z39" s="1"/>
      <c r="AA39" s="1"/>
      <c r="AB39" s="1"/>
      <c r="AC39" s="1"/>
      <c r="AD39" s="1"/>
      <c r="AE39" s="1"/>
      <c r="AF39" s="1"/>
      <c r="AG39" s="1"/>
      <c r="AH39" s="1"/>
      <c r="AI39" s="1"/>
    </row>
    <row r="40" spans="1:35" ht="15" customHeight="1" thickTop="1" x14ac:dyDescent="0.25">
      <c r="A40" s="181"/>
      <c r="B40" s="5"/>
      <c r="C40" s="226" t="s">
        <v>4851</v>
      </c>
      <c r="D40" s="226"/>
      <c r="E40" s="6"/>
      <c r="F40" s="6"/>
      <c r="G40" s="6"/>
      <c r="H40" s="6"/>
      <c r="I40" s="6"/>
      <c r="J40" s="6"/>
      <c r="K40" s="6"/>
      <c r="L40" s="6"/>
      <c r="M40" s="6"/>
      <c r="N40" s="6"/>
      <c r="O40" s="6"/>
      <c r="P40" s="6"/>
      <c r="Q40" s="6"/>
      <c r="R40" s="7"/>
      <c r="S40" s="185"/>
      <c r="T40" s="1"/>
      <c r="U40" s="1"/>
      <c r="V40" s="1"/>
      <c r="W40" s="1"/>
      <c r="X40" s="1"/>
      <c r="Y40" s="1"/>
      <c r="Z40" s="1"/>
      <c r="AA40" s="1"/>
      <c r="AB40" s="1"/>
      <c r="AC40" s="1"/>
      <c r="AD40" s="1"/>
      <c r="AE40" s="1"/>
      <c r="AF40" s="1"/>
      <c r="AG40" s="1"/>
      <c r="AH40" s="1"/>
      <c r="AI40" s="1"/>
    </row>
    <row r="41" spans="1:35" ht="14.45" customHeight="1" x14ac:dyDescent="0.25">
      <c r="A41" s="181"/>
      <c r="B41" s="5"/>
      <c r="C41" s="226"/>
      <c r="D41" s="226"/>
      <c r="E41" s="6"/>
      <c r="F41" s="6"/>
      <c r="G41" s="6"/>
      <c r="H41" s="6"/>
      <c r="I41" s="6"/>
      <c r="J41" s="6"/>
      <c r="K41" s="6"/>
      <c r="L41" s="6"/>
      <c r="M41" s="6"/>
      <c r="N41" s="6"/>
      <c r="O41" s="6"/>
      <c r="P41" s="6"/>
      <c r="Q41" s="6"/>
      <c r="R41" s="7"/>
      <c r="S41" s="185"/>
      <c r="T41" s="1"/>
      <c r="U41" s="1"/>
      <c r="V41" s="1"/>
      <c r="W41" s="1"/>
      <c r="X41" s="1"/>
      <c r="Y41" s="1"/>
      <c r="Z41" s="1"/>
      <c r="AA41" s="1"/>
      <c r="AB41" s="1"/>
      <c r="AC41" s="1"/>
      <c r="AD41" s="1"/>
      <c r="AE41" s="1"/>
      <c r="AF41" s="1"/>
      <c r="AG41" s="1"/>
      <c r="AH41" s="1"/>
      <c r="AI41" s="1"/>
    </row>
    <row r="42" spans="1:35" x14ac:dyDescent="0.25">
      <c r="A42" s="181"/>
      <c r="B42" s="5"/>
      <c r="C42" s="47"/>
      <c r="D42" s="47"/>
      <c r="E42" s="6"/>
      <c r="F42" s="6"/>
      <c r="G42" s="6"/>
      <c r="H42" s="6"/>
      <c r="I42" s="6"/>
      <c r="J42" s="6"/>
      <c r="K42" s="6"/>
      <c r="L42" s="6"/>
      <c r="M42" s="6"/>
      <c r="N42" s="6"/>
      <c r="O42" s="6"/>
      <c r="P42" s="6"/>
      <c r="Q42" s="6"/>
      <c r="R42" s="7"/>
      <c r="S42" s="185"/>
      <c r="T42" s="1"/>
      <c r="U42" s="1"/>
      <c r="V42" s="1"/>
      <c r="W42" s="1"/>
      <c r="X42" s="1"/>
      <c r="Y42" s="1"/>
      <c r="Z42" s="1"/>
      <c r="AA42" s="1"/>
      <c r="AB42" s="1"/>
      <c r="AC42" s="1"/>
      <c r="AD42" s="1"/>
      <c r="AE42" s="1"/>
      <c r="AF42" s="1"/>
      <c r="AG42" s="1"/>
      <c r="AH42" s="1"/>
      <c r="AI42" s="1"/>
    </row>
    <row r="43" spans="1:35" ht="30" x14ac:dyDescent="0.4">
      <c r="A43" s="181"/>
      <c r="B43" s="5"/>
      <c r="C43" s="189" t="s">
        <v>4852</v>
      </c>
      <c r="D43" s="190">
        <f>IFERROR(IF(E50='Drop down'!P10,(E21)*(G50/100),0)+IF(E51='Drop down'!P10,(E21)*(G51/100),0)+IF(E52='Drop down'!P10,(E21)*(G52/100),0)+IF(E53='Drop down'!P10,(E21)*(G53/100),0)+IF(E54='Drop down'!P10,(E21)*(G54/100),0)+IF(E55='Drop down'!P10,(E21)*(G55/100),0)+IF(E56='Drop down'!P10,(E21)*(G56/100),0)+IF(E57='Drop down'!P10,(E21)*(G57/100),0)+IF(E58='Drop down'!P10,(E21)*(G58/100),0)+IF(E59='Drop down'!P10,(E21)*(G59/100),0)+IF(E62='Drop down'!P10,(E22)*(G62/100),0)+IF(E63='Drop down'!P10,(E22)*(G63/100),0)+IF(E64='Drop down'!P10,(E22)*(G64/100),0)+IF(E65='Drop down'!P10,(E22)*(G65/100),0)+IF(E66='Drop down'!P10,(E22)*(G66/100),0)+IF(E67='Drop down'!P10,(E22)*(G67/100),0)+IF(E68='Drop down'!P10,(E22)*(G68/100),0)+IF(E69='Drop down'!P10,(E22)*(G69/100),0)+IF(E70='Drop down'!P10,(E22)*(G70/100),0)+IF(E71='Drop down'!P10,(E22)*(G71/100),0)+IF(E74='Drop down'!P10,(E23)*(G74/100),0)+IF(E75='Drop down'!P10,(E23)*(G75/100),0)+IF(E76='Drop down'!P10,(E23)*(G76/100),0)+IF(E77='Drop down'!P10,(E23)*(G77/100),0)+IF(E78='Drop down'!P10,(E23)*(G78/100),0)+IF(E79='Drop down'!P10,(E23)*(G79/100),0)+IF(E80='Drop down'!P10,(E23)*(G80/100),0)+IF(E81='Drop down'!P10,(E23)*(G81/100),0)+IF(E82='Drop down'!P10,(E23)*(G82/100),0)+IF(E83='Drop down'!P10,(E23)*(G83/100),0)+IF(E86='Drop down'!P10,(E24)*(G86/100),0)+IF(E87='Drop down'!P10,(E24)*(G87/100),0)+IF(E88='Drop down'!P10,(E24)*(G88/100),0)+IF(E89='Drop down'!P10,(E24)*(G89/100),0)+IF(E90='Drop down'!P10,(E24)*(G90/100),0)+IF(E91='Drop down'!P10,(E24)*(G91/100),0)+IF(E92='Drop down'!P10,(E24)*(G92/100),0)+IF(E93='Drop down'!P10,(E24)*(G93/100),0)+IF(E94='Drop down'!P10,(E24)*(G94/100),0)+IF(E95='Drop down'!P10,(E24)*(G95/100),0)+IF(E98='Drop down'!P10,(E25)*(G98/100),0)+IF(E99='Drop down'!P10,(E25)*(G99/100),0)+IF(E100='Drop down'!P10,(E25)*(G100/100),0)+IF(E101='Drop down'!P10,(E25)*(G101/100),0)+IF(E102='Drop down'!P10,(E25)*(G102/100),0)+IF(E103='Drop down'!P10,(E25)*(G103/100),0)+IF(E104='Drop down'!P10,(E25)*(G104/100),0)+IF(E105='Drop down'!P10,(E25)*(G105/100),0)+IF(E106='Drop down'!P10,(E25)*(G106/100),0)+IF(E107='Drop down'!P10,(E25)*(G107/100),0)+IF(E110='Drop down'!P10,(E26)*(G110/100),0)+IF(E111='Drop down'!P10,(E26)*(G111/100),0)+IF(E112='Drop down'!P10,(E26)*(G112/100),0)+IF(E113='Drop down'!P10,(E26)*(G113/100),0)+IF(E114='Drop down'!P10,(E26)*(G114/100),0)+IF(E115='Drop down'!P10,(E26)*(G115/100),0)+IF(E116='Drop down'!P10,(E26)*(G116/100),0)+IF(E117='Drop down'!P10,(E26)*(G117/100),0)+IF(E118='Drop down'!P10,(E26)*(G118/100),0)+IF(E119='Drop down'!P10,(E26)*(G119/100),0)+IF(E122='Drop down'!P10,(E27)*(G122/100),0)+IF(E123='Drop down'!P10,(E27)*(G123/100),0)+IF(E124='Drop down'!P10,(E27)*(G124/100),0)+IF(E125='Drop down'!P10,(E27)*(G125/100),0)+IF(E126='Drop down'!P10,(E27)*(G126/100),0)+IF(E127='Drop down'!P10,(E27)*(G127/100),0)+IF(E128='Drop down'!P10,(E27)*(G128/100),0)+IF(E129='Drop down'!P10,(E27)*(G129/100),0)+IF(E130='Drop down'!P10,(E27)*(G130/100),0)+IF(E131='Drop down'!P10,(E27)*(G131/100),0)+IF(E134='Drop down'!P10,(E28)*(G134/100),0)+IF(E135='Drop down'!P10,(E28)*(G135/100),0)+IF(E136='Drop down'!P10,(E28)*(G136/100),0)+IF(E137='Drop down'!P10,(E28)*(G137/100),0)+IF(E138='Drop down'!P10,(E28)*(G138/100),0)+IF(E139='Drop down'!P10,(E28)*(G139/100),0)+IF(E140='Drop down'!P10,(E28)*(G140/100),0)+IF(E141='Drop down'!P10,(E28)*(G141/100),0)+IF(E142='Drop down'!P10,(E28)*(G142/100),0)+IF(E143='Drop down'!P10,(E28)*(G143/100),0)+IF(E146='Drop down'!P10,(E29)*(G146/100),0)+IF(E147='Drop down'!P10,(E29)*(G147/100),0)+IF(E148='Drop down'!P10,(E29)*(G148/100),0)+IF(E149='Drop down'!P10,(E29)*(G149/100),0)+IF(E150='Drop down'!P10,(E29)*(G150/100),0)+IF(E151='Drop down'!P10,(E29)*(G151/100),0)+IF(E152='Drop down'!P10,(E29)*(G152/100),0)+IF(E153='Drop down'!P10,(E29)*(G153/100),0)+IF(E154='Drop down'!P10,(E29)*(G154/100),0)+IF(E155='Drop down'!P10,(E29)*(G155/100),0)+IF(E158='Drop down'!P10,(E30)*(G158/100),0)+IF(E159='Drop down'!P10,(E30)*(G159/100),0)+IF(E160='Drop down'!P10,(E30)*(G160/100),0)+IF(E161='Drop down'!P10,(E30)*(G161/100),0)+IF(E162='Drop down'!P10,(E30)*(G162/100),0)+IF(E163='Drop down'!P10,(E30)*(G163/100),0)+IF(E164='Drop down'!P10,(E30)*(G164/100),0)+IF(E165='Drop down'!P10,(E30)*(G165/100),0)+IF(E166='Drop down'!P10,(E30)*(G166/100),0)+IF(E167='Drop down'!P10,(E30)*(G167/100),0),0)</f>
        <v>0</v>
      </c>
      <c r="E43" s="47"/>
      <c r="F43" s="47"/>
      <c r="G43" s="6"/>
      <c r="H43" s="6"/>
      <c r="I43" s="6"/>
      <c r="J43" s="6"/>
      <c r="K43" s="6"/>
      <c r="L43" s="6"/>
      <c r="M43" s="47"/>
      <c r="N43" s="47"/>
      <c r="O43" s="47"/>
      <c r="P43" s="47"/>
      <c r="Q43" s="47"/>
      <c r="R43" s="7"/>
      <c r="S43" s="185"/>
      <c r="T43" s="1"/>
      <c r="U43" s="1"/>
      <c r="V43" s="1"/>
      <c r="W43" s="1"/>
      <c r="X43" s="1"/>
      <c r="Y43" s="1"/>
      <c r="Z43" s="1"/>
      <c r="AA43" s="1"/>
      <c r="AB43" s="1"/>
      <c r="AC43" s="1"/>
      <c r="AD43" s="1"/>
      <c r="AE43" s="1"/>
      <c r="AF43" s="1"/>
      <c r="AG43" s="1"/>
      <c r="AH43" s="1"/>
      <c r="AI43" s="1"/>
    </row>
    <row r="44" spans="1:35" x14ac:dyDescent="0.25">
      <c r="A44" s="181"/>
      <c r="B44" s="5"/>
      <c r="C44" s="47"/>
      <c r="D44" s="47"/>
      <c r="E44" s="47"/>
      <c r="F44" s="47"/>
      <c r="G44" s="47"/>
      <c r="H44" s="47"/>
      <c r="I44" s="47"/>
      <c r="J44" s="47"/>
      <c r="K44" s="47"/>
      <c r="L44" s="47"/>
      <c r="M44" s="47"/>
      <c r="N44" s="47"/>
      <c r="O44" s="47"/>
      <c r="P44" s="47"/>
      <c r="Q44" s="47"/>
      <c r="R44" s="7"/>
      <c r="S44" s="185"/>
      <c r="T44" s="1"/>
      <c r="U44" s="1"/>
      <c r="V44" s="1"/>
      <c r="W44" s="1"/>
      <c r="X44" s="1"/>
      <c r="Y44" s="1"/>
      <c r="Z44" s="1"/>
      <c r="AA44" s="1"/>
      <c r="AB44" s="1"/>
      <c r="AC44" s="1"/>
      <c r="AD44" s="1"/>
      <c r="AE44" s="1"/>
      <c r="AF44" s="1"/>
      <c r="AG44" s="1"/>
      <c r="AH44" s="1"/>
      <c r="AI44" s="1"/>
    </row>
    <row r="45" spans="1:35" x14ac:dyDescent="0.25">
      <c r="A45" s="181"/>
      <c r="B45" s="5"/>
      <c r="C45" s="6"/>
      <c r="D45" s="6"/>
      <c r="E45" s="6"/>
      <c r="F45" s="6"/>
      <c r="G45" s="6"/>
      <c r="H45" s="6"/>
      <c r="I45" s="6"/>
      <c r="J45" s="6"/>
      <c r="K45" s="6"/>
      <c r="L45" s="6"/>
      <c r="M45" s="10" t="s">
        <v>262</v>
      </c>
      <c r="N45" s="6"/>
      <c r="O45" s="6"/>
      <c r="P45" s="6"/>
      <c r="Q45" s="6"/>
      <c r="R45" s="7"/>
      <c r="S45" s="185"/>
      <c r="T45" s="1"/>
      <c r="U45" s="1"/>
      <c r="V45" s="1"/>
      <c r="W45" s="1"/>
      <c r="X45" s="1"/>
      <c r="Y45" s="1"/>
      <c r="Z45" s="1"/>
      <c r="AA45" s="1"/>
      <c r="AB45" s="1"/>
      <c r="AC45" s="1"/>
      <c r="AD45" s="1"/>
      <c r="AE45" s="1"/>
      <c r="AF45" s="1"/>
      <c r="AG45" s="1"/>
      <c r="AH45" s="1"/>
      <c r="AI45" s="1"/>
    </row>
    <row r="46" spans="1:35" ht="33" customHeight="1" x14ac:dyDescent="0.25">
      <c r="A46" s="181"/>
      <c r="B46" s="5"/>
      <c r="C46" s="209" t="s">
        <v>4853</v>
      </c>
      <c r="D46" s="209" t="s">
        <v>4854</v>
      </c>
      <c r="E46" s="209" t="s">
        <v>5445</v>
      </c>
      <c r="F46" s="209" t="s">
        <v>5441</v>
      </c>
      <c r="G46" s="214" t="s">
        <v>5442</v>
      </c>
      <c r="H46" s="215"/>
      <c r="I46" s="215"/>
      <c r="J46" s="216"/>
      <c r="K46" s="214" t="s">
        <v>5443</v>
      </c>
      <c r="L46" s="216"/>
      <c r="M46" s="212" t="s">
        <v>210</v>
      </c>
      <c r="N46" s="212" t="s">
        <v>810</v>
      </c>
      <c r="O46" s="212" t="s">
        <v>213</v>
      </c>
      <c r="P46" s="212" t="s">
        <v>211</v>
      </c>
      <c r="Q46" s="212" t="s">
        <v>212</v>
      </c>
      <c r="R46" s="7"/>
      <c r="S46" s="185"/>
      <c r="T46" s="1"/>
      <c r="U46" s="1"/>
      <c r="V46" s="1"/>
      <c r="W46" s="1"/>
      <c r="X46" s="1"/>
      <c r="Y46" s="1"/>
      <c r="Z46" s="1"/>
      <c r="AA46" s="1"/>
      <c r="AB46" s="1"/>
      <c r="AC46" s="1"/>
      <c r="AD46" s="1"/>
      <c r="AE46" s="1"/>
      <c r="AF46" s="1"/>
      <c r="AG46" s="1"/>
      <c r="AH46" s="1"/>
      <c r="AI46" s="1"/>
    </row>
    <row r="47" spans="1:35" ht="29.25" customHeight="1" x14ac:dyDescent="0.25">
      <c r="A47" s="181"/>
      <c r="B47" s="5"/>
      <c r="C47" s="210"/>
      <c r="D47" s="210"/>
      <c r="E47" s="210"/>
      <c r="F47" s="210"/>
      <c r="G47" s="217"/>
      <c r="H47" s="218"/>
      <c r="I47" s="218"/>
      <c r="J47" s="219"/>
      <c r="K47" s="217"/>
      <c r="L47" s="219"/>
      <c r="M47" s="213"/>
      <c r="N47" s="213"/>
      <c r="O47" s="213"/>
      <c r="P47" s="213"/>
      <c r="Q47" s="213"/>
      <c r="R47" s="7"/>
      <c r="S47" s="185"/>
      <c r="T47" s="1"/>
      <c r="U47" s="1"/>
      <c r="V47" s="1"/>
      <c r="W47" s="1"/>
      <c r="X47" s="1"/>
      <c r="Y47" s="1"/>
      <c r="Z47" s="1"/>
      <c r="AA47" s="1"/>
      <c r="AB47" s="1"/>
      <c r="AC47" s="1"/>
      <c r="AD47" s="1"/>
      <c r="AE47" s="1"/>
      <c r="AF47" s="1"/>
      <c r="AG47" s="1"/>
      <c r="AH47" s="1"/>
      <c r="AI47" s="1"/>
    </row>
    <row r="48" spans="1:35" ht="28.5" customHeight="1" x14ac:dyDescent="0.25">
      <c r="A48" s="181"/>
      <c r="B48" s="5"/>
      <c r="C48" s="211"/>
      <c r="D48" s="211"/>
      <c r="E48" s="211"/>
      <c r="F48" s="211"/>
      <c r="G48" s="220"/>
      <c r="H48" s="221"/>
      <c r="I48" s="221"/>
      <c r="J48" s="222"/>
      <c r="K48" s="220"/>
      <c r="L48" s="222"/>
      <c r="M48" s="213"/>
      <c r="N48" s="213"/>
      <c r="O48" s="213"/>
      <c r="P48" s="213"/>
      <c r="Q48" s="213"/>
      <c r="R48" s="7"/>
      <c r="S48" s="185"/>
      <c r="T48" s="1"/>
      <c r="U48" s="1"/>
      <c r="V48" s="1"/>
      <c r="W48" s="1"/>
      <c r="X48" s="1"/>
      <c r="Y48" s="1"/>
      <c r="Z48" s="1"/>
      <c r="AA48" s="1"/>
      <c r="AB48" s="1"/>
      <c r="AC48" s="1"/>
      <c r="AD48" s="1"/>
      <c r="AE48" s="1"/>
      <c r="AF48" s="1"/>
      <c r="AG48" s="1"/>
      <c r="AH48" s="1"/>
      <c r="AI48" s="1"/>
    </row>
    <row r="49" spans="1:35" ht="13.5" customHeight="1" x14ac:dyDescent="0.25">
      <c r="A49" s="181"/>
      <c r="B49" s="144"/>
      <c r="C49" s="143"/>
      <c r="D49" s="145"/>
      <c r="E49" s="145"/>
      <c r="F49" s="146"/>
      <c r="G49" s="142"/>
      <c r="H49" s="142"/>
      <c r="I49" s="142"/>
      <c r="J49" s="142"/>
      <c r="K49" s="145"/>
      <c r="L49" s="168"/>
      <c r="M49" s="149"/>
      <c r="N49" s="149"/>
      <c r="O49" s="149"/>
      <c r="P49" s="149"/>
      <c r="Q49" s="149"/>
      <c r="R49" s="7"/>
      <c r="S49" s="185"/>
      <c r="T49" s="1"/>
      <c r="U49" s="1"/>
      <c r="V49" s="1"/>
      <c r="W49" s="1"/>
      <c r="X49" s="1"/>
      <c r="Y49" s="1"/>
      <c r="Z49" s="1"/>
      <c r="AA49" s="1"/>
      <c r="AB49" s="1"/>
      <c r="AC49" s="1"/>
      <c r="AD49" s="1"/>
      <c r="AE49" s="1"/>
      <c r="AF49" s="1"/>
      <c r="AG49" s="1"/>
      <c r="AH49" s="1"/>
      <c r="AI49" s="1"/>
    </row>
    <row r="50" spans="1:35" x14ac:dyDescent="0.25">
      <c r="A50" s="181"/>
      <c r="B50" s="5"/>
      <c r="C50" s="204" t="str">
        <f>IF(C21="Vælg",'Drop down'!$P$8,C21)</f>
        <v>Emballagedel ikke valgt</v>
      </c>
      <c r="D50" s="139" t="s">
        <v>15</v>
      </c>
      <c r="E50" s="139" t="s">
        <v>15</v>
      </c>
      <c r="F50" s="139" t="s">
        <v>15</v>
      </c>
      <c r="G50" s="194"/>
      <c r="H50" s="195"/>
      <c r="I50" s="195"/>
      <c r="J50" s="196"/>
      <c r="K50" s="233" t="s">
        <v>15</v>
      </c>
      <c r="L50" s="234"/>
      <c r="M50" s="64"/>
      <c r="N50" s="64"/>
      <c r="O50" s="64"/>
      <c r="P50" s="64"/>
      <c r="Q50" s="64"/>
      <c r="R50" s="7"/>
      <c r="S50" s="185"/>
      <c r="T50" s="1"/>
      <c r="U50" s="1"/>
      <c r="V50" s="1"/>
      <c r="W50" s="1"/>
      <c r="X50" s="1"/>
      <c r="Y50" s="1"/>
      <c r="Z50" s="1"/>
      <c r="AA50" s="1"/>
      <c r="AB50" s="1"/>
      <c r="AC50" s="1"/>
      <c r="AD50" s="1"/>
      <c r="AE50" s="1"/>
      <c r="AF50" s="1"/>
      <c r="AG50" s="1"/>
      <c r="AH50" s="1"/>
      <c r="AI50" s="1"/>
    </row>
    <row r="51" spans="1:35" x14ac:dyDescent="0.25">
      <c r="A51" s="181"/>
      <c r="B51" s="5"/>
      <c r="C51" s="205"/>
      <c r="D51" s="139" t="s">
        <v>15</v>
      </c>
      <c r="E51" s="139" t="s">
        <v>15</v>
      </c>
      <c r="F51" s="139" t="s">
        <v>15</v>
      </c>
      <c r="G51" s="194"/>
      <c r="H51" s="195"/>
      <c r="I51" s="195"/>
      <c r="J51" s="196"/>
      <c r="K51" s="233" t="s">
        <v>15</v>
      </c>
      <c r="L51" s="234"/>
      <c r="M51" s="64"/>
      <c r="N51" s="64"/>
      <c r="O51" s="64"/>
      <c r="P51" s="64"/>
      <c r="Q51" s="64"/>
      <c r="R51" s="7"/>
      <c r="S51" s="185"/>
      <c r="T51" s="1"/>
      <c r="U51" s="1"/>
      <c r="V51" s="1"/>
      <c r="W51" s="1"/>
      <c r="X51" s="1"/>
      <c r="Y51" s="1"/>
      <c r="Z51" s="1"/>
      <c r="AA51" s="1"/>
      <c r="AB51" s="1"/>
      <c r="AC51" s="1"/>
      <c r="AD51" s="1"/>
      <c r="AE51" s="1"/>
      <c r="AF51" s="1"/>
      <c r="AG51" s="1"/>
      <c r="AH51" s="1"/>
      <c r="AI51" s="1"/>
    </row>
    <row r="52" spans="1:35" x14ac:dyDescent="0.25">
      <c r="A52" s="181"/>
      <c r="B52" s="5"/>
      <c r="C52" s="205"/>
      <c r="D52" s="139" t="s">
        <v>15</v>
      </c>
      <c r="E52" s="139" t="s">
        <v>15</v>
      </c>
      <c r="F52" s="139" t="s">
        <v>15</v>
      </c>
      <c r="G52" s="194"/>
      <c r="H52" s="195"/>
      <c r="I52" s="195"/>
      <c r="J52" s="196"/>
      <c r="K52" s="233" t="s">
        <v>15</v>
      </c>
      <c r="L52" s="234"/>
      <c r="M52" s="64"/>
      <c r="N52" s="64"/>
      <c r="O52" s="64"/>
      <c r="P52" s="64"/>
      <c r="Q52" s="64"/>
      <c r="R52" s="7"/>
      <c r="S52" s="185"/>
      <c r="T52" s="1"/>
      <c r="U52" s="1"/>
      <c r="V52" s="1"/>
      <c r="W52" s="1"/>
      <c r="X52" s="1"/>
      <c r="Y52" s="1"/>
      <c r="Z52" s="1"/>
      <c r="AA52" s="1"/>
      <c r="AB52" s="1"/>
      <c r="AC52" s="1"/>
      <c r="AD52" s="1"/>
      <c r="AE52" s="1"/>
      <c r="AF52" s="1"/>
      <c r="AG52" s="1"/>
      <c r="AH52" s="1"/>
      <c r="AI52" s="1"/>
    </row>
    <row r="53" spans="1:35" x14ac:dyDescent="0.25">
      <c r="A53" s="181"/>
      <c r="B53" s="5"/>
      <c r="C53" s="205"/>
      <c r="D53" s="139" t="s">
        <v>15</v>
      </c>
      <c r="E53" s="139" t="s">
        <v>15</v>
      </c>
      <c r="F53" s="139" t="s">
        <v>15</v>
      </c>
      <c r="G53" s="194"/>
      <c r="H53" s="195"/>
      <c r="I53" s="195"/>
      <c r="J53" s="196"/>
      <c r="K53" s="233" t="s">
        <v>15</v>
      </c>
      <c r="L53" s="234"/>
      <c r="M53" s="64"/>
      <c r="N53" s="64"/>
      <c r="O53" s="64"/>
      <c r="P53" s="64"/>
      <c r="Q53" s="64"/>
      <c r="R53" s="7"/>
      <c r="S53" s="185"/>
      <c r="T53" s="1"/>
      <c r="U53" s="1"/>
      <c r="V53" s="1"/>
      <c r="W53" s="1"/>
      <c r="X53" s="1"/>
      <c r="Y53" s="1"/>
      <c r="Z53" s="1"/>
      <c r="AA53" s="1"/>
      <c r="AB53" s="1"/>
      <c r="AC53" s="1"/>
      <c r="AD53" s="1"/>
      <c r="AE53" s="1"/>
      <c r="AF53" s="1"/>
      <c r="AG53" s="1"/>
      <c r="AH53" s="1"/>
      <c r="AI53" s="1"/>
    </row>
    <row r="54" spans="1:35" x14ac:dyDescent="0.25">
      <c r="A54" s="181"/>
      <c r="B54" s="5"/>
      <c r="C54" s="205"/>
      <c r="D54" s="139" t="s">
        <v>15</v>
      </c>
      <c r="E54" s="139" t="s">
        <v>15</v>
      </c>
      <c r="F54" s="139" t="s">
        <v>15</v>
      </c>
      <c r="G54" s="194"/>
      <c r="H54" s="195"/>
      <c r="I54" s="195"/>
      <c r="J54" s="196"/>
      <c r="K54" s="233" t="s">
        <v>15</v>
      </c>
      <c r="L54" s="234"/>
      <c r="M54" s="64"/>
      <c r="N54" s="64"/>
      <c r="O54" s="64"/>
      <c r="P54" s="64"/>
      <c r="Q54" s="64"/>
      <c r="R54" s="7"/>
      <c r="S54" s="185"/>
      <c r="T54" s="1"/>
      <c r="U54" s="1"/>
      <c r="V54" s="1"/>
      <c r="W54" s="1"/>
      <c r="X54" s="1"/>
      <c r="Y54" s="1"/>
      <c r="Z54" s="1"/>
      <c r="AA54" s="1"/>
      <c r="AB54" s="1"/>
      <c r="AC54" s="1"/>
      <c r="AD54" s="1"/>
      <c r="AE54" s="1"/>
      <c r="AF54" s="1"/>
      <c r="AG54" s="1"/>
      <c r="AH54" s="1"/>
      <c r="AI54" s="1"/>
    </row>
    <row r="55" spans="1:35" x14ac:dyDescent="0.25">
      <c r="A55" s="181"/>
      <c r="B55" s="5"/>
      <c r="C55" s="205"/>
      <c r="D55" s="139" t="s">
        <v>15</v>
      </c>
      <c r="E55" s="139" t="s">
        <v>15</v>
      </c>
      <c r="F55" s="139" t="s">
        <v>15</v>
      </c>
      <c r="G55" s="194"/>
      <c r="H55" s="195"/>
      <c r="I55" s="195"/>
      <c r="J55" s="196"/>
      <c r="K55" s="233" t="s">
        <v>15</v>
      </c>
      <c r="L55" s="234"/>
      <c r="M55" s="64"/>
      <c r="N55" s="64"/>
      <c r="O55" s="64"/>
      <c r="P55" s="64"/>
      <c r="Q55" s="64"/>
      <c r="R55" s="7"/>
      <c r="S55" s="185"/>
      <c r="T55" s="1"/>
      <c r="U55" s="1"/>
      <c r="V55" s="1"/>
      <c r="W55" s="1"/>
      <c r="X55" s="1"/>
      <c r="Y55" s="1"/>
      <c r="Z55" s="1"/>
      <c r="AA55" s="1"/>
      <c r="AB55" s="1"/>
      <c r="AC55" s="1"/>
      <c r="AD55" s="1"/>
      <c r="AE55" s="1"/>
      <c r="AF55" s="1"/>
      <c r="AG55" s="1"/>
      <c r="AH55" s="1"/>
      <c r="AI55" s="1"/>
    </row>
    <row r="56" spans="1:35" x14ac:dyDescent="0.25">
      <c r="A56" s="181"/>
      <c r="B56" s="5"/>
      <c r="C56" s="205"/>
      <c r="D56" s="139" t="s">
        <v>15</v>
      </c>
      <c r="E56" s="139" t="s">
        <v>15</v>
      </c>
      <c r="F56" s="139" t="s">
        <v>15</v>
      </c>
      <c r="G56" s="194"/>
      <c r="H56" s="195"/>
      <c r="I56" s="195"/>
      <c r="J56" s="196"/>
      <c r="K56" s="233" t="s">
        <v>15</v>
      </c>
      <c r="L56" s="234"/>
      <c r="M56" s="64"/>
      <c r="N56" s="64"/>
      <c r="O56" s="64"/>
      <c r="P56" s="64"/>
      <c r="Q56" s="64"/>
      <c r="R56" s="7"/>
      <c r="S56" s="185"/>
      <c r="T56" s="1"/>
      <c r="U56" s="1"/>
      <c r="V56" s="1"/>
      <c r="W56" s="1"/>
      <c r="X56" s="1"/>
      <c r="Y56" s="1"/>
      <c r="Z56" s="1"/>
      <c r="AA56" s="1"/>
      <c r="AB56" s="1"/>
      <c r="AC56" s="1"/>
      <c r="AD56" s="1"/>
      <c r="AE56" s="1"/>
      <c r="AF56" s="1"/>
      <c r="AG56" s="1"/>
      <c r="AH56" s="1"/>
      <c r="AI56" s="1"/>
    </row>
    <row r="57" spans="1:35" x14ac:dyDescent="0.25">
      <c r="A57" s="181"/>
      <c r="B57" s="5"/>
      <c r="C57" s="205"/>
      <c r="D57" s="139" t="s">
        <v>15</v>
      </c>
      <c r="E57" s="139" t="s">
        <v>15</v>
      </c>
      <c r="F57" s="139" t="s">
        <v>15</v>
      </c>
      <c r="G57" s="194"/>
      <c r="H57" s="195"/>
      <c r="I57" s="195"/>
      <c r="J57" s="196"/>
      <c r="K57" s="233" t="s">
        <v>15</v>
      </c>
      <c r="L57" s="234"/>
      <c r="M57" s="64"/>
      <c r="N57" s="64"/>
      <c r="O57" s="64"/>
      <c r="P57" s="64"/>
      <c r="Q57" s="64"/>
      <c r="R57" s="7"/>
      <c r="S57" s="185"/>
      <c r="T57" s="1"/>
      <c r="U57" s="1"/>
      <c r="V57" s="1"/>
      <c r="W57" s="1"/>
      <c r="X57" s="1"/>
      <c r="Y57" s="1"/>
      <c r="Z57" s="1"/>
      <c r="AA57" s="1"/>
      <c r="AB57" s="1"/>
      <c r="AC57" s="1"/>
      <c r="AD57" s="1"/>
      <c r="AE57" s="1"/>
      <c r="AF57" s="1"/>
      <c r="AG57" s="1"/>
      <c r="AH57" s="1"/>
      <c r="AI57" s="1"/>
    </row>
    <row r="58" spans="1:35" x14ac:dyDescent="0.25">
      <c r="A58" s="181"/>
      <c r="B58" s="5"/>
      <c r="C58" s="205"/>
      <c r="D58" s="139" t="s">
        <v>15</v>
      </c>
      <c r="E58" s="139" t="s">
        <v>15</v>
      </c>
      <c r="F58" s="139" t="s">
        <v>15</v>
      </c>
      <c r="G58" s="194"/>
      <c r="H58" s="195"/>
      <c r="I58" s="195"/>
      <c r="J58" s="196"/>
      <c r="K58" s="233" t="s">
        <v>15</v>
      </c>
      <c r="L58" s="234"/>
      <c r="M58" s="64"/>
      <c r="N58" s="64"/>
      <c r="O58" s="64"/>
      <c r="P58" s="64"/>
      <c r="Q58" s="64"/>
      <c r="R58" s="7"/>
      <c r="S58" s="185"/>
      <c r="T58" s="1"/>
      <c r="U58" s="1"/>
      <c r="V58" s="1"/>
      <c r="W58" s="1"/>
      <c r="X58" s="1"/>
      <c r="Y58" s="1"/>
      <c r="Z58" s="1"/>
      <c r="AA58" s="1"/>
      <c r="AB58" s="1"/>
      <c r="AC58" s="1"/>
      <c r="AD58" s="1"/>
      <c r="AE58" s="1"/>
      <c r="AF58" s="1"/>
      <c r="AG58" s="1"/>
      <c r="AH58" s="1"/>
      <c r="AI58" s="1"/>
    </row>
    <row r="59" spans="1:35" x14ac:dyDescent="0.25">
      <c r="A59" s="181"/>
      <c r="B59" s="5"/>
      <c r="C59" s="206"/>
      <c r="D59" s="139" t="s">
        <v>15</v>
      </c>
      <c r="E59" s="139" t="s">
        <v>15</v>
      </c>
      <c r="F59" s="139" t="s">
        <v>15</v>
      </c>
      <c r="G59" s="194"/>
      <c r="H59" s="195"/>
      <c r="I59" s="195"/>
      <c r="J59" s="196"/>
      <c r="K59" s="233" t="s">
        <v>15</v>
      </c>
      <c r="L59" s="234"/>
      <c r="M59" s="64"/>
      <c r="N59" s="64"/>
      <c r="O59" s="64"/>
      <c r="P59" s="64"/>
      <c r="Q59" s="64"/>
      <c r="R59" s="7"/>
      <c r="S59" s="185"/>
      <c r="T59" s="1"/>
      <c r="U59" s="1"/>
      <c r="V59" s="1"/>
      <c r="W59" s="1"/>
      <c r="X59" s="1"/>
      <c r="Y59" s="1"/>
      <c r="Z59" s="1"/>
      <c r="AA59" s="1"/>
      <c r="AB59" s="1"/>
      <c r="AC59" s="1"/>
      <c r="AD59" s="1"/>
      <c r="AE59" s="1"/>
      <c r="AF59" s="1"/>
      <c r="AG59" s="1"/>
      <c r="AH59" s="1"/>
      <c r="AI59" s="1"/>
    </row>
    <row r="60" spans="1:35" x14ac:dyDescent="0.25">
      <c r="A60" s="181"/>
      <c r="B60" s="5"/>
      <c r="C60" s="47"/>
      <c r="D60" s="47"/>
      <c r="F60" s="59" t="s">
        <v>1256</v>
      </c>
      <c r="G60" s="197">
        <f>SUM(G50:J59)</f>
        <v>0</v>
      </c>
      <c r="H60" s="197"/>
      <c r="I60" s="197"/>
      <c r="J60" s="197"/>
      <c r="K60" s="47"/>
      <c r="L60" s="47"/>
      <c r="M60" s="47"/>
      <c r="N60" s="47"/>
      <c r="O60" s="47"/>
      <c r="P60" s="47"/>
      <c r="Q60" s="47"/>
      <c r="R60" s="7"/>
      <c r="S60" s="185"/>
      <c r="T60" s="1"/>
      <c r="U60" s="1"/>
      <c r="V60" s="1"/>
      <c r="W60" s="1"/>
      <c r="X60" s="1"/>
      <c r="Y60" s="1"/>
      <c r="Z60" s="1"/>
      <c r="AA60" s="1"/>
      <c r="AB60" s="1"/>
      <c r="AC60" s="1"/>
      <c r="AD60" s="1"/>
      <c r="AE60" s="1"/>
      <c r="AF60" s="1"/>
      <c r="AG60" s="1"/>
      <c r="AH60" s="1"/>
      <c r="AI60" s="1"/>
    </row>
    <row r="61" spans="1:35" x14ac:dyDescent="0.25">
      <c r="A61" s="181"/>
      <c r="B61" s="5"/>
      <c r="C61" s="47"/>
      <c r="D61" s="47"/>
      <c r="E61" s="47"/>
      <c r="F61" s="47"/>
      <c r="G61" s="47"/>
      <c r="H61" s="47"/>
      <c r="I61" s="47"/>
      <c r="J61" s="47"/>
      <c r="K61" s="47"/>
      <c r="L61" s="47"/>
      <c r="M61" s="47"/>
      <c r="N61" s="47"/>
      <c r="O61" s="47"/>
      <c r="P61" s="47"/>
      <c r="Q61" s="47"/>
      <c r="R61" s="7"/>
      <c r="S61" s="185"/>
      <c r="T61" s="1"/>
      <c r="U61" s="1"/>
      <c r="V61" s="1"/>
      <c r="W61" s="1"/>
      <c r="X61" s="1"/>
      <c r="Y61" s="1"/>
      <c r="Z61" s="1"/>
      <c r="AA61" s="1"/>
      <c r="AB61" s="1"/>
      <c r="AC61" s="1"/>
      <c r="AD61" s="1"/>
      <c r="AE61" s="1"/>
      <c r="AF61" s="1"/>
      <c r="AG61" s="1"/>
      <c r="AH61" s="1"/>
      <c r="AI61" s="1"/>
    </row>
    <row r="62" spans="1:35" x14ac:dyDescent="0.25">
      <c r="A62" s="181"/>
      <c r="B62" s="5"/>
      <c r="C62" s="204" t="str">
        <f>IF(C22="Vælg",'Drop down'!$P$8,C22)</f>
        <v>Emballagedel ikke valgt</v>
      </c>
      <c r="D62" s="139" t="s">
        <v>15</v>
      </c>
      <c r="E62" s="139" t="s">
        <v>15</v>
      </c>
      <c r="F62" s="139" t="s">
        <v>15</v>
      </c>
      <c r="G62" s="194"/>
      <c r="H62" s="195"/>
      <c r="I62" s="195"/>
      <c r="J62" s="196"/>
      <c r="K62" s="233" t="s">
        <v>15</v>
      </c>
      <c r="L62" s="234"/>
      <c r="M62" s="64"/>
      <c r="N62" s="64"/>
      <c r="O62" s="64"/>
      <c r="P62" s="64"/>
      <c r="Q62" s="64"/>
      <c r="R62" s="7"/>
      <c r="S62" s="185"/>
      <c r="T62" s="1"/>
      <c r="U62" s="1"/>
      <c r="V62" s="1"/>
      <c r="W62" s="1"/>
      <c r="X62" s="1"/>
      <c r="Y62" s="1"/>
      <c r="Z62" s="1"/>
      <c r="AA62" s="1"/>
      <c r="AB62" s="1"/>
      <c r="AC62" s="1"/>
      <c r="AD62" s="1"/>
      <c r="AE62" s="1"/>
      <c r="AF62" s="1"/>
      <c r="AG62" s="1"/>
      <c r="AH62" s="1"/>
      <c r="AI62" s="1"/>
    </row>
    <row r="63" spans="1:35" x14ac:dyDescent="0.25">
      <c r="A63" s="181"/>
      <c r="B63" s="5"/>
      <c r="C63" s="205"/>
      <c r="D63" s="139" t="s">
        <v>15</v>
      </c>
      <c r="E63" s="139" t="s">
        <v>15</v>
      </c>
      <c r="F63" s="139" t="s">
        <v>15</v>
      </c>
      <c r="G63" s="194"/>
      <c r="H63" s="195"/>
      <c r="I63" s="195"/>
      <c r="J63" s="196"/>
      <c r="K63" s="233" t="s">
        <v>15</v>
      </c>
      <c r="L63" s="234"/>
      <c r="M63" s="64"/>
      <c r="N63" s="64"/>
      <c r="O63" s="64"/>
      <c r="P63" s="64"/>
      <c r="Q63" s="64"/>
      <c r="R63" s="7"/>
      <c r="S63" s="185"/>
      <c r="T63" s="1"/>
      <c r="U63" s="1"/>
      <c r="V63" s="1"/>
      <c r="W63" s="1"/>
      <c r="X63" s="1"/>
      <c r="Y63" s="1"/>
      <c r="Z63" s="1"/>
      <c r="AA63" s="1"/>
      <c r="AB63" s="1"/>
      <c r="AC63" s="1"/>
      <c r="AD63" s="1"/>
      <c r="AE63" s="1"/>
      <c r="AF63" s="1"/>
      <c r="AG63" s="1"/>
      <c r="AH63" s="1"/>
      <c r="AI63" s="1"/>
    </row>
    <row r="64" spans="1:35" x14ac:dyDescent="0.25">
      <c r="A64" s="181"/>
      <c r="B64" s="5"/>
      <c r="C64" s="205"/>
      <c r="D64" s="139" t="s">
        <v>15</v>
      </c>
      <c r="E64" s="139" t="s">
        <v>15</v>
      </c>
      <c r="F64" s="139" t="s">
        <v>15</v>
      </c>
      <c r="G64" s="194"/>
      <c r="H64" s="195"/>
      <c r="I64" s="195"/>
      <c r="J64" s="196"/>
      <c r="K64" s="233" t="s">
        <v>15</v>
      </c>
      <c r="L64" s="234"/>
      <c r="M64" s="64"/>
      <c r="N64" s="64"/>
      <c r="O64" s="64"/>
      <c r="P64" s="64"/>
      <c r="Q64" s="64"/>
      <c r="R64" s="7"/>
      <c r="S64" s="185"/>
      <c r="T64" s="1"/>
      <c r="U64" s="1"/>
      <c r="V64" s="1"/>
      <c r="W64" s="1"/>
      <c r="X64" s="1"/>
      <c r="Y64" s="1"/>
      <c r="Z64" s="1"/>
      <c r="AA64" s="1"/>
      <c r="AB64" s="1"/>
      <c r="AC64" s="1"/>
      <c r="AD64" s="1"/>
      <c r="AE64" s="1"/>
      <c r="AF64" s="1"/>
      <c r="AG64" s="1"/>
      <c r="AH64" s="1"/>
      <c r="AI64" s="1"/>
    </row>
    <row r="65" spans="1:35" x14ac:dyDescent="0.25">
      <c r="A65" s="181"/>
      <c r="B65" s="5"/>
      <c r="C65" s="205"/>
      <c r="D65" s="139" t="s">
        <v>15</v>
      </c>
      <c r="E65" s="139" t="s">
        <v>15</v>
      </c>
      <c r="F65" s="139" t="s">
        <v>15</v>
      </c>
      <c r="G65" s="194"/>
      <c r="H65" s="195"/>
      <c r="I65" s="195"/>
      <c r="J65" s="196"/>
      <c r="K65" s="233" t="s">
        <v>15</v>
      </c>
      <c r="L65" s="234"/>
      <c r="M65" s="64"/>
      <c r="N65" s="64"/>
      <c r="O65" s="64"/>
      <c r="P65" s="64"/>
      <c r="Q65" s="64"/>
      <c r="R65" s="7"/>
      <c r="S65" s="185"/>
      <c r="T65" s="1"/>
      <c r="U65" s="1"/>
      <c r="V65" s="1"/>
      <c r="W65" s="1"/>
      <c r="X65" s="1"/>
      <c r="Y65" s="1"/>
      <c r="Z65" s="1"/>
      <c r="AA65" s="1"/>
      <c r="AB65" s="1"/>
      <c r="AC65" s="1"/>
      <c r="AD65" s="1"/>
      <c r="AE65" s="1"/>
      <c r="AF65" s="1"/>
      <c r="AG65" s="1"/>
      <c r="AH65" s="1"/>
      <c r="AI65" s="1"/>
    </row>
    <row r="66" spans="1:35" x14ac:dyDescent="0.25">
      <c r="A66" s="181"/>
      <c r="B66" s="5"/>
      <c r="C66" s="205"/>
      <c r="D66" s="139" t="s">
        <v>15</v>
      </c>
      <c r="E66" s="139" t="s">
        <v>15</v>
      </c>
      <c r="F66" s="139" t="s">
        <v>15</v>
      </c>
      <c r="G66" s="194"/>
      <c r="H66" s="195"/>
      <c r="I66" s="195"/>
      <c r="J66" s="196"/>
      <c r="K66" s="233" t="s">
        <v>15</v>
      </c>
      <c r="L66" s="234"/>
      <c r="M66" s="64"/>
      <c r="N66" s="64"/>
      <c r="O66" s="64"/>
      <c r="P66" s="64"/>
      <c r="Q66" s="64"/>
      <c r="R66" s="7"/>
      <c r="S66" s="185"/>
      <c r="T66" s="1"/>
      <c r="U66" s="1"/>
      <c r="V66" s="1"/>
      <c r="W66" s="1"/>
      <c r="X66" s="1"/>
      <c r="Y66" s="1"/>
      <c r="Z66" s="1"/>
      <c r="AA66" s="1"/>
      <c r="AB66" s="1"/>
      <c r="AC66" s="1"/>
      <c r="AD66" s="1"/>
      <c r="AE66" s="1"/>
      <c r="AF66" s="1"/>
      <c r="AG66" s="1"/>
      <c r="AH66" s="1"/>
      <c r="AI66" s="1"/>
    </row>
    <row r="67" spans="1:35" x14ac:dyDescent="0.25">
      <c r="A67" s="181"/>
      <c r="B67" s="5"/>
      <c r="C67" s="205"/>
      <c r="D67" s="139" t="s">
        <v>15</v>
      </c>
      <c r="E67" s="139" t="s">
        <v>15</v>
      </c>
      <c r="F67" s="139" t="s">
        <v>15</v>
      </c>
      <c r="G67" s="194"/>
      <c r="H67" s="195"/>
      <c r="I67" s="195"/>
      <c r="J67" s="196"/>
      <c r="K67" s="233" t="s">
        <v>15</v>
      </c>
      <c r="L67" s="234"/>
      <c r="M67" s="64"/>
      <c r="N67" s="64"/>
      <c r="O67" s="64"/>
      <c r="P67" s="64"/>
      <c r="Q67" s="64"/>
      <c r="R67" s="7"/>
      <c r="S67" s="185"/>
      <c r="T67" s="1"/>
      <c r="U67" s="1"/>
      <c r="V67" s="1"/>
      <c r="W67" s="1"/>
      <c r="X67" s="1"/>
      <c r="Y67" s="1"/>
      <c r="Z67" s="1"/>
      <c r="AA67" s="1"/>
      <c r="AB67" s="1"/>
      <c r="AC67" s="1"/>
      <c r="AD67" s="1"/>
      <c r="AE67" s="1"/>
      <c r="AF67" s="1"/>
      <c r="AG67" s="1"/>
      <c r="AH67" s="1"/>
      <c r="AI67" s="1"/>
    </row>
    <row r="68" spans="1:35" x14ac:dyDescent="0.25">
      <c r="A68" s="181"/>
      <c r="B68" s="5"/>
      <c r="C68" s="205"/>
      <c r="D68" s="139" t="s">
        <v>15</v>
      </c>
      <c r="E68" s="139" t="s">
        <v>15</v>
      </c>
      <c r="F68" s="139" t="s">
        <v>15</v>
      </c>
      <c r="G68" s="194"/>
      <c r="H68" s="195"/>
      <c r="I68" s="195"/>
      <c r="J68" s="196"/>
      <c r="K68" s="233" t="s">
        <v>15</v>
      </c>
      <c r="L68" s="234"/>
      <c r="M68" s="64"/>
      <c r="N68" s="64"/>
      <c r="O68" s="64"/>
      <c r="P68" s="64"/>
      <c r="Q68" s="64"/>
      <c r="R68" s="7"/>
      <c r="S68" s="185"/>
      <c r="T68" s="1"/>
      <c r="U68" s="1"/>
      <c r="V68" s="1"/>
      <c r="W68" s="1"/>
      <c r="X68" s="1"/>
      <c r="Y68" s="1"/>
      <c r="Z68" s="1"/>
      <c r="AA68" s="1"/>
      <c r="AB68" s="1"/>
      <c r="AC68" s="1"/>
      <c r="AD68" s="1"/>
      <c r="AE68" s="1"/>
      <c r="AF68" s="1"/>
      <c r="AG68" s="1"/>
      <c r="AH68" s="1"/>
      <c r="AI68" s="1"/>
    </row>
    <row r="69" spans="1:35" x14ac:dyDescent="0.25">
      <c r="A69" s="181"/>
      <c r="B69" s="5"/>
      <c r="C69" s="205"/>
      <c r="D69" s="139" t="s">
        <v>15</v>
      </c>
      <c r="E69" s="139" t="s">
        <v>15</v>
      </c>
      <c r="F69" s="139" t="s">
        <v>15</v>
      </c>
      <c r="G69" s="194"/>
      <c r="H69" s="195"/>
      <c r="I69" s="195"/>
      <c r="J69" s="196"/>
      <c r="K69" s="233" t="s">
        <v>15</v>
      </c>
      <c r="L69" s="234"/>
      <c r="M69" s="64"/>
      <c r="N69" s="64"/>
      <c r="O69" s="64"/>
      <c r="P69" s="64"/>
      <c r="Q69" s="64"/>
      <c r="R69" s="7"/>
      <c r="S69" s="185"/>
      <c r="T69" s="1"/>
      <c r="U69" s="1"/>
      <c r="V69" s="1"/>
      <c r="W69" s="1"/>
      <c r="X69" s="1"/>
      <c r="Y69" s="1"/>
      <c r="Z69" s="1"/>
      <c r="AA69" s="1"/>
      <c r="AB69" s="1"/>
      <c r="AC69" s="1"/>
      <c r="AD69" s="1"/>
      <c r="AE69" s="1"/>
      <c r="AF69" s="1"/>
      <c r="AG69" s="1"/>
      <c r="AH69" s="1"/>
      <c r="AI69" s="1"/>
    </row>
    <row r="70" spans="1:35" x14ac:dyDescent="0.25">
      <c r="A70" s="181"/>
      <c r="B70" s="5"/>
      <c r="C70" s="205"/>
      <c r="D70" s="139" t="s">
        <v>15</v>
      </c>
      <c r="E70" s="139" t="s">
        <v>15</v>
      </c>
      <c r="F70" s="139" t="s">
        <v>15</v>
      </c>
      <c r="G70" s="194"/>
      <c r="H70" s="195"/>
      <c r="I70" s="195"/>
      <c r="J70" s="196"/>
      <c r="K70" s="233" t="s">
        <v>15</v>
      </c>
      <c r="L70" s="234"/>
      <c r="M70" s="64"/>
      <c r="N70" s="64"/>
      <c r="O70" s="64"/>
      <c r="P70" s="64"/>
      <c r="Q70" s="64"/>
      <c r="R70" s="7"/>
      <c r="S70" s="185"/>
      <c r="T70" s="1"/>
      <c r="U70" s="1"/>
      <c r="V70" s="1"/>
      <c r="W70" s="1"/>
      <c r="X70" s="1"/>
      <c r="Y70" s="1"/>
      <c r="Z70" s="1"/>
      <c r="AA70" s="1"/>
      <c r="AB70" s="1"/>
      <c r="AC70" s="1"/>
      <c r="AD70" s="1"/>
      <c r="AE70" s="1"/>
      <c r="AF70" s="1"/>
      <c r="AG70" s="1"/>
      <c r="AH70" s="1"/>
      <c r="AI70" s="1"/>
    </row>
    <row r="71" spans="1:35" x14ac:dyDescent="0.25">
      <c r="A71" s="181"/>
      <c r="B71" s="5"/>
      <c r="C71" s="206"/>
      <c r="D71" s="139" t="s">
        <v>15</v>
      </c>
      <c r="E71" s="139" t="s">
        <v>15</v>
      </c>
      <c r="F71" s="139" t="s">
        <v>15</v>
      </c>
      <c r="G71" s="194"/>
      <c r="H71" s="195"/>
      <c r="I71" s="195"/>
      <c r="J71" s="196"/>
      <c r="K71" s="233" t="s">
        <v>15</v>
      </c>
      <c r="L71" s="234"/>
      <c r="M71" s="64"/>
      <c r="N71" s="64"/>
      <c r="O71" s="64"/>
      <c r="P71" s="64"/>
      <c r="Q71" s="64"/>
      <c r="R71" s="7"/>
      <c r="S71" s="185"/>
      <c r="T71" s="1"/>
      <c r="U71" s="1"/>
      <c r="V71" s="1"/>
      <c r="W71" s="1"/>
      <c r="X71" s="1"/>
      <c r="Y71" s="1"/>
      <c r="Z71" s="1"/>
      <c r="AA71" s="1"/>
      <c r="AB71" s="1"/>
      <c r="AC71" s="1"/>
      <c r="AD71" s="1"/>
      <c r="AE71" s="1"/>
      <c r="AF71" s="1"/>
      <c r="AG71" s="1"/>
      <c r="AH71" s="1"/>
      <c r="AI71" s="1"/>
    </row>
    <row r="72" spans="1:35" x14ac:dyDescent="0.25">
      <c r="A72" s="181"/>
      <c r="B72" s="5"/>
      <c r="C72" s="47"/>
      <c r="D72" s="47"/>
      <c r="F72" s="59" t="s">
        <v>1256</v>
      </c>
      <c r="G72" s="197">
        <f>SUM(G62:J71)</f>
        <v>0</v>
      </c>
      <c r="H72" s="197"/>
      <c r="I72" s="197"/>
      <c r="J72" s="197"/>
      <c r="K72" s="47"/>
      <c r="L72" s="47"/>
      <c r="M72" s="47"/>
      <c r="N72" s="47"/>
      <c r="O72" s="47"/>
      <c r="P72" s="47"/>
      <c r="Q72" s="47"/>
      <c r="R72" s="7"/>
      <c r="S72" s="185"/>
      <c r="T72" s="1"/>
      <c r="U72" s="1"/>
      <c r="V72" s="1"/>
      <c r="W72" s="1"/>
      <c r="X72" s="1"/>
      <c r="Y72" s="1"/>
      <c r="Z72" s="1"/>
      <c r="AA72" s="1"/>
      <c r="AB72" s="1"/>
      <c r="AC72" s="1"/>
      <c r="AD72" s="1"/>
      <c r="AE72" s="1"/>
      <c r="AF72" s="1"/>
      <c r="AG72" s="1"/>
      <c r="AH72" s="1"/>
      <c r="AI72" s="1"/>
    </row>
    <row r="73" spans="1:35" x14ac:dyDescent="0.25">
      <c r="A73" s="181"/>
      <c r="B73" s="5"/>
      <c r="C73" s="47"/>
      <c r="D73" s="47"/>
      <c r="E73" s="47"/>
      <c r="F73" s="47"/>
      <c r="G73" s="47"/>
      <c r="H73" s="47"/>
      <c r="I73" s="47"/>
      <c r="J73" s="47"/>
      <c r="K73" s="47"/>
      <c r="L73" s="47"/>
      <c r="M73" s="47"/>
      <c r="N73" s="47"/>
      <c r="O73" s="47"/>
      <c r="P73" s="47"/>
      <c r="Q73" s="47"/>
      <c r="R73" s="7"/>
      <c r="S73" s="185"/>
      <c r="T73" s="1"/>
      <c r="U73" s="1"/>
      <c r="V73" s="1"/>
      <c r="W73" s="1"/>
      <c r="X73" s="1"/>
      <c r="Y73" s="1"/>
      <c r="Z73" s="1"/>
      <c r="AA73" s="1"/>
      <c r="AB73" s="1"/>
      <c r="AC73" s="1"/>
      <c r="AD73" s="1"/>
      <c r="AE73" s="1"/>
      <c r="AF73" s="1"/>
      <c r="AG73" s="1"/>
      <c r="AH73" s="1"/>
      <c r="AI73" s="1"/>
    </row>
    <row r="74" spans="1:35" x14ac:dyDescent="0.25">
      <c r="A74" s="181"/>
      <c r="B74" s="5"/>
      <c r="C74" s="204" t="str">
        <f>IF(C23="Vælg",'Drop down'!$P$8,C23)</f>
        <v>Emballagedel ikke valgt</v>
      </c>
      <c r="D74" s="139" t="s">
        <v>15</v>
      </c>
      <c r="E74" s="139" t="s">
        <v>15</v>
      </c>
      <c r="F74" s="139" t="s">
        <v>15</v>
      </c>
      <c r="G74" s="194"/>
      <c r="H74" s="195"/>
      <c r="I74" s="195"/>
      <c r="J74" s="196"/>
      <c r="K74" s="233" t="s">
        <v>15</v>
      </c>
      <c r="L74" s="234"/>
      <c r="M74" s="64"/>
      <c r="N74" s="64"/>
      <c r="O74" s="64"/>
      <c r="P74" s="64"/>
      <c r="Q74" s="64"/>
      <c r="R74" s="7"/>
      <c r="S74" s="185"/>
      <c r="T74" s="1"/>
      <c r="U74" s="1"/>
      <c r="V74" s="1"/>
      <c r="W74" s="1"/>
      <c r="X74" s="1"/>
      <c r="Y74" s="1"/>
      <c r="Z74" s="1"/>
      <c r="AA74" s="1"/>
      <c r="AB74" s="1"/>
      <c r="AC74" s="1"/>
      <c r="AD74" s="1"/>
      <c r="AE74" s="1"/>
      <c r="AF74" s="1"/>
      <c r="AG74" s="1"/>
      <c r="AH74" s="1"/>
      <c r="AI74" s="1"/>
    </row>
    <row r="75" spans="1:35" x14ac:dyDescent="0.25">
      <c r="A75" s="181"/>
      <c r="B75" s="5"/>
      <c r="C75" s="205"/>
      <c r="D75" s="139" t="s">
        <v>15</v>
      </c>
      <c r="E75" s="139" t="s">
        <v>15</v>
      </c>
      <c r="F75" s="139" t="s">
        <v>15</v>
      </c>
      <c r="G75" s="194"/>
      <c r="H75" s="195"/>
      <c r="I75" s="195"/>
      <c r="J75" s="196"/>
      <c r="K75" s="233" t="s">
        <v>15</v>
      </c>
      <c r="L75" s="234"/>
      <c r="M75" s="64"/>
      <c r="N75" s="64"/>
      <c r="O75" s="64"/>
      <c r="P75" s="64"/>
      <c r="Q75" s="64"/>
      <c r="R75" s="7"/>
      <c r="S75" s="185"/>
      <c r="T75" s="1"/>
      <c r="U75" s="1"/>
      <c r="V75" s="1"/>
      <c r="W75" s="1"/>
      <c r="X75" s="1"/>
      <c r="Y75" s="1"/>
      <c r="Z75" s="1"/>
      <c r="AA75" s="1"/>
      <c r="AB75" s="1"/>
      <c r="AC75" s="1"/>
      <c r="AD75" s="1"/>
      <c r="AE75" s="1"/>
      <c r="AF75" s="1"/>
      <c r="AG75" s="1"/>
      <c r="AH75" s="1"/>
      <c r="AI75" s="1"/>
    </row>
    <row r="76" spans="1:35" x14ac:dyDescent="0.25">
      <c r="A76" s="181"/>
      <c r="B76" s="5"/>
      <c r="C76" s="205"/>
      <c r="D76" s="139" t="s">
        <v>15</v>
      </c>
      <c r="E76" s="139" t="s">
        <v>15</v>
      </c>
      <c r="F76" s="139" t="s">
        <v>15</v>
      </c>
      <c r="G76" s="194"/>
      <c r="H76" s="195"/>
      <c r="I76" s="195"/>
      <c r="J76" s="196"/>
      <c r="K76" s="233" t="s">
        <v>15</v>
      </c>
      <c r="L76" s="234"/>
      <c r="M76" s="64"/>
      <c r="N76" s="64"/>
      <c r="O76" s="64"/>
      <c r="P76" s="64"/>
      <c r="Q76" s="64"/>
      <c r="R76" s="7"/>
      <c r="S76" s="185"/>
      <c r="T76" s="1"/>
      <c r="U76" s="1"/>
      <c r="V76" s="1"/>
      <c r="W76" s="1"/>
      <c r="X76" s="1"/>
      <c r="Y76" s="1"/>
      <c r="Z76" s="1"/>
      <c r="AA76" s="1"/>
      <c r="AB76" s="1"/>
      <c r="AC76" s="1"/>
      <c r="AD76" s="1"/>
      <c r="AE76" s="1"/>
      <c r="AF76" s="1"/>
      <c r="AG76" s="1"/>
      <c r="AH76" s="1"/>
      <c r="AI76" s="1"/>
    </row>
    <row r="77" spans="1:35" x14ac:dyDescent="0.25">
      <c r="A77" s="181"/>
      <c r="B77" s="5"/>
      <c r="C77" s="205"/>
      <c r="D77" s="139" t="s">
        <v>15</v>
      </c>
      <c r="E77" s="139" t="s">
        <v>15</v>
      </c>
      <c r="F77" s="139" t="s">
        <v>15</v>
      </c>
      <c r="G77" s="194"/>
      <c r="H77" s="195"/>
      <c r="I77" s="195"/>
      <c r="J77" s="196"/>
      <c r="K77" s="233" t="s">
        <v>15</v>
      </c>
      <c r="L77" s="234"/>
      <c r="M77" s="64"/>
      <c r="N77" s="64"/>
      <c r="O77" s="64"/>
      <c r="P77" s="64"/>
      <c r="Q77" s="64"/>
      <c r="R77" s="7"/>
      <c r="S77" s="185"/>
      <c r="T77" s="1"/>
      <c r="U77" s="1"/>
      <c r="V77" s="1"/>
      <c r="W77" s="1"/>
      <c r="X77" s="1"/>
      <c r="Y77" s="1"/>
      <c r="Z77" s="1"/>
      <c r="AA77" s="1"/>
      <c r="AB77" s="1"/>
      <c r="AC77" s="1"/>
      <c r="AD77" s="1"/>
      <c r="AE77" s="1"/>
      <c r="AF77" s="1"/>
      <c r="AG77" s="1"/>
      <c r="AH77" s="1"/>
      <c r="AI77" s="1"/>
    </row>
    <row r="78" spans="1:35" x14ac:dyDescent="0.25">
      <c r="A78" s="181"/>
      <c r="B78" s="5"/>
      <c r="C78" s="205"/>
      <c r="D78" s="139" t="s">
        <v>15</v>
      </c>
      <c r="E78" s="139" t="s">
        <v>15</v>
      </c>
      <c r="F78" s="139" t="s">
        <v>15</v>
      </c>
      <c r="G78" s="194"/>
      <c r="H78" s="195"/>
      <c r="I78" s="195"/>
      <c r="J78" s="196"/>
      <c r="K78" s="233" t="s">
        <v>15</v>
      </c>
      <c r="L78" s="234"/>
      <c r="M78" s="64"/>
      <c r="N78" s="64"/>
      <c r="O78" s="64"/>
      <c r="P78" s="64"/>
      <c r="Q78" s="64"/>
      <c r="R78" s="7"/>
      <c r="S78" s="185"/>
      <c r="T78" s="1"/>
      <c r="U78" s="1"/>
      <c r="V78" s="1"/>
      <c r="W78" s="1"/>
      <c r="X78" s="1"/>
      <c r="Y78" s="1"/>
      <c r="Z78" s="1"/>
      <c r="AA78" s="1"/>
      <c r="AB78" s="1"/>
      <c r="AC78" s="1"/>
      <c r="AD78" s="1"/>
      <c r="AE78" s="1"/>
      <c r="AF78" s="1"/>
      <c r="AG78" s="1"/>
      <c r="AH78" s="1"/>
      <c r="AI78" s="1"/>
    </row>
    <row r="79" spans="1:35" x14ac:dyDescent="0.25">
      <c r="A79" s="181"/>
      <c r="B79" s="5"/>
      <c r="C79" s="205"/>
      <c r="D79" s="139" t="s">
        <v>15</v>
      </c>
      <c r="E79" s="139" t="s">
        <v>15</v>
      </c>
      <c r="F79" s="139" t="s">
        <v>15</v>
      </c>
      <c r="G79" s="194"/>
      <c r="H79" s="195"/>
      <c r="I79" s="195"/>
      <c r="J79" s="196"/>
      <c r="K79" s="233" t="s">
        <v>15</v>
      </c>
      <c r="L79" s="234"/>
      <c r="M79" s="64"/>
      <c r="N79" s="64"/>
      <c r="O79" s="64"/>
      <c r="P79" s="64"/>
      <c r="Q79" s="64"/>
      <c r="R79" s="7"/>
      <c r="S79" s="185"/>
      <c r="T79" s="1"/>
      <c r="U79" s="1"/>
      <c r="V79" s="1"/>
      <c r="W79" s="1"/>
      <c r="X79" s="1"/>
      <c r="Y79" s="1"/>
      <c r="Z79" s="1"/>
      <c r="AA79" s="1"/>
      <c r="AB79" s="1"/>
      <c r="AC79" s="1"/>
      <c r="AD79" s="1"/>
      <c r="AE79" s="1"/>
      <c r="AF79" s="1"/>
      <c r="AG79" s="1"/>
      <c r="AH79" s="1"/>
      <c r="AI79" s="1"/>
    </row>
    <row r="80" spans="1:35" x14ac:dyDescent="0.25">
      <c r="A80" s="181"/>
      <c r="B80" s="5"/>
      <c r="C80" s="205"/>
      <c r="D80" s="139" t="s">
        <v>15</v>
      </c>
      <c r="E80" s="139" t="s">
        <v>15</v>
      </c>
      <c r="F80" s="139" t="s">
        <v>15</v>
      </c>
      <c r="G80" s="194"/>
      <c r="H80" s="195"/>
      <c r="I80" s="195"/>
      <c r="J80" s="196"/>
      <c r="K80" s="233" t="s">
        <v>15</v>
      </c>
      <c r="L80" s="234"/>
      <c r="M80" s="64"/>
      <c r="N80" s="64"/>
      <c r="O80" s="64"/>
      <c r="P80" s="64"/>
      <c r="Q80" s="64"/>
      <c r="R80" s="7"/>
      <c r="S80" s="185"/>
      <c r="T80" s="1"/>
      <c r="U80" s="1"/>
      <c r="V80" s="1"/>
      <c r="W80" s="1"/>
      <c r="X80" s="1"/>
      <c r="Y80" s="1"/>
      <c r="Z80" s="1"/>
      <c r="AA80" s="1"/>
      <c r="AB80" s="1"/>
      <c r="AC80" s="1"/>
      <c r="AD80" s="1"/>
      <c r="AE80" s="1"/>
      <c r="AF80" s="1"/>
      <c r="AG80" s="1"/>
      <c r="AH80" s="1"/>
      <c r="AI80" s="1"/>
    </row>
    <row r="81" spans="1:35" x14ac:dyDescent="0.25">
      <c r="A81" s="181"/>
      <c r="B81" s="5"/>
      <c r="C81" s="205"/>
      <c r="D81" s="139" t="s">
        <v>15</v>
      </c>
      <c r="E81" s="139" t="s">
        <v>15</v>
      </c>
      <c r="F81" s="139" t="s">
        <v>15</v>
      </c>
      <c r="G81" s="194"/>
      <c r="H81" s="195"/>
      <c r="I81" s="195"/>
      <c r="J81" s="196"/>
      <c r="K81" s="233" t="s">
        <v>15</v>
      </c>
      <c r="L81" s="234"/>
      <c r="M81" s="64"/>
      <c r="N81" s="64"/>
      <c r="O81" s="64"/>
      <c r="P81" s="64"/>
      <c r="Q81" s="64"/>
      <c r="R81" s="7"/>
      <c r="S81" s="185"/>
      <c r="T81" s="1"/>
      <c r="U81" s="1"/>
      <c r="V81" s="1"/>
      <c r="W81" s="1"/>
      <c r="X81" s="1"/>
      <c r="Y81" s="1"/>
      <c r="Z81" s="1"/>
      <c r="AA81" s="1"/>
      <c r="AB81" s="1"/>
      <c r="AC81" s="1"/>
      <c r="AD81" s="1"/>
      <c r="AE81" s="1"/>
      <c r="AF81" s="1"/>
      <c r="AG81" s="1"/>
      <c r="AH81" s="1"/>
      <c r="AI81" s="1"/>
    </row>
    <row r="82" spans="1:35" x14ac:dyDescent="0.25">
      <c r="A82" s="181"/>
      <c r="B82" s="5"/>
      <c r="C82" s="205"/>
      <c r="D82" s="139" t="s">
        <v>15</v>
      </c>
      <c r="E82" s="139" t="s">
        <v>15</v>
      </c>
      <c r="F82" s="139" t="s">
        <v>15</v>
      </c>
      <c r="G82" s="194"/>
      <c r="H82" s="195"/>
      <c r="I82" s="195"/>
      <c r="J82" s="196"/>
      <c r="K82" s="233" t="s">
        <v>15</v>
      </c>
      <c r="L82" s="234"/>
      <c r="M82" s="64"/>
      <c r="N82" s="64"/>
      <c r="O82" s="64"/>
      <c r="P82" s="64"/>
      <c r="Q82" s="64"/>
      <c r="R82" s="7"/>
      <c r="S82" s="185"/>
      <c r="T82" s="1"/>
      <c r="U82" s="1"/>
      <c r="V82" s="1"/>
      <c r="W82" s="1"/>
      <c r="X82" s="1"/>
      <c r="Y82" s="1"/>
      <c r="Z82" s="1"/>
      <c r="AA82" s="1"/>
      <c r="AB82" s="1"/>
      <c r="AC82" s="1"/>
      <c r="AD82" s="1"/>
      <c r="AE82" s="1"/>
      <c r="AF82" s="1"/>
      <c r="AG82" s="1"/>
      <c r="AH82" s="1"/>
      <c r="AI82" s="1"/>
    </row>
    <row r="83" spans="1:35" x14ac:dyDescent="0.25">
      <c r="A83" s="181"/>
      <c r="B83" s="5"/>
      <c r="C83" s="206"/>
      <c r="D83" s="139" t="s">
        <v>15</v>
      </c>
      <c r="E83" s="139" t="s">
        <v>15</v>
      </c>
      <c r="F83" s="139" t="s">
        <v>15</v>
      </c>
      <c r="G83" s="194"/>
      <c r="H83" s="195"/>
      <c r="I83" s="195"/>
      <c r="J83" s="196"/>
      <c r="K83" s="233" t="s">
        <v>15</v>
      </c>
      <c r="L83" s="234"/>
      <c r="M83" s="64"/>
      <c r="N83" s="64"/>
      <c r="O83" s="64"/>
      <c r="P83" s="64"/>
      <c r="Q83" s="64"/>
      <c r="R83" s="7"/>
      <c r="S83" s="185"/>
      <c r="T83" s="1"/>
      <c r="U83" s="1"/>
      <c r="V83" s="1"/>
      <c r="W83" s="1"/>
      <c r="X83" s="1"/>
      <c r="Y83" s="1"/>
      <c r="Z83" s="1"/>
      <c r="AA83" s="1"/>
      <c r="AB83" s="1"/>
      <c r="AC83" s="1"/>
      <c r="AD83" s="1"/>
      <c r="AE83" s="1"/>
      <c r="AF83" s="1"/>
      <c r="AG83" s="1"/>
      <c r="AH83" s="1"/>
      <c r="AI83" s="1"/>
    </row>
    <row r="84" spans="1:35" x14ac:dyDescent="0.25">
      <c r="A84" s="181"/>
      <c r="B84" s="5"/>
      <c r="C84" s="47"/>
      <c r="D84" s="47"/>
      <c r="F84" s="59" t="s">
        <v>1256</v>
      </c>
      <c r="G84" s="201">
        <f>SUM(G74:J83)</f>
        <v>0</v>
      </c>
      <c r="H84" s="202"/>
      <c r="I84" s="202"/>
      <c r="J84" s="203"/>
      <c r="K84" s="47"/>
      <c r="L84" s="47"/>
      <c r="M84" s="47"/>
      <c r="N84" s="47"/>
      <c r="O84" s="47"/>
      <c r="P84" s="47"/>
      <c r="Q84" s="47"/>
      <c r="R84" s="7"/>
      <c r="S84" s="185"/>
      <c r="T84" s="1"/>
      <c r="U84" s="1"/>
      <c r="V84" s="1"/>
      <c r="W84" s="1"/>
      <c r="X84" s="1"/>
      <c r="Y84" s="1"/>
      <c r="Z84" s="1"/>
      <c r="AA84" s="1"/>
      <c r="AB84" s="1"/>
      <c r="AC84" s="1"/>
      <c r="AD84" s="1"/>
      <c r="AE84" s="1"/>
      <c r="AF84" s="1"/>
      <c r="AG84" s="1"/>
      <c r="AH84" s="1"/>
      <c r="AI84" s="1"/>
    </row>
    <row r="85" spans="1:35" x14ac:dyDescent="0.25">
      <c r="A85" s="181"/>
      <c r="B85" s="5"/>
      <c r="C85" s="47"/>
      <c r="D85" s="47"/>
      <c r="E85" s="47"/>
      <c r="F85" s="47"/>
      <c r="G85" s="47"/>
      <c r="H85" s="47"/>
      <c r="I85" s="47"/>
      <c r="J85" s="47"/>
      <c r="K85" s="47"/>
      <c r="L85" s="47"/>
      <c r="M85" s="47"/>
      <c r="N85" s="47"/>
      <c r="O85" s="47"/>
      <c r="P85" s="47"/>
      <c r="Q85" s="47"/>
      <c r="R85" s="7"/>
      <c r="S85" s="185"/>
      <c r="T85" s="1"/>
      <c r="U85" s="1"/>
      <c r="V85" s="1"/>
      <c r="W85" s="1"/>
      <c r="X85" s="1"/>
      <c r="Y85" s="1"/>
      <c r="Z85" s="1"/>
      <c r="AA85" s="1"/>
      <c r="AB85" s="1"/>
      <c r="AC85" s="1"/>
      <c r="AD85" s="1"/>
      <c r="AE85" s="1"/>
      <c r="AF85" s="1"/>
      <c r="AG85" s="1"/>
      <c r="AH85" s="1"/>
      <c r="AI85" s="1"/>
    </row>
    <row r="86" spans="1:35" x14ac:dyDescent="0.25">
      <c r="A86" s="181"/>
      <c r="B86" s="5"/>
      <c r="C86" s="204" t="str">
        <f>IF(C24="Vælg",'Drop down'!$P$8,C24)</f>
        <v>Emballagedel ikke valgt</v>
      </c>
      <c r="D86" s="139" t="s">
        <v>15</v>
      </c>
      <c r="E86" s="139" t="s">
        <v>15</v>
      </c>
      <c r="F86" s="139" t="s">
        <v>15</v>
      </c>
      <c r="G86" s="194"/>
      <c r="H86" s="195"/>
      <c r="I86" s="195"/>
      <c r="J86" s="196"/>
      <c r="K86" s="233" t="s">
        <v>15</v>
      </c>
      <c r="L86" s="234"/>
      <c r="M86" s="64"/>
      <c r="N86" s="64"/>
      <c r="O86" s="64"/>
      <c r="P86" s="64"/>
      <c r="Q86" s="64"/>
      <c r="R86" s="7"/>
      <c r="S86" s="185"/>
      <c r="T86" s="1"/>
      <c r="U86" s="1"/>
      <c r="V86" s="1"/>
      <c r="W86" s="1"/>
      <c r="X86" s="1"/>
      <c r="Y86" s="1"/>
      <c r="Z86" s="1"/>
      <c r="AA86" s="1"/>
      <c r="AB86" s="1"/>
      <c r="AC86" s="1"/>
      <c r="AD86" s="1"/>
      <c r="AE86" s="1"/>
      <c r="AF86" s="1"/>
      <c r="AG86" s="1"/>
      <c r="AH86" s="1"/>
      <c r="AI86" s="1"/>
    </row>
    <row r="87" spans="1:35" x14ac:dyDescent="0.25">
      <c r="A87" s="181"/>
      <c r="B87" s="5"/>
      <c r="C87" s="205"/>
      <c r="D87" s="139" t="s">
        <v>15</v>
      </c>
      <c r="E87" s="139" t="s">
        <v>15</v>
      </c>
      <c r="F87" s="139" t="s">
        <v>15</v>
      </c>
      <c r="G87" s="194"/>
      <c r="H87" s="195"/>
      <c r="I87" s="195"/>
      <c r="J87" s="196"/>
      <c r="K87" s="233" t="s">
        <v>15</v>
      </c>
      <c r="L87" s="234"/>
      <c r="M87" s="64"/>
      <c r="N87" s="64"/>
      <c r="O87" s="64"/>
      <c r="P87" s="64"/>
      <c r="Q87" s="64"/>
      <c r="R87" s="7"/>
      <c r="S87" s="185"/>
      <c r="T87" s="1"/>
      <c r="U87" s="1"/>
      <c r="V87" s="1"/>
      <c r="W87" s="1"/>
      <c r="X87" s="1"/>
      <c r="Y87" s="1"/>
      <c r="Z87" s="1"/>
      <c r="AA87" s="1"/>
      <c r="AB87" s="1"/>
      <c r="AC87" s="1"/>
      <c r="AD87" s="1"/>
      <c r="AE87" s="1"/>
      <c r="AF87" s="1"/>
      <c r="AG87" s="1"/>
      <c r="AH87" s="1"/>
      <c r="AI87" s="1"/>
    </row>
    <row r="88" spans="1:35" x14ac:dyDescent="0.25">
      <c r="A88" s="181"/>
      <c r="B88" s="5"/>
      <c r="C88" s="205"/>
      <c r="D88" s="139" t="s">
        <v>15</v>
      </c>
      <c r="E88" s="139" t="s">
        <v>15</v>
      </c>
      <c r="F88" s="139" t="s">
        <v>15</v>
      </c>
      <c r="G88" s="194"/>
      <c r="H88" s="195"/>
      <c r="I88" s="195"/>
      <c r="J88" s="196"/>
      <c r="K88" s="233" t="s">
        <v>15</v>
      </c>
      <c r="L88" s="234"/>
      <c r="M88" s="64"/>
      <c r="N88" s="64"/>
      <c r="O88" s="64"/>
      <c r="P88" s="64"/>
      <c r="Q88" s="64"/>
      <c r="R88" s="7"/>
      <c r="S88" s="185"/>
      <c r="T88" s="1"/>
      <c r="U88" s="1"/>
      <c r="V88" s="1"/>
      <c r="W88" s="1"/>
      <c r="X88" s="1"/>
      <c r="Y88" s="1"/>
      <c r="Z88" s="1"/>
      <c r="AA88" s="1"/>
      <c r="AB88" s="1"/>
      <c r="AC88" s="1"/>
      <c r="AD88" s="1"/>
      <c r="AE88" s="1"/>
      <c r="AF88" s="1"/>
      <c r="AG88" s="1"/>
      <c r="AH88" s="1"/>
      <c r="AI88" s="1"/>
    </row>
    <row r="89" spans="1:35" x14ac:dyDescent="0.25">
      <c r="A89" s="181"/>
      <c r="B89" s="5"/>
      <c r="C89" s="205"/>
      <c r="D89" s="139" t="s">
        <v>15</v>
      </c>
      <c r="E89" s="139" t="s">
        <v>15</v>
      </c>
      <c r="F89" s="139" t="s">
        <v>15</v>
      </c>
      <c r="G89" s="194"/>
      <c r="H89" s="195"/>
      <c r="I89" s="195"/>
      <c r="J89" s="196"/>
      <c r="K89" s="233" t="s">
        <v>15</v>
      </c>
      <c r="L89" s="234"/>
      <c r="M89" s="64"/>
      <c r="N89" s="64"/>
      <c r="O89" s="64"/>
      <c r="P89" s="64"/>
      <c r="Q89" s="64"/>
      <c r="R89" s="7"/>
      <c r="S89" s="185"/>
      <c r="T89" s="1"/>
      <c r="U89" s="1"/>
      <c r="V89" s="1"/>
      <c r="W89" s="1"/>
      <c r="X89" s="1"/>
      <c r="Y89" s="1"/>
      <c r="Z89" s="1"/>
      <c r="AA89" s="1"/>
      <c r="AB89" s="1"/>
      <c r="AC89" s="1"/>
      <c r="AD89" s="1"/>
      <c r="AE89" s="1"/>
      <c r="AF89" s="1"/>
      <c r="AG89" s="1"/>
      <c r="AH89" s="1"/>
      <c r="AI89" s="1"/>
    </row>
    <row r="90" spans="1:35" x14ac:dyDescent="0.25">
      <c r="A90" s="181"/>
      <c r="B90" s="5"/>
      <c r="C90" s="205"/>
      <c r="D90" s="139" t="s">
        <v>15</v>
      </c>
      <c r="E90" s="139" t="s">
        <v>15</v>
      </c>
      <c r="F90" s="139" t="s">
        <v>15</v>
      </c>
      <c r="G90" s="194"/>
      <c r="H90" s="195"/>
      <c r="I90" s="195"/>
      <c r="J90" s="196"/>
      <c r="K90" s="233" t="s">
        <v>15</v>
      </c>
      <c r="L90" s="234"/>
      <c r="M90" s="64"/>
      <c r="N90" s="64"/>
      <c r="O90" s="64"/>
      <c r="P90" s="64"/>
      <c r="Q90" s="64"/>
      <c r="R90" s="7"/>
      <c r="S90" s="185"/>
      <c r="T90" s="1"/>
      <c r="U90" s="1"/>
      <c r="V90" s="1"/>
      <c r="W90" s="1"/>
      <c r="X90" s="1"/>
      <c r="Y90" s="1"/>
      <c r="Z90" s="1"/>
      <c r="AA90" s="1"/>
      <c r="AB90" s="1"/>
      <c r="AC90" s="1"/>
      <c r="AD90" s="1"/>
      <c r="AE90" s="1"/>
      <c r="AF90" s="1"/>
      <c r="AG90" s="1"/>
      <c r="AH90" s="1"/>
      <c r="AI90" s="1"/>
    </row>
    <row r="91" spans="1:35" x14ac:dyDescent="0.25">
      <c r="A91" s="181"/>
      <c r="B91" s="5"/>
      <c r="C91" s="205"/>
      <c r="D91" s="139" t="s">
        <v>15</v>
      </c>
      <c r="E91" s="139" t="s">
        <v>15</v>
      </c>
      <c r="F91" s="139" t="s">
        <v>15</v>
      </c>
      <c r="G91" s="194"/>
      <c r="H91" s="195"/>
      <c r="I91" s="195"/>
      <c r="J91" s="196"/>
      <c r="K91" s="233" t="s">
        <v>15</v>
      </c>
      <c r="L91" s="234"/>
      <c r="M91" s="64"/>
      <c r="N91" s="64"/>
      <c r="O91" s="64"/>
      <c r="P91" s="64"/>
      <c r="Q91" s="64"/>
      <c r="R91" s="7"/>
      <c r="S91" s="185"/>
      <c r="T91" s="1"/>
      <c r="U91" s="1"/>
      <c r="V91" s="1"/>
      <c r="W91" s="1"/>
      <c r="X91" s="1"/>
      <c r="Y91" s="1"/>
      <c r="Z91" s="1"/>
      <c r="AA91" s="1"/>
      <c r="AB91" s="1"/>
      <c r="AC91" s="1"/>
      <c r="AD91" s="1"/>
      <c r="AE91" s="1"/>
      <c r="AF91" s="1"/>
      <c r="AG91" s="1"/>
      <c r="AH91" s="1"/>
      <c r="AI91" s="1"/>
    </row>
    <row r="92" spans="1:35" x14ac:dyDescent="0.25">
      <c r="A92" s="181"/>
      <c r="B92" s="5"/>
      <c r="C92" s="205"/>
      <c r="D92" s="139" t="s">
        <v>15</v>
      </c>
      <c r="E92" s="139" t="s">
        <v>15</v>
      </c>
      <c r="F92" s="139" t="s">
        <v>15</v>
      </c>
      <c r="G92" s="194"/>
      <c r="H92" s="195"/>
      <c r="I92" s="195"/>
      <c r="J92" s="196"/>
      <c r="K92" s="233" t="s">
        <v>15</v>
      </c>
      <c r="L92" s="234"/>
      <c r="M92" s="64"/>
      <c r="N92" s="64"/>
      <c r="O92" s="64"/>
      <c r="P92" s="64"/>
      <c r="Q92" s="64"/>
      <c r="R92" s="7"/>
      <c r="S92" s="185"/>
      <c r="T92" s="1"/>
      <c r="U92" s="1"/>
      <c r="V92" s="1"/>
      <c r="W92" s="1"/>
      <c r="X92" s="1"/>
      <c r="Y92" s="1"/>
      <c r="Z92" s="1"/>
      <c r="AA92" s="1"/>
      <c r="AB92" s="1"/>
      <c r="AC92" s="1"/>
      <c r="AD92" s="1"/>
      <c r="AE92" s="1"/>
      <c r="AF92" s="1"/>
      <c r="AG92" s="1"/>
      <c r="AH92" s="1"/>
      <c r="AI92" s="1"/>
    </row>
    <row r="93" spans="1:35" x14ac:dyDescent="0.25">
      <c r="A93" s="181"/>
      <c r="B93" s="5"/>
      <c r="C93" s="205"/>
      <c r="D93" s="139" t="s">
        <v>15</v>
      </c>
      <c r="E93" s="139" t="s">
        <v>15</v>
      </c>
      <c r="F93" s="139" t="s">
        <v>15</v>
      </c>
      <c r="G93" s="194"/>
      <c r="H93" s="195"/>
      <c r="I93" s="195"/>
      <c r="J93" s="196"/>
      <c r="K93" s="233" t="s">
        <v>15</v>
      </c>
      <c r="L93" s="234"/>
      <c r="M93" s="64"/>
      <c r="N93" s="64"/>
      <c r="O93" s="64"/>
      <c r="P93" s="64"/>
      <c r="Q93" s="64"/>
      <c r="R93" s="7"/>
      <c r="S93" s="185"/>
      <c r="T93" s="1"/>
      <c r="U93" s="1"/>
      <c r="V93" s="1"/>
      <c r="W93" s="1"/>
      <c r="X93" s="1"/>
      <c r="Y93" s="1"/>
      <c r="Z93" s="1"/>
      <c r="AA93" s="1"/>
      <c r="AB93" s="1"/>
      <c r="AC93" s="1"/>
      <c r="AD93" s="1"/>
      <c r="AE93" s="1"/>
      <c r="AF93" s="1"/>
      <c r="AG93" s="1"/>
      <c r="AH93" s="1"/>
      <c r="AI93" s="1"/>
    </row>
    <row r="94" spans="1:35" x14ac:dyDescent="0.25">
      <c r="A94" s="181"/>
      <c r="B94" s="5"/>
      <c r="C94" s="205"/>
      <c r="D94" s="139" t="s">
        <v>15</v>
      </c>
      <c r="E94" s="139" t="s">
        <v>15</v>
      </c>
      <c r="F94" s="139" t="s">
        <v>15</v>
      </c>
      <c r="G94" s="194"/>
      <c r="H94" s="195"/>
      <c r="I94" s="195"/>
      <c r="J94" s="196"/>
      <c r="K94" s="233" t="s">
        <v>15</v>
      </c>
      <c r="L94" s="234"/>
      <c r="M94" s="64"/>
      <c r="N94" s="64"/>
      <c r="O94" s="64"/>
      <c r="P94" s="64"/>
      <c r="Q94" s="64"/>
      <c r="R94" s="7"/>
      <c r="S94" s="185"/>
      <c r="T94" s="1"/>
      <c r="U94" s="1"/>
      <c r="V94" s="1"/>
      <c r="W94" s="1"/>
      <c r="X94" s="1"/>
      <c r="Y94" s="1"/>
      <c r="Z94" s="1"/>
      <c r="AA94" s="1"/>
      <c r="AB94" s="1"/>
      <c r="AC94" s="1"/>
      <c r="AD94" s="1"/>
      <c r="AE94" s="1"/>
      <c r="AF94" s="1"/>
      <c r="AG94" s="1"/>
      <c r="AH94" s="1"/>
      <c r="AI94" s="1"/>
    </row>
    <row r="95" spans="1:35" x14ac:dyDescent="0.25">
      <c r="A95" s="181"/>
      <c r="B95" s="5"/>
      <c r="C95" s="206"/>
      <c r="D95" s="139" t="s">
        <v>15</v>
      </c>
      <c r="E95" s="139" t="s">
        <v>15</v>
      </c>
      <c r="F95" s="139" t="s">
        <v>15</v>
      </c>
      <c r="G95" s="194"/>
      <c r="H95" s="195"/>
      <c r="I95" s="195"/>
      <c r="J95" s="196"/>
      <c r="K95" s="233" t="s">
        <v>15</v>
      </c>
      <c r="L95" s="234"/>
      <c r="M95" s="64"/>
      <c r="N95" s="64"/>
      <c r="O95" s="64"/>
      <c r="P95" s="64"/>
      <c r="Q95" s="64"/>
      <c r="R95" s="7"/>
      <c r="S95" s="185"/>
      <c r="T95" s="1"/>
      <c r="U95" s="1"/>
      <c r="V95" s="1"/>
      <c r="W95" s="1"/>
      <c r="X95" s="1"/>
      <c r="Y95" s="1"/>
      <c r="Z95" s="1"/>
      <c r="AA95" s="1"/>
      <c r="AB95" s="1"/>
      <c r="AC95" s="1"/>
      <c r="AD95" s="1"/>
      <c r="AE95" s="1"/>
      <c r="AF95" s="1"/>
      <c r="AG95" s="1"/>
      <c r="AH95" s="1"/>
      <c r="AI95" s="1"/>
    </row>
    <row r="96" spans="1:35" x14ac:dyDescent="0.25">
      <c r="A96" s="181"/>
      <c r="B96" s="5"/>
      <c r="C96" s="47"/>
      <c r="D96" s="47"/>
      <c r="F96" s="59" t="s">
        <v>1256</v>
      </c>
      <c r="G96" s="197">
        <f>SUM(G86:J95)</f>
        <v>0</v>
      </c>
      <c r="H96" s="197"/>
      <c r="I96" s="197"/>
      <c r="J96" s="197"/>
      <c r="K96" s="47"/>
      <c r="L96" s="47"/>
      <c r="M96" s="47"/>
      <c r="N96" s="47"/>
      <c r="O96" s="47"/>
      <c r="P96" s="47"/>
      <c r="Q96" s="47"/>
      <c r="R96" s="7"/>
      <c r="S96" s="185"/>
      <c r="T96" s="1"/>
      <c r="U96" s="1"/>
      <c r="V96" s="1"/>
      <c r="W96" s="1"/>
      <c r="X96" s="1"/>
      <c r="Y96" s="1"/>
      <c r="Z96" s="1"/>
      <c r="AA96" s="1"/>
      <c r="AB96" s="1"/>
      <c r="AC96" s="1"/>
      <c r="AD96" s="1"/>
      <c r="AE96" s="1"/>
      <c r="AF96" s="1"/>
      <c r="AG96" s="1"/>
      <c r="AH96" s="1"/>
      <c r="AI96" s="1"/>
    </row>
    <row r="97" spans="1:35" x14ac:dyDescent="0.25">
      <c r="A97" s="181"/>
      <c r="B97" s="5"/>
      <c r="C97" s="47"/>
      <c r="D97" s="47"/>
      <c r="E97" s="47"/>
      <c r="F97" s="47"/>
      <c r="G97" s="47"/>
      <c r="H97" s="47"/>
      <c r="I97" s="47"/>
      <c r="J97" s="47"/>
      <c r="K97" s="47"/>
      <c r="L97" s="47"/>
      <c r="M97" s="47"/>
      <c r="N97" s="47"/>
      <c r="O97" s="47"/>
      <c r="P97" s="47"/>
      <c r="Q97" s="47"/>
      <c r="R97" s="7"/>
      <c r="S97" s="185"/>
      <c r="T97" s="1"/>
      <c r="U97" s="1"/>
      <c r="V97" s="1"/>
      <c r="W97" s="1"/>
      <c r="X97" s="1"/>
      <c r="Y97" s="1"/>
      <c r="Z97" s="1"/>
      <c r="AA97" s="1"/>
      <c r="AB97" s="1"/>
      <c r="AC97" s="1"/>
      <c r="AD97" s="1"/>
      <c r="AE97" s="1"/>
      <c r="AF97" s="1"/>
      <c r="AG97" s="1"/>
      <c r="AH97" s="1"/>
      <c r="AI97" s="1"/>
    </row>
    <row r="98" spans="1:35" x14ac:dyDescent="0.25">
      <c r="A98" s="181"/>
      <c r="B98" s="5"/>
      <c r="C98" s="204" t="str">
        <f>IF(C25="Vælg",'Drop down'!$P$8,C25)</f>
        <v>Emballagedel ikke valgt</v>
      </c>
      <c r="D98" s="139" t="s">
        <v>15</v>
      </c>
      <c r="E98" s="139" t="s">
        <v>15</v>
      </c>
      <c r="F98" s="139" t="s">
        <v>15</v>
      </c>
      <c r="G98" s="194"/>
      <c r="H98" s="195"/>
      <c r="I98" s="195"/>
      <c r="J98" s="196"/>
      <c r="K98" s="233" t="s">
        <v>15</v>
      </c>
      <c r="L98" s="234"/>
      <c r="M98" s="64"/>
      <c r="N98" s="64"/>
      <c r="O98" s="64"/>
      <c r="P98" s="64"/>
      <c r="Q98" s="64"/>
      <c r="R98" s="7"/>
      <c r="S98" s="185"/>
      <c r="T98" s="1"/>
      <c r="U98" s="1"/>
      <c r="V98" s="1"/>
      <c r="W98" s="1"/>
      <c r="X98" s="1"/>
      <c r="Y98" s="1"/>
      <c r="Z98" s="1"/>
      <c r="AA98" s="1"/>
      <c r="AB98" s="1"/>
      <c r="AC98" s="1"/>
      <c r="AD98" s="1"/>
      <c r="AE98" s="1"/>
      <c r="AF98" s="1"/>
      <c r="AG98" s="1"/>
      <c r="AH98" s="1"/>
      <c r="AI98" s="1"/>
    </row>
    <row r="99" spans="1:35" x14ac:dyDescent="0.25">
      <c r="A99" s="181"/>
      <c r="B99" s="5"/>
      <c r="C99" s="205"/>
      <c r="D99" s="139" t="s">
        <v>15</v>
      </c>
      <c r="E99" s="139" t="s">
        <v>15</v>
      </c>
      <c r="F99" s="139" t="s">
        <v>15</v>
      </c>
      <c r="G99" s="194"/>
      <c r="H99" s="195"/>
      <c r="I99" s="195"/>
      <c r="J99" s="196"/>
      <c r="K99" s="233" t="s">
        <v>15</v>
      </c>
      <c r="L99" s="234"/>
      <c r="M99" s="64"/>
      <c r="N99" s="64"/>
      <c r="O99" s="64"/>
      <c r="P99" s="64"/>
      <c r="Q99" s="64"/>
      <c r="R99" s="7"/>
      <c r="S99" s="185"/>
      <c r="T99" s="1"/>
      <c r="U99" s="1"/>
      <c r="V99" s="1"/>
      <c r="W99" s="1"/>
      <c r="X99" s="1"/>
      <c r="Y99" s="1"/>
      <c r="Z99" s="1"/>
      <c r="AA99" s="1"/>
      <c r="AB99" s="1"/>
      <c r="AC99" s="1"/>
      <c r="AD99" s="1"/>
      <c r="AE99" s="1"/>
      <c r="AF99" s="1"/>
      <c r="AG99" s="1"/>
      <c r="AH99" s="1"/>
      <c r="AI99" s="1"/>
    </row>
    <row r="100" spans="1:35" x14ac:dyDescent="0.25">
      <c r="A100" s="181"/>
      <c r="B100" s="5"/>
      <c r="C100" s="205"/>
      <c r="D100" s="139" t="s">
        <v>15</v>
      </c>
      <c r="E100" s="139" t="s">
        <v>15</v>
      </c>
      <c r="F100" s="139" t="s">
        <v>15</v>
      </c>
      <c r="G100" s="194"/>
      <c r="H100" s="195"/>
      <c r="I100" s="195"/>
      <c r="J100" s="196"/>
      <c r="K100" s="233" t="s">
        <v>15</v>
      </c>
      <c r="L100" s="234"/>
      <c r="M100" s="64"/>
      <c r="N100" s="64"/>
      <c r="O100" s="64"/>
      <c r="P100" s="64"/>
      <c r="Q100" s="64"/>
      <c r="R100" s="7"/>
      <c r="S100" s="185"/>
      <c r="T100" s="1"/>
      <c r="U100" s="1"/>
      <c r="V100" s="1"/>
      <c r="W100" s="1"/>
      <c r="X100" s="1"/>
      <c r="Y100" s="1"/>
      <c r="Z100" s="1"/>
      <c r="AA100" s="1"/>
      <c r="AB100" s="1"/>
      <c r="AC100" s="1"/>
      <c r="AD100" s="1"/>
      <c r="AE100" s="1"/>
      <c r="AF100" s="1"/>
      <c r="AG100" s="1"/>
      <c r="AH100" s="1"/>
      <c r="AI100" s="1"/>
    </row>
    <row r="101" spans="1:35" x14ac:dyDescent="0.25">
      <c r="A101" s="181"/>
      <c r="B101" s="5"/>
      <c r="C101" s="205"/>
      <c r="D101" s="139" t="s">
        <v>15</v>
      </c>
      <c r="E101" s="139" t="s">
        <v>15</v>
      </c>
      <c r="F101" s="139" t="s">
        <v>15</v>
      </c>
      <c r="G101" s="194"/>
      <c r="H101" s="195"/>
      <c r="I101" s="195"/>
      <c r="J101" s="196"/>
      <c r="K101" s="233" t="s">
        <v>15</v>
      </c>
      <c r="L101" s="234"/>
      <c r="M101" s="64"/>
      <c r="N101" s="64"/>
      <c r="O101" s="64"/>
      <c r="P101" s="64"/>
      <c r="Q101" s="64"/>
      <c r="R101" s="7"/>
      <c r="S101" s="185"/>
      <c r="T101" s="1"/>
      <c r="U101" s="1"/>
      <c r="V101" s="1"/>
      <c r="W101" s="1"/>
      <c r="X101" s="1"/>
      <c r="Y101" s="1"/>
      <c r="Z101" s="1"/>
      <c r="AA101" s="1"/>
      <c r="AB101" s="1"/>
      <c r="AC101" s="1"/>
      <c r="AD101" s="1"/>
      <c r="AE101" s="1"/>
      <c r="AF101" s="1"/>
      <c r="AG101" s="1"/>
      <c r="AH101" s="1"/>
      <c r="AI101" s="1"/>
    </row>
    <row r="102" spans="1:35" x14ac:dyDescent="0.25">
      <c r="A102" s="181"/>
      <c r="B102" s="5"/>
      <c r="C102" s="205"/>
      <c r="D102" s="139" t="s">
        <v>15</v>
      </c>
      <c r="E102" s="139" t="s">
        <v>15</v>
      </c>
      <c r="F102" s="139" t="s">
        <v>15</v>
      </c>
      <c r="G102" s="194"/>
      <c r="H102" s="195"/>
      <c r="I102" s="195"/>
      <c r="J102" s="196"/>
      <c r="K102" s="233" t="s">
        <v>15</v>
      </c>
      <c r="L102" s="234"/>
      <c r="M102" s="64"/>
      <c r="N102" s="64"/>
      <c r="O102" s="64"/>
      <c r="P102" s="64"/>
      <c r="Q102" s="64"/>
      <c r="R102" s="7"/>
      <c r="S102" s="185"/>
      <c r="T102" s="1"/>
      <c r="U102" s="1"/>
      <c r="V102" s="1"/>
      <c r="W102" s="1"/>
      <c r="X102" s="1"/>
      <c r="Y102" s="1"/>
      <c r="Z102" s="1"/>
      <c r="AA102" s="1"/>
      <c r="AB102" s="1"/>
      <c r="AC102" s="1"/>
      <c r="AD102" s="1"/>
      <c r="AE102" s="1"/>
      <c r="AF102" s="1"/>
      <c r="AG102" s="1"/>
      <c r="AH102" s="1"/>
      <c r="AI102" s="1"/>
    </row>
    <row r="103" spans="1:35" x14ac:dyDescent="0.25">
      <c r="A103" s="181"/>
      <c r="B103" s="5"/>
      <c r="C103" s="205"/>
      <c r="D103" s="139" t="s">
        <v>15</v>
      </c>
      <c r="E103" s="139" t="s">
        <v>15</v>
      </c>
      <c r="F103" s="139" t="s">
        <v>15</v>
      </c>
      <c r="G103" s="194"/>
      <c r="H103" s="195"/>
      <c r="I103" s="195"/>
      <c r="J103" s="196"/>
      <c r="K103" s="233" t="s">
        <v>15</v>
      </c>
      <c r="L103" s="234"/>
      <c r="M103" s="64"/>
      <c r="N103" s="64"/>
      <c r="O103" s="64"/>
      <c r="P103" s="64"/>
      <c r="Q103" s="64"/>
      <c r="R103" s="7"/>
      <c r="S103" s="185"/>
      <c r="T103" s="1"/>
      <c r="U103" s="1"/>
      <c r="V103" s="1"/>
      <c r="W103" s="1"/>
      <c r="X103" s="1"/>
      <c r="Y103" s="1"/>
      <c r="Z103" s="1"/>
      <c r="AA103" s="1"/>
      <c r="AB103" s="1"/>
      <c r="AC103" s="1"/>
      <c r="AD103" s="1"/>
      <c r="AE103" s="1"/>
      <c r="AF103" s="1"/>
      <c r="AG103" s="1"/>
      <c r="AH103" s="1"/>
      <c r="AI103" s="1"/>
    </row>
    <row r="104" spans="1:35" x14ac:dyDescent="0.25">
      <c r="A104" s="181"/>
      <c r="B104" s="5"/>
      <c r="C104" s="205"/>
      <c r="D104" s="139" t="s">
        <v>15</v>
      </c>
      <c r="E104" s="139" t="s">
        <v>15</v>
      </c>
      <c r="F104" s="139" t="s">
        <v>15</v>
      </c>
      <c r="G104" s="194"/>
      <c r="H104" s="195"/>
      <c r="I104" s="195"/>
      <c r="J104" s="196"/>
      <c r="K104" s="233" t="s">
        <v>15</v>
      </c>
      <c r="L104" s="234"/>
      <c r="M104" s="64"/>
      <c r="N104" s="64"/>
      <c r="O104" s="64"/>
      <c r="P104" s="64"/>
      <c r="Q104" s="64"/>
      <c r="R104" s="7"/>
      <c r="S104" s="185"/>
      <c r="T104" s="1"/>
      <c r="U104" s="1"/>
      <c r="V104" s="1"/>
      <c r="W104" s="1"/>
      <c r="X104" s="1"/>
      <c r="Y104" s="1"/>
      <c r="Z104" s="1"/>
      <c r="AA104" s="1"/>
      <c r="AB104" s="1"/>
      <c r="AC104" s="1"/>
      <c r="AD104" s="1"/>
      <c r="AE104" s="1"/>
      <c r="AF104" s="1"/>
      <c r="AG104" s="1"/>
      <c r="AH104" s="1"/>
      <c r="AI104" s="1"/>
    </row>
    <row r="105" spans="1:35" x14ac:dyDescent="0.25">
      <c r="A105" s="181"/>
      <c r="B105" s="5"/>
      <c r="C105" s="205"/>
      <c r="D105" s="139" t="s">
        <v>15</v>
      </c>
      <c r="E105" s="139" t="s">
        <v>15</v>
      </c>
      <c r="F105" s="139" t="s">
        <v>15</v>
      </c>
      <c r="G105" s="194"/>
      <c r="H105" s="195"/>
      <c r="I105" s="195"/>
      <c r="J105" s="196"/>
      <c r="K105" s="233" t="s">
        <v>15</v>
      </c>
      <c r="L105" s="234"/>
      <c r="M105" s="64"/>
      <c r="N105" s="64"/>
      <c r="O105" s="64"/>
      <c r="P105" s="64"/>
      <c r="Q105" s="64"/>
      <c r="R105" s="7"/>
      <c r="S105" s="185"/>
      <c r="T105" s="1"/>
      <c r="U105" s="1"/>
      <c r="V105" s="1"/>
      <c r="W105" s="1"/>
      <c r="X105" s="1"/>
      <c r="Y105" s="1"/>
      <c r="Z105" s="1"/>
      <c r="AA105" s="1"/>
      <c r="AB105" s="1"/>
      <c r="AC105" s="1"/>
      <c r="AD105" s="1"/>
      <c r="AE105" s="1"/>
      <c r="AF105" s="1"/>
      <c r="AG105" s="1"/>
      <c r="AH105" s="1"/>
      <c r="AI105" s="1"/>
    </row>
    <row r="106" spans="1:35" x14ac:dyDescent="0.25">
      <c r="A106" s="181"/>
      <c r="B106" s="5"/>
      <c r="C106" s="205"/>
      <c r="D106" s="139" t="s">
        <v>15</v>
      </c>
      <c r="E106" s="139" t="s">
        <v>15</v>
      </c>
      <c r="F106" s="139" t="s">
        <v>15</v>
      </c>
      <c r="G106" s="194"/>
      <c r="H106" s="195"/>
      <c r="I106" s="195"/>
      <c r="J106" s="196"/>
      <c r="K106" s="233" t="s">
        <v>15</v>
      </c>
      <c r="L106" s="234"/>
      <c r="M106" s="64"/>
      <c r="N106" s="64"/>
      <c r="O106" s="64"/>
      <c r="P106" s="64"/>
      <c r="Q106" s="64"/>
      <c r="R106" s="7"/>
      <c r="S106" s="185"/>
      <c r="T106" s="1"/>
      <c r="U106" s="1"/>
      <c r="V106" s="1"/>
      <c r="W106" s="1"/>
      <c r="X106" s="1"/>
      <c r="Y106" s="1"/>
      <c r="Z106" s="1"/>
      <c r="AA106" s="1"/>
      <c r="AB106" s="1"/>
      <c r="AC106" s="1"/>
      <c r="AD106" s="1"/>
      <c r="AE106" s="1"/>
      <c r="AF106" s="1"/>
      <c r="AG106" s="1"/>
      <c r="AH106" s="1"/>
      <c r="AI106" s="1"/>
    </row>
    <row r="107" spans="1:35" x14ac:dyDescent="0.25">
      <c r="A107" s="181"/>
      <c r="B107" s="5"/>
      <c r="C107" s="206"/>
      <c r="D107" s="139" t="s">
        <v>15</v>
      </c>
      <c r="E107" s="139" t="s">
        <v>15</v>
      </c>
      <c r="F107" s="139" t="s">
        <v>15</v>
      </c>
      <c r="G107" s="194"/>
      <c r="H107" s="195"/>
      <c r="I107" s="195"/>
      <c r="J107" s="196"/>
      <c r="K107" s="233" t="s">
        <v>15</v>
      </c>
      <c r="L107" s="234"/>
      <c r="M107" s="64"/>
      <c r="N107" s="64"/>
      <c r="O107" s="64"/>
      <c r="P107" s="64"/>
      <c r="Q107" s="64"/>
      <c r="R107" s="7"/>
      <c r="S107" s="185"/>
      <c r="T107" s="1"/>
      <c r="U107" s="1"/>
      <c r="V107" s="1"/>
      <c r="W107" s="1"/>
      <c r="X107" s="1"/>
      <c r="Y107" s="1"/>
      <c r="Z107" s="1"/>
      <c r="AA107" s="1"/>
      <c r="AB107" s="1"/>
      <c r="AC107" s="1"/>
      <c r="AD107" s="1"/>
      <c r="AE107" s="1"/>
      <c r="AF107" s="1"/>
      <c r="AG107" s="1"/>
      <c r="AH107" s="1"/>
      <c r="AI107" s="1"/>
    </row>
    <row r="108" spans="1:35" x14ac:dyDescent="0.25">
      <c r="A108" s="181"/>
      <c r="B108" s="5"/>
      <c r="C108" s="47"/>
      <c r="D108" s="47"/>
      <c r="F108" s="59" t="s">
        <v>1256</v>
      </c>
      <c r="G108" s="197">
        <f>SUM(G98:J107)</f>
        <v>0</v>
      </c>
      <c r="H108" s="197"/>
      <c r="I108" s="197"/>
      <c r="J108" s="197"/>
      <c r="K108" s="47"/>
      <c r="L108" s="47"/>
      <c r="M108" s="47"/>
      <c r="N108" s="47"/>
      <c r="O108" s="47"/>
      <c r="P108" s="47"/>
      <c r="Q108" s="47"/>
      <c r="R108" s="7"/>
      <c r="S108" s="185"/>
      <c r="T108" s="1"/>
      <c r="U108" s="1"/>
      <c r="V108" s="1"/>
      <c r="W108" s="1"/>
      <c r="X108" s="1"/>
      <c r="Y108" s="1"/>
      <c r="Z108" s="1"/>
      <c r="AA108" s="1"/>
      <c r="AB108" s="1"/>
      <c r="AC108" s="1"/>
      <c r="AD108" s="1"/>
      <c r="AE108" s="1"/>
      <c r="AF108" s="1"/>
      <c r="AG108" s="1"/>
      <c r="AH108" s="1"/>
      <c r="AI108" s="1"/>
    </row>
    <row r="109" spans="1:35" x14ac:dyDescent="0.25">
      <c r="A109" s="181"/>
      <c r="B109" s="5"/>
      <c r="C109" s="6"/>
      <c r="D109" s="6"/>
      <c r="E109" s="6"/>
      <c r="F109" s="6"/>
      <c r="G109" s="6"/>
      <c r="H109" s="6"/>
      <c r="I109" s="6"/>
      <c r="J109" s="6"/>
      <c r="K109" s="6"/>
      <c r="L109" s="6"/>
      <c r="M109" s="6"/>
      <c r="N109" s="6"/>
      <c r="O109" s="6"/>
      <c r="P109" s="6"/>
      <c r="Q109" s="6"/>
      <c r="R109" s="7"/>
      <c r="S109" s="185"/>
      <c r="T109" s="1"/>
      <c r="U109" s="1"/>
      <c r="V109" s="1"/>
      <c r="W109" s="1"/>
      <c r="X109" s="1"/>
      <c r="Y109" s="1"/>
      <c r="Z109" s="1"/>
      <c r="AA109" s="1"/>
      <c r="AB109" s="1"/>
      <c r="AC109" s="1"/>
      <c r="AD109" s="1"/>
      <c r="AE109" s="1"/>
      <c r="AF109" s="1"/>
      <c r="AG109" s="1"/>
      <c r="AH109" s="1"/>
      <c r="AI109" s="1"/>
    </row>
    <row r="110" spans="1:35" x14ac:dyDescent="0.25">
      <c r="A110" s="181"/>
      <c r="B110" s="5"/>
      <c r="C110" s="204" t="str">
        <f>IF(C26="Vælg",'Drop down'!$P$8,C26)</f>
        <v>Emballagedel ikke valgt</v>
      </c>
      <c r="D110" s="139" t="s">
        <v>15</v>
      </c>
      <c r="E110" s="139" t="s">
        <v>15</v>
      </c>
      <c r="F110" s="139" t="s">
        <v>15</v>
      </c>
      <c r="G110" s="194"/>
      <c r="H110" s="195"/>
      <c r="I110" s="195"/>
      <c r="J110" s="196"/>
      <c r="K110" s="233" t="s">
        <v>15</v>
      </c>
      <c r="L110" s="234"/>
      <c r="M110" s="64"/>
      <c r="N110" s="64"/>
      <c r="O110" s="64"/>
      <c r="P110" s="64"/>
      <c r="Q110" s="64"/>
      <c r="R110" s="7"/>
      <c r="S110" s="185"/>
      <c r="T110" s="1"/>
      <c r="U110" s="1"/>
      <c r="V110" s="1"/>
      <c r="W110" s="1"/>
      <c r="X110" s="1"/>
      <c r="Y110" s="1"/>
      <c r="Z110" s="1"/>
      <c r="AA110" s="1"/>
      <c r="AB110" s="1"/>
      <c r="AC110" s="1"/>
      <c r="AD110" s="1"/>
      <c r="AE110" s="1"/>
      <c r="AF110" s="1"/>
      <c r="AG110" s="1"/>
      <c r="AH110" s="1"/>
      <c r="AI110" s="1"/>
    </row>
    <row r="111" spans="1:35" x14ac:dyDescent="0.25">
      <c r="A111" s="181"/>
      <c r="B111" s="5"/>
      <c r="C111" s="205"/>
      <c r="D111" s="139" t="s">
        <v>15</v>
      </c>
      <c r="E111" s="139" t="s">
        <v>15</v>
      </c>
      <c r="F111" s="139" t="s">
        <v>15</v>
      </c>
      <c r="G111" s="194"/>
      <c r="H111" s="195"/>
      <c r="I111" s="195"/>
      <c r="J111" s="196"/>
      <c r="K111" s="233" t="s">
        <v>15</v>
      </c>
      <c r="L111" s="234"/>
      <c r="M111" s="64"/>
      <c r="N111" s="64"/>
      <c r="O111" s="64"/>
      <c r="P111" s="64"/>
      <c r="Q111" s="64"/>
      <c r="R111" s="7"/>
      <c r="S111" s="185"/>
      <c r="T111" s="1"/>
      <c r="U111" s="1"/>
      <c r="V111" s="1"/>
      <c r="W111" s="1"/>
      <c r="X111" s="1"/>
      <c r="Y111" s="1"/>
      <c r="Z111" s="1"/>
      <c r="AA111" s="1"/>
      <c r="AB111" s="1"/>
      <c r="AC111" s="1"/>
      <c r="AD111" s="1"/>
      <c r="AE111" s="1"/>
      <c r="AF111" s="1"/>
      <c r="AG111" s="1"/>
      <c r="AH111" s="1"/>
      <c r="AI111" s="1"/>
    </row>
    <row r="112" spans="1:35" x14ac:dyDescent="0.25">
      <c r="A112" s="181"/>
      <c r="B112" s="5"/>
      <c r="C112" s="205"/>
      <c r="D112" s="139" t="s">
        <v>15</v>
      </c>
      <c r="E112" s="139" t="s">
        <v>15</v>
      </c>
      <c r="F112" s="139" t="s">
        <v>15</v>
      </c>
      <c r="G112" s="194"/>
      <c r="H112" s="195"/>
      <c r="I112" s="195"/>
      <c r="J112" s="196"/>
      <c r="K112" s="233" t="s">
        <v>15</v>
      </c>
      <c r="L112" s="234"/>
      <c r="M112" s="64"/>
      <c r="N112" s="64"/>
      <c r="O112" s="64"/>
      <c r="P112" s="64"/>
      <c r="Q112" s="64"/>
      <c r="R112" s="7"/>
      <c r="S112" s="185"/>
      <c r="T112" s="1"/>
      <c r="U112" s="1"/>
      <c r="V112" s="1"/>
      <c r="W112" s="1"/>
      <c r="X112" s="1"/>
      <c r="Y112" s="1"/>
      <c r="Z112" s="1"/>
      <c r="AA112" s="1"/>
      <c r="AB112" s="1"/>
      <c r="AC112" s="1"/>
      <c r="AD112" s="1"/>
      <c r="AE112" s="1"/>
      <c r="AF112" s="1"/>
      <c r="AG112" s="1"/>
      <c r="AH112" s="1"/>
      <c r="AI112" s="1"/>
    </row>
    <row r="113" spans="1:35" x14ac:dyDescent="0.25">
      <c r="A113" s="181"/>
      <c r="B113" s="5"/>
      <c r="C113" s="205"/>
      <c r="D113" s="139" t="s">
        <v>15</v>
      </c>
      <c r="E113" s="139" t="s">
        <v>15</v>
      </c>
      <c r="F113" s="139" t="s">
        <v>15</v>
      </c>
      <c r="G113" s="194"/>
      <c r="H113" s="195"/>
      <c r="I113" s="195"/>
      <c r="J113" s="196"/>
      <c r="K113" s="233" t="s">
        <v>15</v>
      </c>
      <c r="L113" s="234"/>
      <c r="M113" s="64"/>
      <c r="N113" s="64"/>
      <c r="O113" s="64"/>
      <c r="P113" s="64"/>
      <c r="Q113" s="64"/>
      <c r="R113" s="7"/>
      <c r="S113" s="185"/>
      <c r="T113" s="1"/>
      <c r="U113" s="1"/>
      <c r="V113" s="1"/>
      <c r="W113" s="1"/>
      <c r="X113" s="1"/>
      <c r="Y113" s="1"/>
      <c r="Z113" s="1"/>
      <c r="AA113" s="1"/>
      <c r="AB113" s="1"/>
      <c r="AC113" s="1"/>
      <c r="AD113" s="1"/>
      <c r="AE113" s="1"/>
      <c r="AF113" s="1"/>
      <c r="AG113" s="1"/>
      <c r="AH113" s="1"/>
      <c r="AI113" s="1"/>
    </row>
    <row r="114" spans="1:35" x14ac:dyDescent="0.25">
      <c r="A114" s="181"/>
      <c r="B114" s="5"/>
      <c r="C114" s="205"/>
      <c r="D114" s="139" t="s">
        <v>15</v>
      </c>
      <c r="E114" s="139" t="s">
        <v>15</v>
      </c>
      <c r="F114" s="139" t="s">
        <v>15</v>
      </c>
      <c r="G114" s="194"/>
      <c r="H114" s="195"/>
      <c r="I114" s="195"/>
      <c r="J114" s="196"/>
      <c r="K114" s="233" t="s">
        <v>15</v>
      </c>
      <c r="L114" s="234"/>
      <c r="M114" s="64"/>
      <c r="N114" s="64"/>
      <c r="O114" s="64"/>
      <c r="P114" s="64"/>
      <c r="Q114" s="64"/>
      <c r="R114" s="7"/>
      <c r="S114" s="185"/>
      <c r="T114" s="1"/>
      <c r="U114" s="1"/>
      <c r="V114" s="1"/>
      <c r="W114" s="1"/>
      <c r="X114" s="1"/>
      <c r="Y114" s="1"/>
      <c r="Z114" s="1"/>
      <c r="AA114" s="1"/>
      <c r="AB114" s="1"/>
      <c r="AC114" s="1"/>
      <c r="AD114" s="1"/>
      <c r="AE114" s="1"/>
      <c r="AF114" s="1"/>
      <c r="AG114" s="1"/>
      <c r="AH114" s="1"/>
      <c r="AI114" s="1"/>
    </row>
    <row r="115" spans="1:35" x14ac:dyDescent="0.25">
      <c r="A115" s="181"/>
      <c r="B115" s="5"/>
      <c r="C115" s="205"/>
      <c r="D115" s="139" t="s">
        <v>15</v>
      </c>
      <c r="E115" s="139" t="s">
        <v>15</v>
      </c>
      <c r="F115" s="139" t="s">
        <v>15</v>
      </c>
      <c r="G115" s="194"/>
      <c r="H115" s="195"/>
      <c r="I115" s="195"/>
      <c r="J115" s="196"/>
      <c r="K115" s="233" t="s">
        <v>15</v>
      </c>
      <c r="L115" s="234"/>
      <c r="M115" s="64"/>
      <c r="N115" s="64"/>
      <c r="O115" s="64"/>
      <c r="P115" s="64"/>
      <c r="Q115" s="64"/>
      <c r="R115" s="7"/>
      <c r="S115" s="185"/>
      <c r="T115" s="1"/>
      <c r="U115" s="1"/>
      <c r="V115" s="1"/>
      <c r="W115" s="1"/>
      <c r="X115" s="1"/>
      <c r="Y115" s="1"/>
      <c r="Z115" s="1"/>
      <c r="AA115" s="1"/>
      <c r="AB115" s="1"/>
      <c r="AC115" s="1"/>
      <c r="AD115" s="1"/>
      <c r="AE115" s="1"/>
      <c r="AF115" s="1"/>
      <c r="AG115" s="1"/>
      <c r="AH115" s="1"/>
      <c r="AI115" s="1"/>
    </row>
    <row r="116" spans="1:35" x14ac:dyDescent="0.25">
      <c r="A116" s="181"/>
      <c r="B116" s="5"/>
      <c r="C116" s="205"/>
      <c r="D116" s="139" t="s">
        <v>15</v>
      </c>
      <c r="E116" s="139" t="s">
        <v>15</v>
      </c>
      <c r="F116" s="139" t="s">
        <v>15</v>
      </c>
      <c r="G116" s="194"/>
      <c r="H116" s="195"/>
      <c r="I116" s="195"/>
      <c r="J116" s="196"/>
      <c r="K116" s="233" t="s">
        <v>15</v>
      </c>
      <c r="L116" s="234"/>
      <c r="M116" s="64"/>
      <c r="N116" s="64"/>
      <c r="O116" s="64"/>
      <c r="P116" s="64"/>
      <c r="Q116" s="64"/>
      <c r="R116" s="7"/>
      <c r="S116" s="185"/>
      <c r="T116" s="1"/>
      <c r="U116" s="1"/>
      <c r="V116" s="1"/>
      <c r="W116" s="1"/>
      <c r="X116" s="1"/>
      <c r="Y116" s="1"/>
      <c r="Z116" s="1"/>
      <c r="AA116" s="1"/>
      <c r="AB116" s="1"/>
      <c r="AC116" s="1"/>
      <c r="AD116" s="1"/>
      <c r="AE116" s="1"/>
      <c r="AF116" s="1"/>
      <c r="AG116" s="1"/>
      <c r="AH116" s="1"/>
      <c r="AI116" s="1"/>
    </row>
    <row r="117" spans="1:35" x14ac:dyDescent="0.25">
      <c r="A117" s="181"/>
      <c r="B117" s="5"/>
      <c r="C117" s="205"/>
      <c r="D117" s="139" t="s">
        <v>15</v>
      </c>
      <c r="E117" s="139" t="s">
        <v>15</v>
      </c>
      <c r="F117" s="139" t="s">
        <v>15</v>
      </c>
      <c r="G117" s="194"/>
      <c r="H117" s="195"/>
      <c r="I117" s="195"/>
      <c r="J117" s="196"/>
      <c r="K117" s="233" t="s">
        <v>15</v>
      </c>
      <c r="L117" s="234"/>
      <c r="M117" s="64"/>
      <c r="N117" s="64"/>
      <c r="O117" s="64"/>
      <c r="P117" s="64"/>
      <c r="Q117" s="64"/>
      <c r="R117" s="7"/>
      <c r="S117" s="185"/>
      <c r="T117" s="1"/>
      <c r="U117" s="1"/>
      <c r="V117" s="1"/>
      <c r="W117" s="1"/>
      <c r="X117" s="1"/>
      <c r="Y117" s="1"/>
      <c r="Z117" s="1"/>
      <c r="AA117" s="1"/>
      <c r="AB117" s="1"/>
      <c r="AC117" s="1"/>
      <c r="AD117" s="1"/>
      <c r="AE117" s="1"/>
      <c r="AF117" s="1"/>
      <c r="AG117" s="1"/>
      <c r="AH117" s="1"/>
      <c r="AI117" s="1"/>
    </row>
    <row r="118" spans="1:35" x14ac:dyDescent="0.25">
      <c r="A118" s="181"/>
      <c r="B118" s="5"/>
      <c r="C118" s="205"/>
      <c r="D118" s="139" t="s">
        <v>15</v>
      </c>
      <c r="E118" s="139" t="s">
        <v>15</v>
      </c>
      <c r="F118" s="139" t="s">
        <v>15</v>
      </c>
      <c r="G118" s="194"/>
      <c r="H118" s="195"/>
      <c r="I118" s="195"/>
      <c r="J118" s="196"/>
      <c r="K118" s="233" t="s">
        <v>15</v>
      </c>
      <c r="L118" s="234"/>
      <c r="M118" s="64"/>
      <c r="N118" s="64"/>
      <c r="O118" s="64"/>
      <c r="P118" s="64"/>
      <c r="Q118" s="64"/>
      <c r="R118" s="7"/>
      <c r="S118" s="185"/>
      <c r="T118" s="1"/>
      <c r="U118" s="1"/>
      <c r="V118" s="1"/>
      <c r="W118" s="1"/>
      <c r="X118" s="1"/>
      <c r="Y118" s="1"/>
      <c r="Z118" s="1"/>
      <c r="AA118" s="1"/>
      <c r="AB118" s="1"/>
      <c r="AC118" s="1"/>
      <c r="AD118" s="1"/>
      <c r="AE118" s="1"/>
      <c r="AF118" s="1"/>
      <c r="AG118" s="1"/>
      <c r="AH118" s="1"/>
      <c r="AI118" s="1"/>
    </row>
    <row r="119" spans="1:35" x14ac:dyDescent="0.25">
      <c r="A119" s="181"/>
      <c r="B119" s="5"/>
      <c r="C119" s="206"/>
      <c r="D119" s="139" t="s">
        <v>15</v>
      </c>
      <c r="E119" s="139" t="s">
        <v>15</v>
      </c>
      <c r="F119" s="139" t="s">
        <v>15</v>
      </c>
      <c r="G119" s="194"/>
      <c r="H119" s="195"/>
      <c r="I119" s="195"/>
      <c r="J119" s="196"/>
      <c r="K119" s="233" t="s">
        <v>15</v>
      </c>
      <c r="L119" s="234"/>
      <c r="M119" s="64"/>
      <c r="N119" s="64"/>
      <c r="O119" s="64"/>
      <c r="P119" s="64"/>
      <c r="Q119" s="64"/>
      <c r="R119" s="7"/>
      <c r="S119" s="185"/>
      <c r="T119" s="1"/>
      <c r="U119" s="1"/>
      <c r="V119" s="1"/>
      <c r="W119" s="1"/>
      <c r="X119" s="1"/>
      <c r="Y119" s="1"/>
      <c r="Z119" s="1"/>
      <c r="AA119" s="1"/>
      <c r="AB119" s="1"/>
      <c r="AC119" s="1"/>
      <c r="AD119" s="1"/>
      <c r="AE119" s="1"/>
      <c r="AF119" s="1"/>
      <c r="AG119" s="1"/>
      <c r="AH119" s="1"/>
      <c r="AI119" s="1"/>
    </row>
    <row r="120" spans="1:35" x14ac:dyDescent="0.25">
      <c r="A120" s="181"/>
      <c r="B120" s="5"/>
      <c r="C120" s="47"/>
      <c r="D120" s="47"/>
      <c r="F120" s="59" t="s">
        <v>1256</v>
      </c>
      <c r="G120" s="197">
        <f>SUM(G110:J119)</f>
        <v>0</v>
      </c>
      <c r="H120" s="197"/>
      <c r="I120" s="197"/>
      <c r="J120" s="197"/>
      <c r="K120" s="47"/>
      <c r="L120" s="47"/>
      <c r="M120" s="6"/>
      <c r="N120" s="6"/>
      <c r="O120" s="6"/>
      <c r="P120" s="6"/>
      <c r="Q120" s="6"/>
      <c r="R120" s="7"/>
      <c r="S120" s="185"/>
      <c r="T120" s="1"/>
      <c r="U120" s="1"/>
      <c r="V120" s="1"/>
      <c r="W120" s="1"/>
      <c r="X120" s="1"/>
      <c r="Y120" s="1"/>
      <c r="Z120" s="1"/>
      <c r="AA120" s="1"/>
      <c r="AB120" s="1"/>
      <c r="AC120" s="1"/>
      <c r="AD120" s="1"/>
      <c r="AE120" s="1"/>
      <c r="AF120" s="1"/>
      <c r="AG120" s="1"/>
      <c r="AH120" s="1"/>
      <c r="AI120" s="1"/>
    </row>
    <row r="121" spans="1:35" x14ac:dyDescent="0.25">
      <c r="A121" s="181"/>
      <c r="B121" s="5"/>
      <c r="C121" s="47"/>
      <c r="D121" s="47"/>
      <c r="E121" s="47"/>
      <c r="F121" s="47"/>
      <c r="G121" s="47"/>
      <c r="H121" s="47"/>
      <c r="I121" s="47"/>
      <c r="J121" s="47"/>
      <c r="K121" s="47"/>
      <c r="L121" s="47"/>
      <c r="M121" s="6"/>
      <c r="N121" s="6"/>
      <c r="O121" s="6"/>
      <c r="P121" s="6"/>
      <c r="Q121" s="6"/>
      <c r="R121" s="7"/>
      <c r="S121" s="185"/>
      <c r="T121" s="1"/>
      <c r="U121" s="1"/>
      <c r="V121" s="1"/>
      <c r="W121" s="1"/>
      <c r="X121" s="1"/>
      <c r="Y121" s="1"/>
      <c r="Z121" s="1"/>
      <c r="AA121" s="1"/>
      <c r="AB121" s="1"/>
      <c r="AC121" s="1"/>
      <c r="AD121" s="1"/>
      <c r="AE121" s="1"/>
      <c r="AF121" s="1"/>
      <c r="AG121" s="1"/>
      <c r="AH121" s="1"/>
      <c r="AI121" s="1"/>
    </row>
    <row r="122" spans="1:35" x14ac:dyDescent="0.25">
      <c r="A122" s="181"/>
      <c r="B122" s="5"/>
      <c r="C122" s="204" t="str">
        <f>IF(C27="Vælg",'Drop down'!$P$8,C27)</f>
        <v>Emballagedel ikke valgt</v>
      </c>
      <c r="D122" s="139" t="s">
        <v>15</v>
      </c>
      <c r="E122" s="139" t="s">
        <v>15</v>
      </c>
      <c r="F122" s="139" t="s">
        <v>15</v>
      </c>
      <c r="G122" s="194"/>
      <c r="H122" s="195"/>
      <c r="I122" s="195"/>
      <c r="J122" s="196"/>
      <c r="K122" s="233" t="s">
        <v>15</v>
      </c>
      <c r="L122" s="234"/>
      <c r="M122" s="64"/>
      <c r="N122" s="64"/>
      <c r="O122" s="64"/>
      <c r="P122" s="64"/>
      <c r="Q122" s="64"/>
      <c r="R122" s="7"/>
      <c r="S122" s="185"/>
      <c r="T122" s="1"/>
      <c r="U122" s="1"/>
      <c r="V122" s="1"/>
      <c r="W122" s="1"/>
      <c r="X122" s="1"/>
      <c r="Y122" s="1"/>
      <c r="Z122" s="1"/>
      <c r="AA122" s="1"/>
      <c r="AB122" s="1"/>
      <c r="AC122" s="1"/>
      <c r="AD122" s="1"/>
      <c r="AE122" s="1"/>
      <c r="AF122" s="1"/>
      <c r="AG122" s="1"/>
      <c r="AH122" s="1"/>
      <c r="AI122" s="1"/>
    </row>
    <row r="123" spans="1:35" x14ac:dyDescent="0.25">
      <c r="A123" s="181"/>
      <c r="B123" s="5"/>
      <c r="C123" s="205"/>
      <c r="D123" s="139" t="s">
        <v>15</v>
      </c>
      <c r="E123" s="139" t="s">
        <v>15</v>
      </c>
      <c r="F123" s="139" t="s">
        <v>15</v>
      </c>
      <c r="G123" s="194"/>
      <c r="H123" s="195"/>
      <c r="I123" s="195"/>
      <c r="J123" s="196"/>
      <c r="K123" s="233" t="s">
        <v>15</v>
      </c>
      <c r="L123" s="234"/>
      <c r="M123" s="64"/>
      <c r="N123" s="64"/>
      <c r="O123" s="64"/>
      <c r="P123" s="64"/>
      <c r="Q123" s="64"/>
      <c r="R123" s="7"/>
      <c r="S123" s="185"/>
      <c r="T123" s="1"/>
      <c r="U123" s="1"/>
      <c r="V123" s="1"/>
      <c r="W123" s="1"/>
      <c r="X123" s="1"/>
      <c r="Y123" s="1"/>
      <c r="Z123" s="1"/>
      <c r="AA123" s="1"/>
      <c r="AB123" s="1"/>
      <c r="AC123" s="1"/>
      <c r="AD123" s="1"/>
      <c r="AE123" s="1"/>
      <c r="AF123" s="1"/>
      <c r="AG123" s="1"/>
      <c r="AH123" s="1"/>
      <c r="AI123" s="1"/>
    </row>
    <row r="124" spans="1:35" x14ac:dyDescent="0.25">
      <c r="A124" s="181"/>
      <c r="B124" s="5"/>
      <c r="C124" s="205"/>
      <c r="D124" s="139" t="s">
        <v>15</v>
      </c>
      <c r="E124" s="139" t="s">
        <v>15</v>
      </c>
      <c r="F124" s="139" t="s">
        <v>15</v>
      </c>
      <c r="G124" s="194"/>
      <c r="H124" s="195"/>
      <c r="I124" s="195"/>
      <c r="J124" s="196"/>
      <c r="K124" s="233" t="s">
        <v>15</v>
      </c>
      <c r="L124" s="234"/>
      <c r="M124" s="64"/>
      <c r="N124" s="64"/>
      <c r="O124" s="64"/>
      <c r="P124" s="64"/>
      <c r="Q124" s="64"/>
      <c r="R124" s="7"/>
      <c r="S124" s="185"/>
      <c r="T124" s="1"/>
      <c r="U124" s="1"/>
      <c r="V124" s="1"/>
      <c r="W124" s="1"/>
      <c r="X124" s="1"/>
      <c r="Y124" s="1"/>
      <c r="Z124" s="1"/>
      <c r="AA124" s="1"/>
      <c r="AB124" s="1"/>
      <c r="AC124" s="1"/>
      <c r="AD124" s="1"/>
      <c r="AE124" s="1"/>
      <c r="AF124" s="1"/>
      <c r="AG124" s="1"/>
      <c r="AH124" s="1"/>
      <c r="AI124" s="1"/>
    </row>
    <row r="125" spans="1:35" x14ac:dyDescent="0.25">
      <c r="A125" s="181"/>
      <c r="B125" s="5"/>
      <c r="C125" s="205"/>
      <c r="D125" s="139" t="s">
        <v>15</v>
      </c>
      <c r="E125" s="139" t="s">
        <v>15</v>
      </c>
      <c r="F125" s="139" t="s">
        <v>15</v>
      </c>
      <c r="G125" s="194"/>
      <c r="H125" s="195"/>
      <c r="I125" s="195"/>
      <c r="J125" s="196"/>
      <c r="K125" s="233" t="s">
        <v>15</v>
      </c>
      <c r="L125" s="234"/>
      <c r="M125" s="64"/>
      <c r="N125" s="64"/>
      <c r="O125" s="64"/>
      <c r="P125" s="64"/>
      <c r="Q125" s="64"/>
      <c r="R125" s="7"/>
      <c r="S125" s="185"/>
      <c r="T125" s="1"/>
      <c r="U125" s="1"/>
      <c r="V125" s="1"/>
      <c r="W125" s="1"/>
      <c r="X125" s="1"/>
      <c r="Y125" s="1"/>
      <c r="Z125" s="1"/>
      <c r="AA125" s="1"/>
      <c r="AB125" s="1"/>
      <c r="AC125" s="1"/>
      <c r="AD125" s="1"/>
      <c r="AE125" s="1"/>
      <c r="AF125" s="1"/>
      <c r="AG125" s="1"/>
      <c r="AH125" s="1"/>
      <c r="AI125" s="1"/>
    </row>
    <row r="126" spans="1:35" x14ac:dyDescent="0.25">
      <c r="A126" s="181"/>
      <c r="B126" s="5"/>
      <c r="C126" s="205"/>
      <c r="D126" s="139" t="s">
        <v>15</v>
      </c>
      <c r="E126" s="139" t="s">
        <v>15</v>
      </c>
      <c r="F126" s="139" t="s">
        <v>15</v>
      </c>
      <c r="G126" s="194"/>
      <c r="H126" s="195"/>
      <c r="I126" s="195"/>
      <c r="J126" s="196"/>
      <c r="K126" s="233" t="s">
        <v>15</v>
      </c>
      <c r="L126" s="234"/>
      <c r="M126" s="64"/>
      <c r="N126" s="64"/>
      <c r="O126" s="64"/>
      <c r="P126" s="64"/>
      <c r="Q126" s="64"/>
      <c r="R126" s="7"/>
      <c r="S126" s="185"/>
      <c r="T126" s="1"/>
      <c r="U126" s="1"/>
      <c r="V126" s="1"/>
      <c r="W126" s="1"/>
      <c r="X126" s="1"/>
      <c r="Y126" s="1"/>
      <c r="Z126" s="1"/>
      <c r="AA126" s="1"/>
      <c r="AB126" s="1"/>
      <c r="AC126" s="1"/>
      <c r="AD126" s="1"/>
      <c r="AE126" s="1"/>
      <c r="AF126" s="1"/>
      <c r="AG126" s="1"/>
      <c r="AH126" s="1"/>
      <c r="AI126" s="1"/>
    </row>
    <row r="127" spans="1:35" x14ac:dyDescent="0.25">
      <c r="A127" s="181"/>
      <c r="B127" s="5"/>
      <c r="C127" s="205"/>
      <c r="D127" s="139" t="s">
        <v>15</v>
      </c>
      <c r="E127" s="139" t="s">
        <v>15</v>
      </c>
      <c r="F127" s="139" t="s">
        <v>15</v>
      </c>
      <c r="G127" s="194"/>
      <c r="H127" s="195"/>
      <c r="I127" s="195"/>
      <c r="J127" s="196"/>
      <c r="K127" s="233" t="s">
        <v>15</v>
      </c>
      <c r="L127" s="234"/>
      <c r="M127" s="64"/>
      <c r="N127" s="64"/>
      <c r="O127" s="64"/>
      <c r="P127" s="64"/>
      <c r="Q127" s="64"/>
      <c r="R127" s="7"/>
      <c r="S127" s="185"/>
      <c r="T127" s="1"/>
      <c r="U127" s="1"/>
      <c r="V127" s="1"/>
      <c r="W127" s="1"/>
      <c r="X127" s="1"/>
      <c r="Y127" s="1"/>
      <c r="Z127" s="1"/>
      <c r="AA127" s="1"/>
      <c r="AB127" s="1"/>
      <c r="AC127" s="1"/>
      <c r="AD127" s="1"/>
      <c r="AE127" s="1"/>
      <c r="AF127" s="1"/>
      <c r="AG127" s="1"/>
      <c r="AH127" s="1"/>
      <c r="AI127" s="1"/>
    </row>
    <row r="128" spans="1:35" x14ac:dyDescent="0.25">
      <c r="A128" s="181"/>
      <c r="B128" s="5"/>
      <c r="C128" s="205"/>
      <c r="D128" s="139" t="s">
        <v>15</v>
      </c>
      <c r="E128" s="139" t="s">
        <v>15</v>
      </c>
      <c r="F128" s="139" t="s">
        <v>15</v>
      </c>
      <c r="G128" s="194"/>
      <c r="H128" s="195"/>
      <c r="I128" s="195"/>
      <c r="J128" s="196"/>
      <c r="K128" s="233" t="s">
        <v>15</v>
      </c>
      <c r="L128" s="234"/>
      <c r="M128" s="64"/>
      <c r="N128" s="64"/>
      <c r="O128" s="64"/>
      <c r="P128" s="64"/>
      <c r="Q128" s="64"/>
      <c r="R128" s="7"/>
      <c r="S128" s="185"/>
      <c r="T128" s="1"/>
      <c r="U128" s="1"/>
      <c r="V128" s="1"/>
      <c r="W128" s="1"/>
      <c r="X128" s="1"/>
      <c r="Y128" s="1"/>
      <c r="Z128" s="1"/>
      <c r="AA128" s="1"/>
      <c r="AB128" s="1"/>
      <c r="AC128" s="1"/>
      <c r="AD128" s="1"/>
      <c r="AE128" s="1"/>
      <c r="AF128" s="1"/>
      <c r="AG128" s="1"/>
      <c r="AH128" s="1"/>
      <c r="AI128" s="1"/>
    </row>
    <row r="129" spans="1:35" x14ac:dyDescent="0.25">
      <c r="A129" s="181"/>
      <c r="B129" s="5"/>
      <c r="C129" s="205"/>
      <c r="D129" s="139" t="s">
        <v>15</v>
      </c>
      <c r="E129" s="139" t="s">
        <v>15</v>
      </c>
      <c r="F129" s="139" t="s">
        <v>15</v>
      </c>
      <c r="G129" s="194"/>
      <c r="H129" s="195"/>
      <c r="I129" s="195"/>
      <c r="J129" s="196"/>
      <c r="K129" s="233" t="s">
        <v>15</v>
      </c>
      <c r="L129" s="234"/>
      <c r="M129" s="64"/>
      <c r="N129" s="64"/>
      <c r="O129" s="64"/>
      <c r="P129" s="64"/>
      <c r="Q129" s="64"/>
      <c r="R129" s="7"/>
      <c r="S129" s="185"/>
      <c r="T129" s="1"/>
      <c r="U129" s="1"/>
      <c r="V129" s="1"/>
      <c r="W129" s="1"/>
      <c r="X129" s="1"/>
      <c r="Y129" s="1"/>
      <c r="Z129" s="1"/>
      <c r="AA129" s="1"/>
      <c r="AB129" s="1"/>
      <c r="AC129" s="1"/>
      <c r="AD129" s="1"/>
      <c r="AE129" s="1"/>
      <c r="AF129" s="1"/>
      <c r="AG129" s="1"/>
      <c r="AH129" s="1"/>
      <c r="AI129" s="1"/>
    </row>
    <row r="130" spans="1:35" x14ac:dyDescent="0.25">
      <c r="A130" s="181"/>
      <c r="B130" s="5"/>
      <c r="C130" s="205"/>
      <c r="D130" s="139" t="s">
        <v>15</v>
      </c>
      <c r="E130" s="139" t="s">
        <v>15</v>
      </c>
      <c r="F130" s="139" t="s">
        <v>15</v>
      </c>
      <c r="G130" s="194"/>
      <c r="H130" s="195"/>
      <c r="I130" s="195"/>
      <c r="J130" s="196"/>
      <c r="K130" s="233" t="s">
        <v>15</v>
      </c>
      <c r="L130" s="234"/>
      <c r="M130" s="64"/>
      <c r="N130" s="64"/>
      <c r="O130" s="64"/>
      <c r="P130" s="64"/>
      <c r="Q130" s="64"/>
      <c r="R130" s="7"/>
      <c r="S130" s="185"/>
      <c r="T130" s="1"/>
      <c r="U130" s="1"/>
      <c r="V130" s="1"/>
      <c r="W130" s="1"/>
      <c r="X130" s="1"/>
      <c r="Y130" s="1"/>
      <c r="Z130" s="1"/>
      <c r="AA130" s="1"/>
      <c r="AB130" s="1"/>
      <c r="AC130" s="1"/>
      <c r="AD130" s="1"/>
      <c r="AE130" s="1"/>
      <c r="AF130" s="1"/>
      <c r="AG130" s="1"/>
      <c r="AH130" s="1"/>
      <c r="AI130" s="1"/>
    </row>
    <row r="131" spans="1:35" x14ac:dyDescent="0.25">
      <c r="A131" s="181"/>
      <c r="B131" s="5"/>
      <c r="C131" s="206"/>
      <c r="D131" s="139" t="s">
        <v>15</v>
      </c>
      <c r="E131" s="139" t="s">
        <v>15</v>
      </c>
      <c r="F131" s="139" t="s">
        <v>15</v>
      </c>
      <c r="G131" s="194"/>
      <c r="H131" s="195"/>
      <c r="I131" s="195"/>
      <c r="J131" s="196"/>
      <c r="K131" s="233" t="s">
        <v>15</v>
      </c>
      <c r="L131" s="234"/>
      <c r="M131" s="64"/>
      <c r="N131" s="64"/>
      <c r="O131" s="64"/>
      <c r="P131" s="64"/>
      <c r="Q131" s="64"/>
      <c r="R131" s="7"/>
      <c r="S131" s="185"/>
      <c r="T131" s="1"/>
      <c r="U131" s="1"/>
      <c r="V131" s="1"/>
      <c r="W131" s="1"/>
      <c r="X131" s="1"/>
      <c r="Y131" s="1"/>
      <c r="Z131" s="1"/>
      <c r="AA131" s="1"/>
      <c r="AB131" s="1"/>
      <c r="AC131" s="1"/>
      <c r="AD131" s="1"/>
      <c r="AE131" s="1"/>
      <c r="AF131" s="1"/>
      <c r="AG131" s="1"/>
      <c r="AH131" s="1"/>
      <c r="AI131" s="1"/>
    </row>
    <row r="132" spans="1:35" x14ac:dyDescent="0.25">
      <c r="A132" s="181"/>
      <c r="B132" s="5"/>
      <c r="C132" s="47"/>
      <c r="D132" s="47"/>
      <c r="F132" s="59" t="s">
        <v>1256</v>
      </c>
      <c r="G132" s="197">
        <f>SUM(G122:J131)</f>
        <v>0</v>
      </c>
      <c r="H132" s="197"/>
      <c r="I132" s="197"/>
      <c r="J132" s="197"/>
      <c r="K132" s="47"/>
      <c r="L132" s="47"/>
      <c r="M132" s="6"/>
      <c r="N132" s="6"/>
      <c r="O132" s="6"/>
      <c r="P132" s="6"/>
      <c r="Q132" s="6"/>
      <c r="R132" s="7"/>
      <c r="S132" s="185"/>
      <c r="T132" s="1"/>
      <c r="U132" s="1"/>
      <c r="V132" s="1"/>
      <c r="W132" s="1"/>
      <c r="X132" s="1"/>
      <c r="Y132" s="1"/>
      <c r="Z132" s="1"/>
      <c r="AA132" s="1"/>
      <c r="AB132" s="1"/>
      <c r="AC132" s="1"/>
      <c r="AD132" s="1"/>
      <c r="AE132" s="1"/>
      <c r="AF132" s="1"/>
      <c r="AG132" s="1"/>
      <c r="AH132" s="1"/>
      <c r="AI132" s="1"/>
    </row>
    <row r="133" spans="1:35" x14ac:dyDescent="0.25">
      <c r="A133" s="181"/>
      <c r="B133" s="5"/>
      <c r="C133" s="47"/>
      <c r="D133" s="47"/>
      <c r="E133" s="47"/>
      <c r="F133" s="47"/>
      <c r="G133" s="47"/>
      <c r="H133" s="47"/>
      <c r="I133" s="47"/>
      <c r="J133" s="47"/>
      <c r="K133" s="47"/>
      <c r="L133" s="47"/>
      <c r="M133" s="6"/>
      <c r="N133" s="6"/>
      <c r="O133" s="6"/>
      <c r="P133" s="6"/>
      <c r="Q133" s="6"/>
      <c r="R133" s="7"/>
      <c r="S133" s="185"/>
      <c r="T133" s="1"/>
      <c r="U133" s="1"/>
      <c r="V133" s="1"/>
      <c r="W133" s="1"/>
      <c r="X133" s="1"/>
      <c r="Y133" s="1"/>
      <c r="Z133" s="1"/>
      <c r="AA133" s="1"/>
      <c r="AB133" s="1"/>
      <c r="AC133" s="1"/>
      <c r="AD133" s="1"/>
      <c r="AE133" s="1"/>
      <c r="AF133" s="1"/>
      <c r="AG133" s="1"/>
      <c r="AH133" s="1"/>
      <c r="AI133" s="1"/>
    </row>
    <row r="134" spans="1:35" x14ac:dyDescent="0.25">
      <c r="A134" s="181"/>
      <c r="B134" s="5"/>
      <c r="C134" s="204" t="str">
        <f>IF(C28="Vælg",'Drop down'!$P$8,C28)</f>
        <v>Emballagedel ikke valgt</v>
      </c>
      <c r="D134" s="139" t="s">
        <v>15</v>
      </c>
      <c r="E134" s="139" t="s">
        <v>15</v>
      </c>
      <c r="F134" s="139" t="s">
        <v>15</v>
      </c>
      <c r="G134" s="194"/>
      <c r="H134" s="195"/>
      <c r="I134" s="195"/>
      <c r="J134" s="196"/>
      <c r="K134" s="233" t="s">
        <v>15</v>
      </c>
      <c r="L134" s="234"/>
      <c r="M134" s="64"/>
      <c r="N134" s="64"/>
      <c r="O134" s="64"/>
      <c r="P134" s="64"/>
      <c r="Q134" s="64"/>
      <c r="R134" s="7"/>
      <c r="S134" s="185"/>
      <c r="T134" s="1"/>
      <c r="U134" s="1"/>
      <c r="V134" s="1"/>
      <c r="W134" s="1"/>
      <c r="X134" s="1"/>
      <c r="Y134" s="1"/>
      <c r="Z134" s="1"/>
      <c r="AA134" s="1"/>
      <c r="AB134" s="1"/>
      <c r="AC134" s="1"/>
      <c r="AD134" s="1"/>
      <c r="AE134" s="1"/>
      <c r="AF134" s="1"/>
      <c r="AG134" s="1"/>
      <c r="AH134" s="1"/>
      <c r="AI134" s="1"/>
    </row>
    <row r="135" spans="1:35" x14ac:dyDescent="0.25">
      <c r="A135" s="181"/>
      <c r="B135" s="5"/>
      <c r="C135" s="205"/>
      <c r="D135" s="139" t="s">
        <v>15</v>
      </c>
      <c r="E135" s="139" t="s">
        <v>15</v>
      </c>
      <c r="F135" s="139" t="s">
        <v>15</v>
      </c>
      <c r="G135" s="194"/>
      <c r="H135" s="195"/>
      <c r="I135" s="195"/>
      <c r="J135" s="196"/>
      <c r="K135" s="233" t="s">
        <v>15</v>
      </c>
      <c r="L135" s="234"/>
      <c r="M135" s="64"/>
      <c r="N135" s="64"/>
      <c r="O135" s="64"/>
      <c r="P135" s="64"/>
      <c r="Q135" s="64"/>
      <c r="R135" s="7"/>
      <c r="S135" s="185"/>
      <c r="T135" s="1"/>
      <c r="U135" s="1"/>
      <c r="V135" s="1"/>
      <c r="W135" s="1"/>
      <c r="X135" s="1"/>
      <c r="Y135" s="1"/>
      <c r="Z135" s="1"/>
      <c r="AA135" s="1"/>
      <c r="AB135" s="1"/>
      <c r="AC135" s="1"/>
      <c r="AD135" s="1"/>
      <c r="AE135" s="1"/>
      <c r="AF135" s="1"/>
      <c r="AG135" s="1"/>
      <c r="AH135" s="1"/>
      <c r="AI135" s="1"/>
    </row>
    <row r="136" spans="1:35" x14ac:dyDescent="0.25">
      <c r="A136" s="181"/>
      <c r="B136" s="5"/>
      <c r="C136" s="205"/>
      <c r="D136" s="139" t="s">
        <v>15</v>
      </c>
      <c r="E136" s="139" t="s">
        <v>15</v>
      </c>
      <c r="F136" s="139" t="s">
        <v>15</v>
      </c>
      <c r="G136" s="194"/>
      <c r="H136" s="195"/>
      <c r="I136" s="195"/>
      <c r="J136" s="196"/>
      <c r="K136" s="233" t="s">
        <v>15</v>
      </c>
      <c r="L136" s="234"/>
      <c r="M136" s="64"/>
      <c r="N136" s="64"/>
      <c r="O136" s="64"/>
      <c r="P136" s="64"/>
      <c r="Q136" s="64"/>
      <c r="R136" s="7"/>
      <c r="S136" s="185"/>
      <c r="T136" s="1"/>
      <c r="U136" s="1"/>
      <c r="V136" s="1"/>
      <c r="W136" s="1"/>
      <c r="X136" s="1"/>
      <c r="Y136" s="1"/>
      <c r="Z136" s="1"/>
      <c r="AA136" s="1"/>
      <c r="AB136" s="1"/>
      <c r="AC136" s="1"/>
      <c r="AD136" s="1"/>
      <c r="AE136" s="1"/>
      <c r="AF136" s="1"/>
      <c r="AG136" s="1"/>
      <c r="AH136" s="1"/>
      <c r="AI136" s="1"/>
    </row>
    <row r="137" spans="1:35" x14ac:dyDescent="0.25">
      <c r="A137" s="181"/>
      <c r="B137" s="5"/>
      <c r="C137" s="205"/>
      <c r="D137" s="139" t="s">
        <v>15</v>
      </c>
      <c r="E137" s="139" t="s">
        <v>15</v>
      </c>
      <c r="F137" s="139" t="s">
        <v>15</v>
      </c>
      <c r="G137" s="194"/>
      <c r="H137" s="195"/>
      <c r="I137" s="195"/>
      <c r="J137" s="196"/>
      <c r="K137" s="233" t="s">
        <v>15</v>
      </c>
      <c r="L137" s="234"/>
      <c r="M137" s="64"/>
      <c r="N137" s="64"/>
      <c r="O137" s="64"/>
      <c r="P137" s="64"/>
      <c r="Q137" s="64"/>
      <c r="R137" s="7"/>
      <c r="S137" s="185"/>
      <c r="T137" s="1"/>
      <c r="U137" s="1"/>
      <c r="V137" s="1"/>
      <c r="W137" s="1"/>
      <c r="X137" s="1"/>
      <c r="Y137" s="1"/>
      <c r="Z137" s="1"/>
      <c r="AA137" s="1"/>
      <c r="AB137" s="1"/>
      <c r="AC137" s="1"/>
      <c r="AD137" s="1"/>
      <c r="AE137" s="1"/>
      <c r="AF137" s="1"/>
      <c r="AG137" s="1"/>
      <c r="AH137" s="1"/>
      <c r="AI137" s="1"/>
    </row>
    <row r="138" spans="1:35" x14ac:dyDescent="0.25">
      <c r="A138" s="181"/>
      <c r="B138" s="5"/>
      <c r="C138" s="205"/>
      <c r="D138" s="139" t="s">
        <v>15</v>
      </c>
      <c r="E138" s="139" t="s">
        <v>15</v>
      </c>
      <c r="F138" s="139" t="s">
        <v>15</v>
      </c>
      <c r="G138" s="194"/>
      <c r="H138" s="195"/>
      <c r="I138" s="195"/>
      <c r="J138" s="196"/>
      <c r="K138" s="233" t="s">
        <v>15</v>
      </c>
      <c r="L138" s="234"/>
      <c r="M138" s="64"/>
      <c r="N138" s="64"/>
      <c r="O138" s="64"/>
      <c r="P138" s="64"/>
      <c r="Q138" s="64"/>
      <c r="R138" s="7"/>
      <c r="S138" s="185"/>
      <c r="T138" s="1"/>
      <c r="U138" s="1"/>
      <c r="V138" s="1"/>
      <c r="W138" s="1"/>
      <c r="X138" s="1"/>
      <c r="Y138" s="1"/>
      <c r="Z138" s="1"/>
      <c r="AA138" s="1"/>
      <c r="AB138" s="1"/>
      <c r="AC138" s="1"/>
      <c r="AD138" s="1"/>
      <c r="AE138" s="1"/>
      <c r="AF138" s="1"/>
      <c r="AG138" s="1"/>
      <c r="AH138" s="1"/>
      <c r="AI138" s="1"/>
    </row>
    <row r="139" spans="1:35" x14ac:dyDescent="0.25">
      <c r="A139" s="181"/>
      <c r="B139" s="5"/>
      <c r="C139" s="205"/>
      <c r="D139" s="139" t="s">
        <v>15</v>
      </c>
      <c r="E139" s="139" t="s">
        <v>15</v>
      </c>
      <c r="F139" s="139" t="s">
        <v>15</v>
      </c>
      <c r="G139" s="194"/>
      <c r="H139" s="195"/>
      <c r="I139" s="195"/>
      <c r="J139" s="196"/>
      <c r="K139" s="233" t="s">
        <v>15</v>
      </c>
      <c r="L139" s="234"/>
      <c r="M139" s="64"/>
      <c r="N139" s="64"/>
      <c r="O139" s="64"/>
      <c r="P139" s="64"/>
      <c r="Q139" s="64"/>
      <c r="R139" s="7"/>
      <c r="S139" s="185"/>
      <c r="T139" s="1"/>
      <c r="U139" s="1"/>
      <c r="V139" s="1"/>
      <c r="W139" s="1"/>
      <c r="X139" s="1"/>
      <c r="Y139" s="1"/>
      <c r="Z139" s="1"/>
      <c r="AA139" s="1"/>
      <c r="AB139" s="1"/>
      <c r="AC139" s="1"/>
      <c r="AD139" s="1"/>
      <c r="AE139" s="1"/>
      <c r="AF139" s="1"/>
      <c r="AG139" s="1"/>
      <c r="AH139" s="1"/>
      <c r="AI139" s="1"/>
    </row>
    <row r="140" spans="1:35" x14ac:dyDescent="0.25">
      <c r="A140" s="181"/>
      <c r="B140" s="5"/>
      <c r="C140" s="205"/>
      <c r="D140" s="139" t="s">
        <v>15</v>
      </c>
      <c r="E140" s="139" t="s">
        <v>15</v>
      </c>
      <c r="F140" s="139" t="s">
        <v>15</v>
      </c>
      <c r="G140" s="194"/>
      <c r="H140" s="195"/>
      <c r="I140" s="195"/>
      <c r="J140" s="196"/>
      <c r="K140" s="233" t="s">
        <v>15</v>
      </c>
      <c r="L140" s="234"/>
      <c r="M140" s="64"/>
      <c r="N140" s="64"/>
      <c r="O140" s="64"/>
      <c r="P140" s="64"/>
      <c r="Q140" s="64"/>
      <c r="R140" s="7"/>
      <c r="S140" s="185"/>
      <c r="T140" s="1"/>
      <c r="U140" s="1"/>
      <c r="V140" s="1"/>
      <c r="W140" s="1"/>
      <c r="X140" s="1"/>
      <c r="Y140" s="1"/>
      <c r="Z140" s="1"/>
      <c r="AA140" s="1"/>
      <c r="AB140" s="1"/>
      <c r="AC140" s="1"/>
      <c r="AD140" s="1"/>
      <c r="AE140" s="1"/>
      <c r="AF140" s="1"/>
      <c r="AG140" s="1"/>
      <c r="AH140" s="1"/>
      <c r="AI140" s="1"/>
    </row>
    <row r="141" spans="1:35" x14ac:dyDescent="0.25">
      <c r="A141" s="181"/>
      <c r="B141" s="5"/>
      <c r="C141" s="205"/>
      <c r="D141" s="139" t="s">
        <v>15</v>
      </c>
      <c r="E141" s="139" t="s">
        <v>15</v>
      </c>
      <c r="F141" s="139" t="s">
        <v>15</v>
      </c>
      <c r="G141" s="194"/>
      <c r="H141" s="195"/>
      <c r="I141" s="195"/>
      <c r="J141" s="196"/>
      <c r="K141" s="233" t="s">
        <v>15</v>
      </c>
      <c r="L141" s="234"/>
      <c r="M141" s="64"/>
      <c r="N141" s="64"/>
      <c r="O141" s="64"/>
      <c r="P141" s="64"/>
      <c r="Q141" s="64"/>
      <c r="R141" s="7"/>
      <c r="S141" s="185"/>
      <c r="T141" s="1"/>
      <c r="U141" s="1"/>
      <c r="V141" s="1"/>
      <c r="W141" s="1"/>
      <c r="X141" s="1"/>
      <c r="Y141" s="1"/>
      <c r="Z141" s="1"/>
      <c r="AA141" s="1"/>
      <c r="AB141" s="1"/>
      <c r="AC141" s="1"/>
      <c r="AD141" s="1"/>
      <c r="AE141" s="1"/>
      <c r="AF141" s="1"/>
      <c r="AG141" s="1"/>
      <c r="AH141" s="1"/>
      <c r="AI141" s="1"/>
    </row>
    <row r="142" spans="1:35" x14ac:dyDescent="0.25">
      <c r="A142" s="181"/>
      <c r="B142" s="5"/>
      <c r="C142" s="205"/>
      <c r="D142" s="139" t="s">
        <v>15</v>
      </c>
      <c r="E142" s="139" t="s">
        <v>15</v>
      </c>
      <c r="F142" s="139" t="s">
        <v>15</v>
      </c>
      <c r="G142" s="194"/>
      <c r="H142" s="195"/>
      <c r="I142" s="195"/>
      <c r="J142" s="196"/>
      <c r="K142" s="233" t="s">
        <v>15</v>
      </c>
      <c r="L142" s="234"/>
      <c r="M142" s="64"/>
      <c r="N142" s="64"/>
      <c r="O142" s="64"/>
      <c r="P142" s="64"/>
      <c r="Q142" s="64"/>
      <c r="R142" s="7"/>
      <c r="S142" s="185"/>
      <c r="T142" s="1"/>
      <c r="U142" s="1"/>
      <c r="V142" s="1"/>
      <c r="W142" s="1"/>
      <c r="X142" s="1"/>
      <c r="Y142" s="1"/>
      <c r="Z142" s="1"/>
      <c r="AA142" s="1"/>
      <c r="AB142" s="1"/>
      <c r="AC142" s="1"/>
      <c r="AD142" s="1"/>
      <c r="AE142" s="1"/>
      <c r="AF142" s="1"/>
      <c r="AG142" s="1"/>
      <c r="AH142" s="1"/>
      <c r="AI142" s="1"/>
    </row>
    <row r="143" spans="1:35" x14ac:dyDescent="0.25">
      <c r="A143" s="181"/>
      <c r="B143" s="5"/>
      <c r="C143" s="206"/>
      <c r="D143" s="139" t="s">
        <v>15</v>
      </c>
      <c r="E143" s="139" t="s">
        <v>15</v>
      </c>
      <c r="F143" s="139" t="s">
        <v>15</v>
      </c>
      <c r="G143" s="194"/>
      <c r="H143" s="195"/>
      <c r="I143" s="195"/>
      <c r="J143" s="196"/>
      <c r="K143" s="233" t="s">
        <v>15</v>
      </c>
      <c r="L143" s="234"/>
      <c r="M143" s="64"/>
      <c r="N143" s="64"/>
      <c r="O143" s="64"/>
      <c r="P143" s="64"/>
      <c r="Q143" s="64"/>
      <c r="R143" s="7"/>
      <c r="S143" s="185"/>
      <c r="T143" s="1"/>
      <c r="U143" s="1"/>
      <c r="V143" s="1"/>
      <c r="W143" s="1"/>
      <c r="X143" s="1"/>
      <c r="Y143" s="1"/>
      <c r="Z143" s="1"/>
      <c r="AA143" s="1"/>
      <c r="AB143" s="1"/>
      <c r="AC143" s="1"/>
      <c r="AD143" s="1"/>
      <c r="AE143" s="1"/>
      <c r="AF143" s="1"/>
      <c r="AG143" s="1"/>
      <c r="AH143" s="1"/>
      <c r="AI143" s="1"/>
    </row>
    <row r="144" spans="1:35" x14ac:dyDescent="0.25">
      <c r="A144" s="181"/>
      <c r="B144" s="5"/>
      <c r="C144" s="47"/>
      <c r="D144" s="47"/>
      <c r="F144" s="59" t="s">
        <v>1256</v>
      </c>
      <c r="G144" s="197">
        <f>SUM(G134:J143)</f>
        <v>0</v>
      </c>
      <c r="H144" s="197"/>
      <c r="I144" s="197"/>
      <c r="J144" s="197"/>
      <c r="K144" s="47"/>
      <c r="L144" s="47"/>
      <c r="M144" s="6"/>
      <c r="N144" s="6"/>
      <c r="O144" s="6"/>
      <c r="P144" s="6"/>
      <c r="Q144" s="6"/>
      <c r="R144" s="7"/>
      <c r="S144" s="185"/>
      <c r="T144" s="1"/>
      <c r="U144" s="1"/>
      <c r="V144" s="1"/>
      <c r="W144" s="1"/>
      <c r="X144" s="1"/>
      <c r="Y144" s="1"/>
      <c r="Z144" s="1"/>
      <c r="AA144" s="1"/>
      <c r="AB144" s="1"/>
      <c r="AC144" s="1"/>
      <c r="AD144" s="1"/>
      <c r="AE144" s="1"/>
      <c r="AF144" s="1"/>
      <c r="AG144" s="1"/>
      <c r="AH144" s="1"/>
      <c r="AI144" s="1"/>
    </row>
    <row r="145" spans="1:35" x14ac:dyDescent="0.25">
      <c r="A145" s="181"/>
      <c r="B145" s="5"/>
      <c r="C145" s="47"/>
      <c r="D145" s="47"/>
      <c r="E145" s="47"/>
      <c r="F145" s="47"/>
      <c r="G145" s="47"/>
      <c r="H145" s="47"/>
      <c r="I145" s="47"/>
      <c r="J145" s="47"/>
      <c r="K145" s="47"/>
      <c r="L145" s="47"/>
      <c r="M145" s="6"/>
      <c r="N145" s="6"/>
      <c r="O145" s="6"/>
      <c r="P145" s="6"/>
      <c r="Q145" s="6"/>
      <c r="R145" s="7"/>
      <c r="S145" s="185"/>
      <c r="T145" s="1"/>
      <c r="U145" s="1"/>
      <c r="V145" s="1"/>
      <c r="W145" s="1"/>
      <c r="X145" s="1"/>
      <c r="Y145" s="1"/>
      <c r="Z145" s="1"/>
      <c r="AA145" s="1"/>
      <c r="AB145" s="1"/>
      <c r="AC145" s="1"/>
      <c r="AD145" s="1"/>
      <c r="AE145" s="1"/>
      <c r="AF145" s="1"/>
      <c r="AG145" s="1"/>
      <c r="AH145" s="1"/>
      <c r="AI145" s="1"/>
    </row>
    <row r="146" spans="1:35" x14ac:dyDescent="0.25">
      <c r="A146" s="181"/>
      <c r="B146" s="5"/>
      <c r="C146" s="204" t="str">
        <f>IF(C29="Vælg",'Drop down'!$P$8,C29)</f>
        <v>Emballagedel ikke valgt</v>
      </c>
      <c r="D146" s="139" t="s">
        <v>15</v>
      </c>
      <c r="E146" s="139" t="s">
        <v>15</v>
      </c>
      <c r="F146" s="139" t="s">
        <v>15</v>
      </c>
      <c r="G146" s="194"/>
      <c r="H146" s="195"/>
      <c r="I146" s="195"/>
      <c r="J146" s="196"/>
      <c r="K146" s="233" t="s">
        <v>15</v>
      </c>
      <c r="L146" s="234"/>
      <c r="M146" s="64"/>
      <c r="N146" s="64"/>
      <c r="O146" s="64"/>
      <c r="P146" s="64"/>
      <c r="Q146" s="64"/>
      <c r="R146" s="7"/>
      <c r="S146" s="185"/>
      <c r="T146" s="1"/>
      <c r="U146" s="1"/>
      <c r="V146" s="1"/>
      <c r="W146" s="1"/>
      <c r="X146" s="1"/>
      <c r="Y146" s="1"/>
      <c r="Z146" s="1"/>
      <c r="AA146" s="1"/>
      <c r="AB146" s="1"/>
      <c r="AC146" s="1"/>
      <c r="AD146" s="1"/>
      <c r="AE146" s="1"/>
      <c r="AF146" s="1"/>
      <c r="AG146" s="1"/>
      <c r="AH146" s="1"/>
      <c r="AI146" s="1"/>
    </row>
    <row r="147" spans="1:35" x14ac:dyDescent="0.25">
      <c r="A147" s="181"/>
      <c r="B147" s="5"/>
      <c r="C147" s="205"/>
      <c r="D147" s="139" t="s">
        <v>15</v>
      </c>
      <c r="E147" s="139" t="s">
        <v>15</v>
      </c>
      <c r="F147" s="139" t="s">
        <v>15</v>
      </c>
      <c r="G147" s="194"/>
      <c r="H147" s="195"/>
      <c r="I147" s="195"/>
      <c r="J147" s="196"/>
      <c r="K147" s="233" t="s">
        <v>15</v>
      </c>
      <c r="L147" s="234"/>
      <c r="M147" s="64"/>
      <c r="N147" s="64"/>
      <c r="O147" s="64"/>
      <c r="P147" s="64"/>
      <c r="Q147" s="64"/>
      <c r="R147" s="7"/>
      <c r="S147" s="185"/>
      <c r="T147" s="1"/>
      <c r="U147" s="1"/>
      <c r="V147" s="1"/>
      <c r="W147" s="1"/>
      <c r="X147" s="1"/>
      <c r="Y147" s="1"/>
      <c r="Z147" s="1"/>
      <c r="AA147" s="1"/>
      <c r="AB147" s="1"/>
      <c r="AC147" s="1"/>
      <c r="AD147" s="1"/>
      <c r="AE147" s="1"/>
      <c r="AF147" s="1"/>
      <c r="AG147" s="1"/>
      <c r="AH147" s="1"/>
      <c r="AI147" s="1"/>
    </row>
    <row r="148" spans="1:35" x14ac:dyDescent="0.25">
      <c r="A148" s="181"/>
      <c r="B148" s="5"/>
      <c r="C148" s="205"/>
      <c r="D148" s="139" t="s">
        <v>15</v>
      </c>
      <c r="E148" s="139" t="s">
        <v>15</v>
      </c>
      <c r="F148" s="139" t="s">
        <v>15</v>
      </c>
      <c r="G148" s="194"/>
      <c r="H148" s="195"/>
      <c r="I148" s="195"/>
      <c r="J148" s="196"/>
      <c r="K148" s="233" t="s">
        <v>15</v>
      </c>
      <c r="L148" s="234"/>
      <c r="M148" s="64"/>
      <c r="N148" s="64"/>
      <c r="O148" s="64"/>
      <c r="P148" s="64"/>
      <c r="Q148" s="64"/>
      <c r="R148" s="7"/>
      <c r="S148" s="185"/>
      <c r="T148" s="1"/>
      <c r="U148" s="1"/>
      <c r="V148" s="1"/>
      <c r="W148" s="1"/>
      <c r="X148" s="1"/>
      <c r="Y148" s="1"/>
      <c r="Z148" s="1"/>
      <c r="AA148" s="1"/>
      <c r="AB148" s="1"/>
      <c r="AC148" s="1"/>
      <c r="AD148" s="1"/>
      <c r="AE148" s="1"/>
      <c r="AF148" s="1"/>
      <c r="AG148" s="1"/>
      <c r="AH148" s="1"/>
      <c r="AI148" s="1"/>
    </row>
    <row r="149" spans="1:35" x14ac:dyDescent="0.25">
      <c r="A149" s="181"/>
      <c r="B149" s="5"/>
      <c r="C149" s="205"/>
      <c r="D149" s="139" t="s">
        <v>15</v>
      </c>
      <c r="E149" s="139" t="s">
        <v>15</v>
      </c>
      <c r="F149" s="139" t="s">
        <v>15</v>
      </c>
      <c r="G149" s="194"/>
      <c r="H149" s="195"/>
      <c r="I149" s="195"/>
      <c r="J149" s="196"/>
      <c r="K149" s="233" t="s">
        <v>15</v>
      </c>
      <c r="L149" s="234"/>
      <c r="M149" s="64"/>
      <c r="N149" s="64"/>
      <c r="O149" s="64"/>
      <c r="P149" s="64"/>
      <c r="Q149" s="64"/>
      <c r="R149" s="7"/>
      <c r="S149" s="185"/>
      <c r="T149" s="1"/>
      <c r="U149" s="1"/>
      <c r="V149" s="1"/>
      <c r="W149" s="1"/>
      <c r="X149" s="1"/>
      <c r="Y149" s="1"/>
      <c r="Z149" s="1"/>
      <c r="AA149" s="1"/>
      <c r="AB149" s="1"/>
      <c r="AC149" s="1"/>
      <c r="AD149" s="1"/>
      <c r="AE149" s="1"/>
      <c r="AF149" s="1"/>
      <c r="AG149" s="1"/>
      <c r="AH149" s="1"/>
      <c r="AI149" s="1"/>
    </row>
    <row r="150" spans="1:35" x14ac:dyDescent="0.25">
      <c r="A150" s="181"/>
      <c r="B150" s="5"/>
      <c r="C150" s="205"/>
      <c r="D150" s="139" t="s">
        <v>15</v>
      </c>
      <c r="E150" s="139" t="s">
        <v>15</v>
      </c>
      <c r="F150" s="139" t="s">
        <v>15</v>
      </c>
      <c r="G150" s="194"/>
      <c r="H150" s="195"/>
      <c r="I150" s="195"/>
      <c r="J150" s="196"/>
      <c r="K150" s="233" t="s">
        <v>15</v>
      </c>
      <c r="L150" s="234"/>
      <c r="M150" s="64"/>
      <c r="N150" s="64"/>
      <c r="O150" s="64"/>
      <c r="P150" s="64"/>
      <c r="Q150" s="64"/>
      <c r="R150" s="7"/>
      <c r="S150" s="185"/>
      <c r="T150" s="1"/>
      <c r="U150" s="1"/>
      <c r="V150" s="1"/>
      <c r="W150" s="1"/>
      <c r="X150" s="1"/>
      <c r="Y150" s="1"/>
      <c r="Z150" s="1"/>
      <c r="AA150" s="1"/>
      <c r="AB150" s="1"/>
      <c r="AC150" s="1"/>
      <c r="AD150" s="1"/>
      <c r="AE150" s="1"/>
      <c r="AF150" s="1"/>
      <c r="AG150" s="1"/>
      <c r="AH150" s="1"/>
      <c r="AI150" s="1"/>
    </row>
    <row r="151" spans="1:35" x14ac:dyDescent="0.25">
      <c r="A151" s="181"/>
      <c r="B151" s="5"/>
      <c r="C151" s="205"/>
      <c r="D151" s="139" t="s">
        <v>15</v>
      </c>
      <c r="E151" s="139" t="s">
        <v>15</v>
      </c>
      <c r="F151" s="139" t="s">
        <v>15</v>
      </c>
      <c r="G151" s="194"/>
      <c r="H151" s="195"/>
      <c r="I151" s="195"/>
      <c r="J151" s="196"/>
      <c r="K151" s="233" t="s">
        <v>15</v>
      </c>
      <c r="L151" s="234"/>
      <c r="M151" s="64"/>
      <c r="N151" s="64"/>
      <c r="O151" s="64"/>
      <c r="P151" s="64"/>
      <c r="Q151" s="64"/>
      <c r="R151" s="7"/>
      <c r="S151" s="185"/>
      <c r="T151" s="1"/>
      <c r="U151" s="1"/>
      <c r="V151" s="1"/>
      <c r="W151" s="1"/>
      <c r="X151" s="1"/>
      <c r="Y151" s="1"/>
      <c r="Z151" s="1"/>
      <c r="AA151" s="1"/>
      <c r="AB151" s="1"/>
      <c r="AC151" s="1"/>
      <c r="AD151" s="1"/>
      <c r="AE151" s="1"/>
      <c r="AF151" s="1"/>
      <c r="AG151" s="1"/>
      <c r="AH151" s="1"/>
      <c r="AI151" s="1"/>
    </row>
    <row r="152" spans="1:35" x14ac:dyDescent="0.25">
      <c r="A152" s="181"/>
      <c r="B152" s="5"/>
      <c r="C152" s="205"/>
      <c r="D152" s="139" t="s">
        <v>15</v>
      </c>
      <c r="E152" s="139" t="s">
        <v>15</v>
      </c>
      <c r="F152" s="139" t="s">
        <v>15</v>
      </c>
      <c r="G152" s="194"/>
      <c r="H152" s="195"/>
      <c r="I152" s="195"/>
      <c r="J152" s="196"/>
      <c r="K152" s="233" t="s">
        <v>15</v>
      </c>
      <c r="L152" s="234"/>
      <c r="M152" s="64"/>
      <c r="N152" s="64"/>
      <c r="O152" s="64"/>
      <c r="P152" s="64"/>
      <c r="Q152" s="64"/>
      <c r="R152" s="7"/>
      <c r="S152" s="185"/>
      <c r="T152" s="1"/>
      <c r="U152" s="1"/>
      <c r="V152" s="1"/>
      <c r="W152" s="1"/>
      <c r="X152" s="1"/>
      <c r="Y152" s="1"/>
      <c r="Z152" s="1"/>
      <c r="AA152" s="1"/>
      <c r="AB152" s="1"/>
      <c r="AC152" s="1"/>
      <c r="AD152" s="1"/>
      <c r="AE152" s="1"/>
      <c r="AF152" s="1"/>
      <c r="AG152" s="1"/>
      <c r="AH152" s="1"/>
      <c r="AI152" s="1"/>
    </row>
    <row r="153" spans="1:35" x14ac:dyDescent="0.25">
      <c r="A153" s="181"/>
      <c r="B153" s="5"/>
      <c r="C153" s="205"/>
      <c r="D153" s="139" t="s">
        <v>15</v>
      </c>
      <c r="E153" s="139" t="s">
        <v>15</v>
      </c>
      <c r="F153" s="139" t="s">
        <v>15</v>
      </c>
      <c r="G153" s="194"/>
      <c r="H153" s="195"/>
      <c r="I153" s="195"/>
      <c r="J153" s="196"/>
      <c r="K153" s="233" t="s">
        <v>15</v>
      </c>
      <c r="L153" s="234"/>
      <c r="M153" s="64"/>
      <c r="N153" s="64"/>
      <c r="O153" s="64"/>
      <c r="P153" s="64"/>
      <c r="Q153" s="64"/>
      <c r="R153" s="7"/>
      <c r="S153" s="185"/>
      <c r="T153" s="1"/>
      <c r="U153" s="1"/>
      <c r="V153" s="1"/>
      <c r="W153" s="1"/>
      <c r="X153" s="1"/>
      <c r="Y153" s="1"/>
      <c r="Z153" s="1"/>
      <c r="AA153" s="1"/>
      <c r="AB153" s="1"/>
      <c r="AC153" s="1"/>
      <c r="AD153" s="1"/>
      <c r="AE153" s="1"/>
      <c r="AF153" s="1"/>
      <c r="AG153" s="1"/>
      <c r="AH153" s="1"/>
      <c r="AI153" s="1"/>
    </row>
    <row r="154" spans="1:35" x14ac:dyDescent="0.25">
      <c r="A154" s="181"/>
      <c r="B154" s="5"/>
      <c r="C154" s="205"/>
      <c r="D154" s="139" t="s">
        <v>15</v>
      </c>
      <c r="E154" s="139" t="s">
        <v>15</v>
      </c>
      <c r="F154" s="139" t="s">
        <v>15</v>
      </c>
      <c r="G154" s="194"/>
      <c r="H154" s="195"/>
      <c r="I154" s="195"/>
      <c r="J154" s="196"/>
      <c r="K154" s="233" t="s">
        <v>15</v>
      </c>
      <c r="L154" s="234"/>
      <c r="M154" s="64"/>
      <c r="N154" s="64"/>
      <c r="O154" s="64"/>
      <c r="P154" s="64"/>
      <c r="Q154" s="64"/>
      <c r="R154" s="7"/>
      <c r="S154" s="185"/>
      <c r="T154" s="1"/>
      <c r="U154" s="1"/>
      <c r="V154" s="1"/>
      <c r="W154" s="1"/>
      <c r="X154" s="1"/>
      <c r="Y154" s="1"/>
      <c r="Z154" s="1"/>
      <c r="AA154" s="1"/>
      <c r="AB154" s="1"/>
      <c r="AC154" s="1"/>
      <c r="AD154" s="1"/>
      <c r="AE154" s="1"/>
      <c r="AF154" s="1"/>
      <c r="AG154" s="1"/>
      <c r="AH154" s="1"/>
      <c r="AI154" s="1"/>
    </row>
    <row r="155" spans="1:35" x14ac:dyDescent="0.25">
      <c r="A155" s="181"/>
      <c r="B155" s="5"/>
      <c r="C155" s="206"/>
      <c r="D155" s="139" t="s">
        <v>15</v>
      </c>
      <c r="E155" s="139" t="s">
        <v>15</v>
      </c>
      <c r="F155" s="139" t="s">
        <v>15</v>
      </c>
      <c r="G155" s="194"/>
      <c r="H155" s="195"/>
      <c r="I155" s="195"/>
      <c r="J155" s="196"/>
      <c r="K155" s="233" t="s">
        <v>15</v>
      </c>
      <c r="L155" s="234"/>
      <c r="M155" s="64"/>
      <c r="N155" s="64"/>
      <c r="O155" s="64"/>
      <c r="P155" s="64"/>
      <c r="Q155" s="64"/>
      <c r="R155" s="7"/>
      <c r="S155" s="185"/>
      <c r="T155" s="1"/>
      <c r="U155" s="1"/>
      <c r="V155" s="1"/>
      <c r="W155" s="1"/>
      <c r="X155" s="1"/>
      <c r="Y155" s="1"/>
      <c r="Z155" s="1"/>
      <c r="AA155" s="1"/>
      <c r="AB155" s="1"/>
      <c r="AC155" s="1"/>
      <c r="AD155" s="1"/>
      <c r="AE155" s="1"/>
      <c r="AF155" s="1"/>
      <c r="AG155" s="1"/>
      <c r="AH155" s="1"/>
      <c r="AI155" s="1"/>
    </row>
    <row r="156" spans="1:35" x14ac:dyDescent="0.25">
      <c r="A156" s="181"/>
      <c r="B156" s="5"/>
      <c r="C156" s="47"/>
      <c r="D156" s="47"/>
      <c r="F156" s="59" t="s">
        <v>1256</v>
      </c>
      <c r="G156" s="197">
        <f>SUM(G146:J155)</f>
        <v>0</v>
      </c>
      <c r="H156" s="197"/>
      <c r="I156" s="197"/>
      <c r="J156" s="197"/>
      <c r="K156" s="47"/>
      <c r="L156" s="47"/>
      <c r="M156" s="6"/>
      <c r="N156" s="6"/>
      <c r="O156" s="6"/>
      <c r="P156" s="6"/>
      <c r="Q156" s="6"/>
      <c r="R156" s="7"/>
      <c r="S156" s="185"/>
      <c r="T156" s="1"/>
      <c r="U156" s="1"/>
      <c r="V156" s="1"/>
      <c r="W156" s="1"/>
      <c r="X156" s="1"/>
      <c r="Y156" s="1"/>
      <c r="Z156" s="1"/>
      <c r="AA156" s="1"/>
      <c r="AB156" s="1"/>
      <c r="AC156" s="1"/>
      <c r="AD156" s="1"/>
      <c r="AE156" s="1"/>
      <c r="AF156" s="1"/>
      <c r="AG156" s="1"/>
      <c r="AH156" s="1"/>
      <c r="AI156" s="1"/>
    </row>
    <row r="157" spans="1:35" x14ac:dyDescent="0.25">
      <c r="A157" s="181"/>
      <c r="B157" s="5"/>
      <c r="C157" s="47"/>
      <c r="D157" s="47"/>
      <c r="E157" s="47"/>
      <c r="F157" s="47"/>
      <c r="G157" s="47"/>
      <c r="H157" s="47"/>
      <c r="I157" s="47"/>
      <c r="J157" s="47"/>
      <c r="K157" s="47"/>
      <c r="L157" s="47"/>
      <c r="M157" s="6"/>
      <c r="N157" s="6"/>
      <c r="O157" s="6"/>
      <c r="P157" s="6"/>
      <c r="Q157" s="6"/>
      <c r="R157" s="7"/>
      <c r="S157" s="185"/>
      <c r="T157" s="1"/>
      <c r="U157" s="1"/>
      <c r="V157" s="1"/>
      <c r="W157" s="1"/>
      <c r="X157" s="1"/>
      <c r="Y157" s="1"/>
      <c r="Z157" s="1"/>
      <c r="AA157" s="1"/>
      <c r="AB157" s="1"/>
      <c r="AC157" s="1"/>
      <c r="AD157" s="1"/>
      <c r="AE157" s="1"/>
      <c r="AF157" s="1"/>
      <c r="AG157" s="1"/>
      <c r="AH157" s="1"/>
      <c r="AI157" s="1"/>
    </row>
    <row r="158" spans="1:35" x14ac:dyDescent="0.25">
      <c r="A158" s="181"/>
      <c r="B158" s="5"/>
      <c r="C158" s="204" t="str">
        <f>IF(C30="Vælg",'Drop down'!$P$8,C30)</f>
        <v>Emballagedel ikke valgt</v>
      </c>
      <c r="D158" s="139" t="s">
        <v>15</v>
      </c>
      <c r="E158" s="139" t="s">
        <v>15</v>
      </c>
      <c r="F158" s="139" t="s">
        <v>15</v>
      </c>
      <c r="G158" s="194"/>
      <c r="H158" s="195"/>
      <c r="I158" s="195"/>
      <c r="J158" s="196"/>
      <c r="K158" s="233" t="s">
        <v>15</v>
      </c>
      <c r="L158" s="234"/>
      <c r="M158" s="64"/>
      <c r="N158" s="64"/>
      <c r="O158" s="64"/>
      <c r="P158" s="64"/>
      <c r="Q158" s="64"/>
      <c r="R158" s="7"/>
      <c r="S158" s="185"/>
      <c r="T158" s="1"/>
      <c r="U158" s="1"/>
      <c r="V158" s="1"/>
      <c r="W158" s="1"/>
      <c r="X158" s="1"/>
      <c r="Y158" s="1"/>
      <c r="Z158" s="1"/>
      <c r="AA158" s="1"/>
      <c r="AB158" s="1"/>
      <c r="AC158" s="1"/>
      <c r="AD158" s="1"/>
      <c r="AE158" s="1"/>
      <c r="AF158" s="1"/>
      <c r="AG158" s="1"/>
      <c r="AH158" s="1"/>
      <c r="AI158" s="1"/>
    </row>
    <row r="159" spans="1:35" x14ac:dyDescent="0.25">
      <c r="A159" s="181"/>
      <c r="B159" s="5"/>
      <c r="C159" s="205"/>
      <c r="D159" s="139" t="s">
        <v>15</v>
      </c>
      <c r="E159" s="139" t="s">
        <v>15</v>
      </c>
      <c r="F159" s="139" t="s">
        <v>15</v>
      </c>
      <c r="G159" s="194"/>
      <c r="H159" s="195"/>
      <c r="I159" s="195"/>
      <c r="J159" s="196"/>
      <c r="K159" s="233" t="s">
        <v>15</v>
      </c>
      <c r="L159" s="234"/>
      <c r="M159" s="64"/>
      <c r="N159" s="64"/>
      <c r="O159" s="64"/>
      <c r="P159" s="64"/>
      <c r="Q159" s="64"/>
      <c r="R159" s="7"/>
      <c r="S159" s="185"/>
      <c r="T159" s="1"/>
      <c r="U159" s="1"/>
      <c r="V159" s="1"/>
      <c r="W159" s="1"/>
      <c r="X159" s="1"/>
      <c r="Y159" s="1"/>
      <c r="Z159" s="1"/>
      <c r="AA159" s="1"/>
      <c r="AB159" s="1"/>
      <c r="AC159" s="1"/>
      <c r="AD159" s="1"/>
      <c r="AE159" s="1"/>
      <c r="AF159" s="1"/>
      <c r="AG159" s="1"/>
      <c r="AH159" s="1"/>
      <c r="AI159" s="1"/>
    </row>
    <row r="160" spans="1:35" x14ac:dyDescent="0.25">
      <c r="A160" s="181"/>
      <c r="B160" s="5"/>
      <c r="C160" s="205"/>
      <c r="D160" s="139" t="s">
        <v>15</v>
      </c>
      <c r="E160" s="139" t="s">
        <v>15</v>
      </c>
      <c r="F160" s="139" t="s">
        <v>15</v>
      </c>
      <c r="G160" s="194"/>
      <c r="H160" s="195"/>
      <c r="I160" s="195"/>
      <c r="J160" s="196"/>
      <c r="K160" s="233" t="s">
        <v>15</v>
      </c>
      <c r="L160" s="234"/>
      <c r="M160" s="64"/>
      <c r="N160" s="64"/>
      <c r="O160" s="64"/>
      <c r="P160" s="64"/>
      <c r="Q160" s="64"/>
      <c r="R160" s="7"/>
      <c r="S160" s="185"/>
      <c r="T160" s="1"/>
      <c r="U160" s="1"/>
      <c r="V160" s="1"/>
      <c r="W160" s="1"/>
      <c r="X160" s="1"/>
      <c r="Y160" s="1"/>
      <c r="Z160" s="1"/>
      <c r="AA160" s="1"/>
      <c r="AB160" s="1"/>
      <c r="AC160" s="1"/>
      <c r="AD160" s="1"/>
      <c r="AE160" s="1"/>
      <c r="AF160" s="1"/>
      <c r="AG160" s="1"/>
      <c r="AH160" s="1"/>
      <c r="AI160" s="1"/>
    </row>
    <row r="161" spans="1:35" x14ac:dyDescent="0.25">
      <c r="A161" s="181"/>
      <c r="B161" s="5"/>
      <c r="C161" s="205"/>
      <c r="D161" s="139" t="s">
        <v>15</v>
      </c>
      <c r="E161" s="139" t="s">
        <v>15</v>
      </c>
      <c r="F161" s="139" t="s">
        <v>15</v>
      </c>
      <c r="G161" s="194"/>
      <c r="H161" s="195"/>
      <c r="I161" s="195"/>
      <c r="J161" s="196"/>
      <c r="K161" s="233" t="s">
        <v>15</v>
      </c>
      <c r="L161" s="234"/>
      <c r="M161" s="64"/>
      <c r="N161" s="64"/>
      <c r="O161" s="64"/>
      <c r="P161" s="64"/>
      <c r="Q161" s="64"/>
      <c r="R161" s="7"/>
      <c r="S161" s="185"/>
      <c r="T161" s="1"/>
      <c r="U161" s="1"/>
      <c r="V161" s="1"/>
      <c r="W161" s="1"/>
      <c r="X161" s="1"/>
      <c r="Y161" s="1"/>
      <c r="Z161" s="1"/>
      <c r="AA161" s="1"/>
      <c r="AB161" s="1"/>
      <c r="AC161" s="1"/>
      <c r="AD161" s="1"/>
      <c r="AE161" s="1"/>
      <c r="AF161" s="1"/>
      <c r="AG161" s="1"/>
      <c r="AH161" s="1"/>
      <c r="AI161" s="1"/>
    </row>
    <row r="162" spans="1:35" x14ac:dyDescent="0.25">
      <c r="A162" s="181"/>
      <c r="B162" s="5"/>
      <c r="C162" s="205"/>
      <c r="D162" s="139" t="s">
        <v>15</v>
      </c>
      <c r="E162" s="139" t="s">
        <v>15</v>
      </c>
      <c r="F162" s="139" t="s">
        <v>15</v>
      </c>
      <c r="G162" s="194"/>
      <c r="H162" s="195"/>
      <c r="I162" s="195"/>
      <c r="J162" s="196"/>
      <c r="K162" s="233" t="s">
        <v>15</v>
      </c>
      <c r="L162" s="234"/>
      <c r="M162" s="64"/>
      <c r="N162" s="64"/>
      <c r="O162" s="64"/>
      <c r="P162" s="64"/>
      <c r="Q162" s="64"/>
      <c r="R162" s="7"/>
      <c r="S162" s="185"/>
      <c r="T162" s="1"/>
      <c r="U162" s="1"/>
      <c r="V162" s="1"/>
      <c r="W162" s="1"/>
      <c r="X162" s="1"/>
      <c r="Y162" s="1"/>
      <c r="Z162" s="1"/>
      <c r="AA162" s="1"/>
      <c r="AB162" s="1"/>
      <c r="AC162" s="1"/>
      <c r="AD162" s="1"/>
      <c r="AE162" s="1"/>
      <c r="AF162" s="1"/>
      <c r="AG162" s="1"/>
      <c r="AH162" s="1"/>
      <c r="AI162" s="1"/>
    </row>
    <row r="163" spans="1:35" x14ac:dyDescent="0.25">
      <c r="A163" s="181"/>
      <c r="B163" s="5"/>
      <c r="C163" s="205"/>
      <c r="D163" s="139" t="s">
        <v>15</v>
      </c>
      <c r="E163" s="139" t="s">
        <v>15</v>
      </c>
      <c r="F163" s="139" t="s">
        <v>15</v>
      </c>
      <c r="G163" s="194"/>
      <c r="H163" s="195"/>
      <c r="I163" s="195"/>
      <c r="J163" s="196"/>
      <c r="K163" s="233" t="s">
        <v>15</v>
      </c>
      <c r="L163" s="234"/>
      <c r="M163" s="64"/>
      <c r="N163" s="64"/>
      <c r="O163" s="64"/>
      <c r="P163" s="64"/>
      <c r="Q163" s="64"/>
      <c r="R163" s="7"/>
      <c r="S163" s="185"/>
      <c r="T163" s="1"/>
      <c r="U163" s="1"/>
      <c r="V163" s="1"/>
      <c r="W163" s="1"/>
      <c r="X163" s="1"/>
      <c r="Y163" s="1"/>
      <c r="Z163" s="1"/>
      <c r="AA163" s="1"/>
      <c r="AB163" s="1"/>
      <c r="AC163" s="1"/>
      <c r="AD163" s="1"/>
      <c r="AE163" s="1"/>
      <c r="AF163" s="1"/>
      <c r="AG163" s="1"/>
      <c r="AH163" s="1"/>
      <c r="AI163" s="1"/>
    </row>
    <row r="164" spans="1:35" x14ac:dyDescent="0.25">
      <c r="A164" s="181"/>
      <c r="B164" s="5"/>
      <c r="C164" s="205"/>
      <c r="D164" s="139" t="s">
        <v>15</v>
      </c>
      <c r="E164" s="139" t="s">
        <v>15</v>
      </c>
      <c r="F164" s="139" t="s">
        <v>15</v>
      </c>
      <c r="G164" s="194"/>
      <c r="H164" s="195"/>
      <c r="I164" s="195"/>
      <c r="J164" s="196"/>
      <c r="K164" s="233" t="s">
        <v>15</v>
      </c>
      <c r="L164" s="234"/>
      <c r="M164" s="64"/>
      <c r="N164" s="64"/>
      <c r="O164" s="64"/>
      <c r="P164" s="64"/>
      <c r="Q164" s="64"/>
      <c r="R164" s="7"/>
      <c r="S164" s="185"/>
      <c r="T164" s="1"/>
      <c r="U164" s="1"/>
      <c r="V164" s="1"/>
      <c r="W164" s="1"/>
      <c r="X164" s="1"/>
      <c r="Y164" s="1"/>
      <c r="Z164" s="1"/>
      <c r="AA164" s="1"/>
      <c r="AB164" s="1"/>
      <c r="AC164" s="1"/>
      <c r="AD164" s="1"/>
      <c r="AE164" s="1"/>
      <c r="AF164" s="1"/>
      <c r="AG164" s="1"/>
      <c r="AH164" s="1"/>
      <c r="AI164" s="1"/>
    </row>
    <row r="165" spans="1:35" x14ac:dyDescent="0.25">
      <c r="A165" s="181"/>
      <c r="B165" s="5"/>
      <c r="C165" s="205"/>
      <c r="D165" s="139" t="s">
        <v>15</v>
      </c>
      <c r="E165" s="139" t="s">
        <v>15</v>
      </c>
      <c r="F165" s="139" t="s">
        <v>15</v>
      </c>
      <c r="G165" s="194"/>
      <c r="H165" s="195"/>
      <c r="I165" s="195"/>
      <c r="J165" s="196"/>
      <c r="K165" s="233" t="s">
        <v>15</v>
      </c>
      <c r="L165" s="234"/>
      <c r="M165" s="64"/>
      <c r="N165" s="64"/>
      <c r="O165" s="64"/>
      <c r="P165" s="64"/>
      <c r="Q165" s="64"/>
      <c r="R165" s="7"/>
      <c r="S165" s="185"/>
      <c r="T165" s="1"/>
      <c r="U165" s="1"/>
      <c r="V165" s="1"/>
      <c r="W165" s="1"/>
      <c r="X165" s="1"/>
      <c r="Y165" s="1"/>
      <c r="Z165" s="1"/>
      <c r="AA165" s="1"/>
      <c r="AB165" s="1"/>
      <c r="AC165" s="1"/>
      <c r="AD165" s="1"/>
      <c r="AE165" s="1"/>
      <c r="AF165" s="1"/>
      <c r="AG165" s="1"/>
      <c r="AH165" s="1"/>
      <c r="AI165" s="1"/>
    </row>
    <row r="166" spans="1:35" x14ac:dyDescent="0.25">
      <c r="A166" s="181"/>
      <c r="B166" s="5"/>
      <c r="C166" s="205"/>
      <c r="D166" s="139" t="s">
        <v>15</v>
      </c>
      <c r="E166" s="139" t="s">
        <v>15</v>
      </c>
      <c r="F166" s="139" t="s">
        <v>15</v>
      </c>
      <c r="G166" s="194"/>
      <c r="H166" s="195"/>
      <c r="I166" s="195"/>
      <c r="J166" s="196"/>
      <c r="K166" s="233" t="s">
        <v>15</v>
      </c>
      <c r="L166" s="234"/>
      <c r="M166" s="64"/>
      <c r="N166" s="64"/>
      <c r="O166" s="64"/>
      <c r="P166" s="64"/>
      <c r="Q166" s="64"/>
      <c r="R166" s="7"/>
      <c r="S166" s="185"/>
      <c r="T166" s="1"/>
      <c r="U166" s="1"/>
      <c r="V166" s="1"/>
      <c r="W166" s="1"/>
      <c r="X166" s="1"/>
      <c r="Y166" s="1"/>
      <c r="Z166" s="1"/>
      <c r="AA166" s="1"/>
      <c r="AB166" s="1"/>
      <c r="AC166" s="1"/>
      <c r="AD166" s="1"/>
      <c r="AE166" s="1"/>
      <c r="AF166" s="1"/>
      <c r="AG166" s="1"/>
      <c r="AH166" s="1"/>
      <c r="AI166" s="1"/>
    </row>
    <row r="167" spans="1:35" x14ac:dyDescent="0.25">
      <c r="A167" s="181"/>
      <c r="B167" s="5"/>
      <c r="C167" s="206"/>
      <c r="D167" s="139" t="s">
        <v>15</v>
      </c>
      <c r="E167" s="139" t="s">
        <v>15</v>
      </c>
      <c r="F167" s="139" t="s">
        <v>15</v>
      </c>
      <c r="G167" s="194"/>
      <c r="H167" s="195"/>
      <c r="I167" s="195"/>
      <c r="J167" s="196"/>
      <c r="K167" s="233" t="s">
        <v>15</v>
      </c>
      <c r="L167" s="234"/>
      <c r="M167" s="64"/>
      <c r="N167" s="64"/>
      <c r="O167" s="64"/>
      <c r="P167" s="64"/>
      <c r="Q167" s="64"/>
      <c r="R167" s="7"/>
      <c r="S167" s="185"/>
      <c r="T167" s="1"/>
      <c r="U167" s="1"/>
      <c r="V167" s="1"/>
      <c r="W167" s="1"/>
      <c r="X167" s="1"/>
      <c r="Y167" s="1"/>
      <c r="Z167" s="1"/>
      <c r="AA167" s="1"/>
      <c r="AB167" s="1"/>
      <c r="AC167" s="1"/>
      <c r="AD167" s="1"/>
      <c r="AE167" s="1"/>
      <c r="AF167" s="1"/>
      <c r="AG167" s="1"/>
      <c r="AH167" s="1"/>
      <c r="AI167" s="1"/>
    </row>
    <row r="168" spans="1:35" x14ac:dyDescent="0.25">
      <c r="A168" s="181"/>
      <c r="B168" s="5"/>
      <c r="C168" s="47"/>
      <c r="D168" s="47"/>
      <c r="F168" s="59" t="s">
        <v>1256</v>
      </c>
      <c r="G168" s="197">
        <f>SUM(G158:J167)</f>
        <v>0</v>
      </c>
      <c r="H168" s="197"/>
      <c r="I168" s="197"/>
      <c r="J168" s="197"/>
      <c r="K168" s="47"/>
      <c r="L168" s="47"/>
      <c r="M168" s="6"/>
      <c r="N168" s="6"/>
      <c r="O168" s="6"/>
      <c r="P168" s="6"/>
      <c r="Q168" s="6"/>
      <c r="R168" s="7"/>
      <c r="S168" s="185"/>
      <c r="T168" s="1"/>
      <c r="U168" s="1"/>
      <c r="V168" s="1"/>
      <c r="W168" s="1"/>
      <c r="X168" s="1"/>
      <c r="Y168" s="1"/>
      <c r="Z168" s="1"/>
      <c r="AA168" s="1"/>
      <c r="AB168" s="1"/>
      <c r="AC168" s="1"/>
      <c r="AD168" s="1"/>
      <c r="AE168" s="1"/>
      <c r="AF168" s="1"/>
      <c r="AG168" s="1"/>
      <c r="AH168" s="1"/>
      <c r="AI168" s="1"/>
    </row>
    <row r="169" spans="1:35" x14ac:dyDescent="0.25">
      <c r="A169" s="181"/>
      <c r="B169" s="5"/>
      <c r="C169" s="6"/>
      <c r="D169" s="6"/>
      <c r="E169" s="6"/>
      <c r="F169" s="6"/>
      <c r="G169" s="6"/>
      <c r="H169" s="6"/>
      <c r="I169" s="6"/>
      <c r="J169" s="6"/>
      <c r="K169" s="6"/>
      <c r="L169" s="6"/>
      <c r="M169" s="6"/>
      <c r="N169" s="6"/>
      <c r="O169" s="6"/>
      <c r="P169" s="6"/>
      <c r="Q169" s="6"/>
      <c r="R169" s="7"/>
      <c r="S169" s="185"/>
      <c r="T169" s="1"/>
      <c r="U169" s="1"/>
      <c r="V169" s="1"/>
      <c r="W169" s="1"/>
      <c r="X169" s="1"/>
      <c r="Y169" s="1"/>
      <c r="Z169" s="1"/>
      <c r="AA169" s="1"/>
      <c r="AB169" s="1"/>
      <c r="AC169" s="1"/>
      <c r="AD169" s="1"/>
      <c r="AE169" s="1"/>
      <c r="AF169" s="1"/>
      <c r="AG169" s="1"/>
      <c r="AH169" s="1"/>
      <c r="AI169" s="1"/>
    </row>
    <row r="170" spans="1:35" ht="21.75" customHeight="1" x14ac:dyDescent="0.25">
      <c r="A170" s="181"/>
      <c r="B170" s="5"/>
      <c r="C170" s="207" t="s">
        <v>4628</v>
      </c>
      <c r="D170" s="6"/>
      <c r="E170" s="6"/>
      <c r="F170" s="6"/>
      <c r="G170" s="6"/>
      <c r="H170" s="6"/>
      <c r="I170" s="6"/>
      <c r="J170" s="6"/>
      <c r="K170" s="208" t="s">
        <v>4629</v>
      </c>
      <c r="L170" s="167"/>
      <c r="M170" s="33"/>
      <c r="N170" s="6"/>
      <c r="O170" s="6"/>
      <c r="P170" s="6"/>
      <c r="Q170" s="6"/>
      <c r="R170" s="7"/>
      <c r="S170" s="185"/>
      <c r="T170" s="1"/>
      <c r="U170" s="1"/>
      <c r="V170" s="1"/>
      <c r="W170" s="1"/>
      <c r="X170" s="1"/>
      <c r="Y170" s="1"/>
      <c r="Z170" s="1"/>
      <c r="AA170" s="1"/>
      <c r="AB170" s="1"/>
      <c r="AC170" s="1"/>
      <c r="AD170" s="1"/>
      <c r="AE170" s="1"/>
      <c r="AF170" s="1"/>
      <c r="AG170" s="1"/>
      <c r="AH170" s="1"/>
      <c r="AI170" s="1"/>
    </row>
    <row r="171" spans="1:35" ht="21.75" customHeight="1" x14ac:dyDescent="0.25">
      <c r="A171" s="181"/>
      <c r="B171" s="5"/>
      <c r="C171" s="207"/>
      <c r="D171" s="6"/>
      <c r="E171" s="6"/>
      <c r="F171" s="6"/>
      <c r="G171" s="6"/>
      <c r="H171" s="6"/>
      <c r="I171" s="6"/>
      <c r="J171" s="6"/>
      <c r="K171" s="208"/>
      <c r="L171" s="167"/>
      <c r="M171" s="33"/>
      <c r="N171" s="6"/>
      <c r="O171" s="6"/>
      <c r="P171" s="6"/>
      <c r="Q171" s="6"/>
      <c r="R171" s="7"/>
      <c r="S171" s="185"/>
      <c r="T171" s="1"/>
      <c r="U171" s="1"/>
      <c r="V171" s="1"/>
      <c r="W171" s="1"/>
      <c r="X171" s="1"/>
      <c r="Y171" s="1"/>
      <c r="Z171" s="1"/>
      <c r="AA171" s="1"/>
      <c r="AB171" s="1"/>
      <c r="AC171" s="1"/>
      <c r="AD171" s="1"/>
      <c r="AE171" s="1"/>
      <c r="AF171" s="1"/>
      <c r="AG171" s="1"/>
      <c r="AH171" s="1"/>
      <c r="AI171" s="1"/>
    </row>
    <row r="172" spans="1:35" x14ac:dyDescent="0.25">
      <c r="A172" s="181"/>
      <c r="B172" s="20"/>
      <c r="C172" s="21"/>
      <c r="D172" s="21"/>
      <c r="E172" s="21"/>
      <c r="F172" s="21"/>
      <c r="G172" s="21"/>
      <c r="H172" s="21"/>
      <c r="I172" s="21"/>
      <c r="J172" s="21"/>
      <c r="K172" s="21"/>
      <c r="L172" s="21"/>
      <c r="M172" s="21"/>
      <c r="N172" s="21"/>
      <c r="O172" s="21"/>
      <c r="P172" s="21"/>
      <c r="Q172" s="21"/>
      <c r="R172" s="22"/>
      <c r="S172" s="185"/>
      <c r="T172" s="1"/>
      <c r="U172" s="1"/>
      <c r="V172" s="1"/>
      <c r="W172" s="1"/>
      <c r="X172" s="1"/>
      <c r="Y172" s="1"/>
      <c r="Z172" s="1"/>
      <c r="AA172" s="1"/>
      <c r="AB172" s="1"/>
      <c r="AC172" s="1"/>
      <c r="AD172" s="1"/>
      <c r="AE172" s="1"/>
      <c r="AF172" s="1"/>
      <c r="AG172" s="1"/>
      <c r="AH172" s="1"/>
      <c r="AI172" s="1"/>
    </row>
    <row r="173" spans="1:35" x14ac:dyDescent="0.25">
      <c r="A173" s="186"/>
      <c r="B173" s="186"/>
      <c r="C173" s="186"/>
      <c r="D173" s="186"/>
      <c r="E173" s="186"/>
      <c r="F173" s="186"/>
      <c r="G173" s="186"/>
      <c r="H173" s="186"/>
      <c r="I173" s="186"/>
      <c r="J173" s="186"/>
      <c r="K173" s="186"/>
      <c r="L173" s="186"/>
      <c r="M173" s="186"/>
      <c r="N173" s="186"/>
      <c r="O173" s="186"/>
      <c r="P173" s="186"/>
      <c r="Q173" s="186"/>
      <c r="R173" s="186"/>
      <c r="S173" s="187"/>
      <c r="T173" s="42"/>
      <c r="U173" s="32"/>
      <c r="V173" s="32"/>
      <c r="W173" s="32"/>
      <c r="X173" s="32"/>
      <c r="Y173" s="32"/>
      <c r="Z173" s="32"/>
      <c r="AA173" s="32"/>
      <c r="AB173" s="32"/>
      <c r="AC173" s="32"/>
      <c r="AD173" s="32"/>
      <c r="AE173" s="32"/>
      <c r="AF173" s="32"/>
      <c r="AG173" s="32"/>
      <c r="AH173" s="32"/>
      <c r="AI173" s="32"/>
    </row>
    <row r="174" spans="1:35" x14ac:dyDescent="0.25">
      <c r="A174" s="32"/>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c r="AA174" s="32"/>
      <c r="AB174" s="32"/>
      <c r="AC174" s="32"/>
      <c r="AD174" s="32"/>
      <c r="AE174" s="32"/>
      <c r="AF174" s="32"/>
      <c r="AG174" s="32"/>
      <c r="AH174" s="32"/>
      <c r="AI174" s="32"/>
    </row>
    <row r="175" spans="1:35" x14ac:dyDescent="0.25">
      <c r="A175" s="32"/>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c r="AA175" s="32"/>
      <c r="AB175" s="32"/>
      <c r="AC175" s="32"/>
      <c r="AD175" s="32"/>
      <c r="AE175" s="32"/>
      <c r="AF175" s="32"/>
      <c r="AG175" s="32"/>
      <c r="AH175" s="32"/>
      <c r="AI175" s="32"/>
    </row>
    <row r="176" spans="1:35" x14ac:dyDescent="0.25">
      <c r="A176" s="32"/>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c r="AA176" s="32"/>
      <c r="AB176" s="32"/>
      <c r="AC176" s="32"/>
      <c r="AD176" s="32"/>
      <c r="AE176" s="32"/>
      <c r="AF176" s="32"/>
      <c r="AG176" s="32"/>
      <c r="AH176" s="32"/>
      <c r="AI176" s="32"/>
    </row>
    <row r="177" spans="1:35" x14ac:dyDescent="0.25">
      <c r="A177" s="32"/>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c r="AA177" s="32"/>
      <c r="AB177" s="32"/>
      <c r="AC177" s="32"/>
      <c r="AD177" s="32"/>
      <c r="AE177" s="32"/>
      <c r="AF177" s="32"/>
      <c r="AG177" s="32"/>
      <c r="AH177" s="32"/>
      <c r="AI177" s="32"/>
    </row>
    <row r="178" spans="1:35" x14ac:dyDescent="0.25">
      <c r="A178" s="32"/>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c r="AA178" s="32"/>
      <c r="AB178" s="32"/>
      <c r="AC178" s="32"/>
      <c r="AD178" s="32"/>
      <c r="AE178" s="32"/>
      <c r="AF178" s="32"/>
      <c r="AG178" s="32"/>
      <c r="AH178" s="32"/>
      <c r="AI178" s="32"/>
    </row>
    <row r="179" spans="1:35" x14ac:dyDescent="0.25">
      <c r="A179" s="32"/>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c r="AA179" s="32"/>
      <c r="AB179" s="32"/>
      <c r="AC179" s="32"/>
      <c r="AD179" s="32"/>
      <c r="AE179" s="32"/>
      <c r="AF179" s="32"/>
      <c r="AG179" s="32"/>
      <c r="AH179" s="32"/>
      <c r="AI179" s="32"/>
    </row>
    <row r="180" spans="1:35" x14ac:dyDescent="0.25">
      <c r="A180" s="32"/>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c r="AA180" s="32"/>
      <c r="AB180" s="32"/>
      <c r="AC180" s="32"/>
      <c r="AD180" s="32"/>
      <c r="AE180" s="32"/>
      <c r="AF180" s="32"/>
      <c r="AG180" s="32"/>
      <c r="AH180" s="32"/>
      <c r="AI180" s="32"/>
    </row>
    <row r="181" spans="1:35" x14ac:dyDescent="0.25">
      <c r="A181" s="32"/>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c r="AA181" s="32"/>
      <c r="AB181" s="32"/>
      <c r="AC181" s="32"/>
      <c r="AD181" s="32"/>
      <c r="AE181" s="32"/>
      <c r="AF181" s="32"/>
      <c r="AG181" s="32"/>
      <c r="AH181" s="32"/>
      <c r="AI181" s="32"/>
    </row>
    <row r="182" spans="1:35" x14ac:dyDescent="0.25">
      <c r="A182" s="32"/>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c r="AA182" s="32"/>
      <c r="AB182" s="32"/>
      <c r="AC182" s="32"/>
      <c r="AD182" s="32"/>
      <c r="AE182" s="32"/>
      <c r="AF182" s="32"/>
      <c r="AG182" s="32"/>
      <c r="AH182" s="32"/>
      <c r="AI182" s="32"/>
    </row>
    <row r="183" spans="1:35" x14ac:dyDescent="0.25">
      <c r="A183" s="32"/>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c r="AA183" s="32"/>
      <c r="AB183" s="32"/>
      <c r="AC183" s="32"/>
      <c r="AD183" s="32"/>
      <c r="AE183" s="32"/>
      <c r="AF183" s="32"/>
      <c r="AG183" s="32"/>
      <c r="AH183" s="32"/>
      <c r="AI183" s="32"/>
    </row>
    <row r="184" spans="1:35" x14ac:dyDescent="0.25">
      <c r="A184" s="32"/>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c r="AA184" s="32"/>
      <c r="AB184" s="32"/>
      <c r="AC184" s="32"/>
      <c r="AD184" s="32"/>
      <c r="AE184" s="32"/>
      <c r="AF184" s="32"/>
      <c r="AG184" s="32"/>
      <c r="AH184" s="32"/>
      <c r="AI184" s="32"/>
    </row>
    <row r="185" spans="1:35" x14ac:dyDescent="0.25">
      <c r="A185" s="32"/>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c r="AA185" s="32"/>
      <c r="AB185" s="32"/>
      <c r="AC185" s="32"/>
      <c r="AD185" s="32"/>
      <c r="AE185" s="32"/>
      <c r="AF185" s="32"/>
      <c r="AG185" s="32"/>
      <c r="AH185" s="32"/>
      <c r="AI185" s="32"/>
    </row>
    <row r="186" spans="1:35" x14ac:dyDescent="0.25">
      <c r="A186" s="32"/>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c r="AA186" s="32"/>
      <c r="AB186" s="32"/>
      <c r="AC186" s="32"/>
      <c r="AD186" s="32"/>
      <c r="AE186" s="32"/>
      <c r="AF186" s="32"/>
      <c r="AG186" s="32"/>
      <c r="AH186" s="32"/>
      <c r="AI186" s="32"/>
    </row>
    <row r="187" spans="1:35" x14ac:dyDescent="0.25">
      <c r="A187" s="32"/>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c r="AA187" s="32"/>
      <c r="AB187" s="32"/>
      <c r="AC187" s="32"/>
      <c r="AD187" s="32"/>
      <c r="AE187" s="32"/>
      <c r="AF187" s="32"/>
      <c r="AG187" s="32"/>
      <c r="AH187" s="32"/>
      <c r="AI187" s="32"/>
    </row>
    <row r="188" spans="1:35" x14ac:dyDescent="0.25">
      <c r="A188" s="32"/>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c r="AA188" s="32"/>
      <c r="AB188" s="32"/>
      <c r="AC188" s="32"/>
      <c r="AD188" s="32"/>
      <c r="AE188" s="32"/>
      <c r="AF188" s="32"/>
      <c r="AG188" s="32"/>
      <c r="AH188" s="32"/>
      <c r="AI188" s="32"/>
    </row>
    <row r="189" spans="1:35" x14ac:dyDescent="0.25">
      <c r="A189" s="32"/>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c r="AA189" s="32"/>
      <c r="AB189" s="32"/>
      <c r="AC189" s="32"/>
      <c r="AD189" s="32"/>
      <c r="AE189" s="32"/>
      <c r="AF189" s="32"/>
      <c r="AG189" s="32"/>
      <c r="AH189" s="32"/>
      <c r="AI189" s="32"/>
    </row>
    <row r="190" spans="1:35" x14ac:dyDescent="0.25">
      <c r="A190" s="32"/>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c r="AA190" s="32"/>
      <c r="AB190" s="32"/>
      <c r="AC190" s="32"/>
      <c r="AD190" s="32"/>
      <c r="AE190" s="32"/>
      <c r="AF190" s="32"/>
      <c r="AG190" s="32"/>
      <c r="AH190" s="32"/>
      <c r="AI190" s="32"/>
    </row>
    <row r="203" spans="1:1" x14ac:dyDescent="0.25">
      <c r="A203" t="s">
        <v>4616</v>
      </c>
    </row>
  </sheetData>
  <sheetProtection algorithmName="SHA-512" hashValue="8aL/seurCQjqPethZuzP2r0GS1BGRBNbXlLP+KX3Fv81FROx/s6NF3mBgf/GCRY67WjDI5HU6ng8kLAMtAtPjg==" saltValue="IJL5spBIW0W5PNwmQmrPzg==" spinCount="100000" scenarios="1" formatRows="0" pivotTables="0"/>
  <mergeCells count="260">
    <mergeCell ref="D5:L5"/>
    <mergeCell ref="F3:L3"/>
    <mergeCell ref="K164:L164"/>
    <mergeCell ref="K165:L165"/>
    <mergeCell ref="K166:L166"/>
    <mergeCell ref="K167:L167"/>
    <mergeCell ref="C9:F9"/>
    <mergeCell ref="G9:L9"/>
    <mergeCell ref="C10:F10"/>
    <mergeCell ref="G10:L10"/>
    <mergeCell ref="K153:L153"/>
    <mergeCell ref="K154:L154"/>
    <mergeCell ref="K155:L155"/>
    <mergeCell ref="K158:L158"/>
    <mergeCell ref="K159:L159"/>
    <mergeCell ref="K160:L160"/>
    <mergeCell ref="K161:L161"/>
    <mergeCell ref="K162:L162"/>
    <mergeCell ref="K163:L163"/>
    <mergeCell ref="K142:L142"/>
    <mergeCell ref="K143:L143"/>
    <mergeCell ref="K146:L146"/>
    <mergeCell ref="K147:L147"/>
    <mergeCell ref="K148:L148"/>
    <mergeCell ref="K149:L149"/>
    <mergeCell ref="K150:L150"/>
    <mergeCell ref="K151:L151"/>
    <mergeCell ref="K152:L152"/>
    <mergeCell ref="K131:L131"/>
    <mergeCell ref="K134:L134"/>
    <mergeCell ref="K135:L135"/>
    <mergeCell ref="K136:L136"/>
    <mergeCell ref="K137:L137"/>
    <mergeCell ref="K138:L138"/>
    <mergeCell ref="K139:L139"/>
    <mergeCell ref="K140:L140"/>
    <mergeCell ref="K141:L141"/>
    <mergeCell ref="K122:L122"/>
    <mergeCell ref="K123:L123"/>
    <mergeCell ref="K124:L124"/>
    <mergeCell ref="K125:L125"/>
    <mergeCell ref="K126:L126"/>
    <mergeCell ref="K127:L127"/>
    <mergeCell ref="K128:L128"/>
    <mergeCell ref="K129:L129"/>
    <mergeCell ref="K130:L130"/>
    <mergeCell ref="K111:L111"/>
    <mergeCell ref="K112:L112"/>
    <mergeCell ref="K113:L113"/>
    <mergeCell ref="K114:L114"/>
    <mergeCell ref="K115:L115"/>
    <mergeCell ref="K116:L116"/>
    <mergeCell ref="K117:L117"/>
    <mergeCell ref="K118:L118"/>
    <mergeCell ref="K119:L119"/>
    <mergeCell ref="K101:L101"/>
    <mergeCell ref="K102:L102"/>
    <mergeCell ref="K103:L103"/>
    <mergeCell ref="K104:L104"/>
    <mergeCell ref="K105:L105"/>
    <mergeCell ref="K106:L106"/>
    <mergeCell ref="K107:L107"/>
    <mergeCell ref="K110:L110"/>
    <mergeCell ref="K90:L90"/>
    <mergeCell ref="K91:L91"/>
    <mergeCell ref="K92:L92"/>
    <mergeCell ref="K93:L93"/>
    <mergeCell ref="K94:L94"/>
    <mergeCell ref="K95:L95"/>
    <mergeCell ref="K98:L98"/>
    <mergeCell ref="K99:L99"/>
    <mergeCell ref="K100:L100"/>
    <mergeCell ref="K79:L79"/>
    <mergeCell ref="K80:L80"/>
    <mergeCell ref="K81:L81"/>
    <mergeCell ref="K82:L82"/>
    <mergeCell ref="K83:L83"/>
    <mergeCell ref="K86:L86"/>
    <mergeCell ref="K87:L87"/>
    <mergeCell ref="K88:L88"/>
    <mergeCell ref="K89:L89"/>
    <mergeCell ref="K68:L68"/>
    <mergeCell ref="K69:L69"/>
    <mergeCell ref="K70:L70"/>
    <mergeCell ref="K71:L71"/>
    <mergeCell ref="K74:L74"/>
    <mergeCell ref="K75:L75"/>
    <mergeCell ref="K76:L76"/>
    <mergeCell ref="K77:L77"/>
    <mergeCell ref="K78:L78"/>
    <mergeCell ref="K57:L57"/>
    <mergeCell ref="K58:L58"/>
    <mergeCell ref="K59:L59"/>
    <mergeCell ref="K62:L62"/>
    <mergeCell ref="K63:L63"/>
    <mergeCell ref="K64:L64"/>
    <mergeCell ref="K65:L65"/>
    <mergeCell ref="K66:L66"/>
    <mergeCell ref="K67:L67"/>
    <mergeCell ref="L14:L20"/>
    <mergeCell ref="K46:L48"/>
    <mergeCell ref="K50:L50"/>
    <mergeCell ref="K51:L51"/>
    <mergeCell ref="K52:L52"/>
    <mergeCell ref="K53:L53"/>
    <mergeCell ref="K54:L54"/>
    <mergeCell ref="K55:L55"/>
    <mergeCell ref="K56:L56"/>
    <mergeCell ref="K14:K20"/>
    <mergeCell ref="E37:Q38"/>
    <mergeCell ref="B1:E1"/>
    <mergeCell ref="C14:C20"/>
    <mergeCell ref="D14:D20"/>
    <mergeCell ref="E14:E20"/>
    <mergeCell ref="G14:G20"/>
    <mergeCell ref="C40:D41"/>
    <mergeCell ref="C62:C71"/>
    <mergeCell ref="C46:C48"/>
    <mergeCell ref="D46:D48"/>
    <mergeCell ref="E46:E48"/>
    <mergeCell ref="F14:F20"/>
    <mergeCell ref="C35:D36"/>
    <mergeCell ref="E35:Q36"/>
    <mergeCell ref="Q46:Q48"/>
    <mergeCell ref="C50:C59"/>
    <mergeCell ref="M46:M48"/>
    <mergeCell ref="G64:J64"/>
    <mergeCell ref="G65:J65"/>
    <mergeCell ref="M14:M20"/>
    <mergeCell ref="N14:N20"/>
    <mergeCell ref="O14:O20"/>
    <mergeCell ref="P14:P20"/>
    <mergeCell ref="Q14:Q20"/>
    <mergeCell ref="C37:D38"/>
    <mergeCell ref="C74:C83"/>
    <mergeCell ref="F46:F48"/>
    <mergeCell ref="N46:N48"/>
    <mergeCell ref="O46:O48"/>
    <mergeCell ref="P46:P48"/>
    <mergeCell ref="G46:J48"/>
    <mergeCell ref="G50:J50"/>
    <mergeCell ref="G51:J51"/>
    <mergeCell ref="G52:J52"/>
    <mergeCell ref="G53:J53"/>
    <mergeCell ref="G54:J54"/>
    <mergeCell ref="G55:J55"/>
    <mergeCell ref="G56:J56"/>
    <mergeCell ref="G57:J57"/>
    <mergeCell ref="G58:J58"/>
    <mergeCell ref="G59:J59"/>
    <mergeCell ref="G66:J66"/>
    <mergeCell ref="G67:J67"/>
    <mergeCell ref="G68:J68"/>
    <mergeCell ref="G69:J69"/>
    <mergeCell ref="G70:J70"/>
    <mergeCell ref="G60:J60"/>
    <mergeCell ref="G62:J62"/>
    <mergeCell ref="G63:J63"/>
    <mergeCell ref="C86:C95"/>
    <mergeCell ref="C98:C107"/>
    <mergeCell ref="C170:C171"/>
    <mergeCell ref="K170:K171"/>
    <mergeCell ref="C110:C119"/>
    <mergeCell ref="C122:C131"/>
    <mergeCell ref="C134:C143"/>
    <mergeCell ref="C146:C155"/>
    <mergeCell ref="C158:C167"/>
    <mergeCell ref="G88:J88"/>
    <mergeCell ref="G89:J89"/>
    <mergeCell ref="G90:J90"/>
    <mergeCell ref="G91:J91"/>
    <mergeCell ref="G92:J92"/>
    <mergeCell ref="G93:J93"/>
    <mergeCell ref="G94:J94"/>
    <mergeCell ref="G95:J95"/>
    <mergeCell ref="G96:J96"/>
    <mergeCell ref="G98:J98"/>
    <mergeCell ref="G99:J99"/>
    <mergeCell ref="G100:J100"/>
    <mergeCell ref="G111:J111"/>
    <mergeCell ref="G119:J119"/>
    <mergeCell ref="G120:J120"/>
    <mergeCell ref="G82:J82"/>
    <mergeCell ref="G83:J83"/>
    <mergeCell ref="G84:J84"/>
    <mergeCell ref="G86:J86"/>
    <mergeCell ref="G87:J87"/>
    <mergeCell ref="G106:J106"/>
    <mergeCell ref="G107:J107"/>
    <mergeCell ref="G108:J108"/>
    <mergeCell ref="G110:J110"/>
    <mergeCell ref="G101:J101"/>
    <mergeCell ref="G102:J102"/>
    <mergeCell ref="G103:J103"/>
    <mergeCell ref="G104:J104"/>
    <mergeCell ref="G105:J105"/>
    <mergeCell ref="G77:J77"/>
    <mergeCell ref="G78:J78"/>
    <mergeCell ref="G79:J79"/>
    <mergeCell ref="G80:J80"/>
    <mergeCell ref="G81:J81"/>
    <mergeCell ref="G71:J71"/>
    <mergeCell ref="G72:J72"/>
    <mergeCell ref="G74:J74"/>
    <mergeCell ref="G75:J75"/>
    <mergeCell ref="G76:J76"/>
    <mergeCell ref="G122:J122"/>
    <mergeCell ref="G112:J112"/>
    <mergeCell ref="G113:J113"/>
    <mergeCell ref="G114:J114"/>
    <mergeCell ref="G115:J115"/>
    <mergeCell ref="G116:J116"/>
    <mergeCell ref="G117:J117"/>
    <mergeCell ref="G118:J118"/>
    <mergeCell ref="G128:J128"/>
    <mergeCell ref="G129:J129"/>
    <mergeCell ref="G130:J130"/>
    <mergeCell ref="G131:J131"/>
    <mergeCell ref="G132:J132"/>
    <mergeCell ref="G123:J123"/>
    <mergeCell ref="G124:J124"/>
    <mergeCell ref="G125:J125"/>
    <mergeCell ref="G126:J126"/>
    <mergeCell ref="G127:J127"/>
    <mergeCell ref="G148:J148"/>
    <mergeCell ref="G149:J149"/>
    <mergeCell ref="G139:J139"/>
    <mergeCell ref="G140:J140"/>
    <mergeCell ref="G141:J141"/>
    <mergeCell ref="G142:J142"/>
    <mergeCell ref="G143:J143"/>
    <mergeCell ref="G134:J134"/>
    <mergeCell ref="G135:J135"/>
    <mergeCell ref="G136:J136"/>
    <mergeCell ref="G137:J137"/>
    <mergeCell ref="G138:J138"/>
    <mergeCell ref="G166:J166"/>
    <mergeCell ref="G167:J167"/>
    <mergeCell ref="G168:J168"/>
    <mergeCell ref="H14:H20"/>
    <mergeCell ref="I14:I20"/>
    <mergeCell ref="J14:J20"/>
    <mergeCell ref="G161:J161"/>
    <mergeCell ref="G162:J162"/>
    <mergeCell ref="G163:J163"/>
    <mergeCell ref="G164:J164"/>
    <mergeCell ref="G165:J165"/>
    <mergeCell ref="G155:J155"/>
    <mergeCell ref="G156:J156"/>
    <mergeCell ref="G158:J158"/>
    <mergeCell ref="G159:J159"/>
    <mergeCell ref="G160:J160"/>
    <mergeCell ref="G150:J150"/>
    <mergeCell ref="G151:J151"/>
    <mergeCell ref="G152:J152"/>
    <mergeCell ref="G153:J153"/>
    <mergeCell ref="G154:J154"/>
    <mergeCell ref="G144:J144"/>
    <mergeCell ref="G146:J146"/>
    <mergeCell ref="G147:J147"/>
  </mergeCells>
  <phoneticPr fontId="19" type="noConversion"/>
  <conditionalFormatting sqref="D21:D30">
    <cfRule type="expression" dxfId="371" priority="1387">
      <formula>D21&lt;&gt;""</formula>
    </cfRule>
    <cfRule type="expression" dxfId="370" priority="1386">
      <formula>D21=""</formula>
    </cfRule>
  </conditionalFormatting>
  <conditionalFormatting sqref="F21:F30">
    <cfRule type="expression" dxfId="362" priority="259">
      <formula>F21&lt;&gt;""</formula>
    </cfRule>
    <cfRule type="expression" dxfId="361" priority="258">
      <formula>F21=""</formula>
    </cfRule>
  </conditionalFormatting>
  <conditionalFormatting sqref="G50:G59 G62:G71 G74:G83 G86:G95 G98:G107">
    <cfRule type="expression" dxfId="356" priority="1385">
      <formula>G50&lt;&gt;""</formula>
    </cfRule>
    <cfRule type="expression" dxfId="355" priority="1384">
      <formula>G50=""</formula>
    </cfRule>
  </conditionalFormatting>
  <conditionalFormatting sqref="G60">
    <cfRule type="expression" dxfId="354" priority="1374">
      <formula>G60&lt;&gt;100</formula>
    </cfRule>
  </conditionalFormatting>
  <conditionalFormatting sqref="G72">
    <cfRule type="expression" dxfId="353" priority="214">
      <formula>G72&lt;&gt;100</formula>
    </cfRule>
  </conditionalFormatting>
  <conditionalFormatting sqref="G84">
    <cfRule type="expression" dxfId="352" priority="213">
      <formula>G84&lt;&gt;100</formula>
    </cfRule>
  </conditionalFormatting>
  <conditionalFormatting sqref="G96">
    <cfRule type="expression" dxfId="351" priority="211">
      <formula>G96&lt;&gt;100</formula>
    </cfRule>
  </conditionalFormatting>
  <conditionalFormatting sqref="G108">
    <cfRule type="expression" dxfId="350" priority="209">
      <formula>G108&lt;&gt;100</formula>
    </cfRule>
  </conditionalFormatting>
  <conditionalFormatting sqref="G110:G119">
    <cfRule type="expression" dxfId="349" priority="136">
      <formula>G110&lt;&gt;""</formula>
    </cfRule>
    <cfRule type="expression" dxfId="348" priority="135">
      <formula>G110=""</formula>
    </cfRule>
  </conditionalFormatting>
  <conditionalFormatting sqref="G120">
    <cfRule type="expression" dxfId="347" priority="208">
      <formula>G120&lt;&gt;100</formula>
    </cfRule>
  </conditionalFormatting>
  <conditionalFormatting sqref="G122:G131">
    <cfRule type="expression" dxfId="346" priority="134">
      <formula>G122&lt;&gt;""</formula>
    </cfRule>
    <cfRule type="expression" dxfId="345" priority="133">
      <formula>G122=""</formula>
    </cfRule>
  </conditionalFormatting>
  <conditionalFormatting sqref="G132">
    <cfRule type="expression" dxfId="344" priority="140">
      <formula>G132&lt;&gt;100</formula>
    </cfRule>
  </conditionalFormatting>
  <conditionalFormatting sqref="G134:G143">
    <cfRule type="expression" dxfId="343" priority="129">
      <formula>G134=""</formula>
    </cfRule>
    <cfRule type="expression" dxfId="342" priority="132">
      <formula>G134&lt;&gt;""</formula>
    </cfRule>
  </conditionalFormatting>
  <conditionalFormatting sqref="G144">
    <cfRule type="expression" dxfId="341" priority="139">
      <formula>G144&lt;&gt;100</formula>
    </cfRule>
  </conditionalFormatting>
  <conditionalFormatting sqref="G146:G155">
    <cfRule type="expression" dxfId="340" priority="126">
      <formula>G146&lt;&gt;""</formula>
    </cfRule>
    <cfRule type="expression" dxfId="339" priority="123">
      <formula>G146=""</formula>
    </cfRule>
  </conditionalFormatting>
  <conditionalFormatting sqref="G156">
    <cfRule type="expression" dxfId="338" priority="138">
      <formula>G156&lt;&gt;100</formula>
    </cfRule>
  </conditionalFormatting>
  <conditionalFormatting sqref="G158:G167">
    <cfRule type="expression" dxfId="337" priority="117">
      <formula>G158=""</formula>
    </cfRule>
    <cfRule type="expression" dxfId="336" priority="120">
      <formula>G158&lt;&gt;""</formula>
    </cfRule>
  </conditionalFormatting>
  <conditionalFormatting sqref="G168">
    <cfRule type="expression" dxfId="335" priority="137">
      <formula>G168&lt;&gt;100</formula>
    </cfRule>
  </conditionalFormatting>
  <conditionalFormatting sqref="H21:J30">
    <cfRule type="expression" dxfId="332" priority="1389">
      <formula>H21&lt;&gt;""</formula>
    </cfRule>
    <cfRule type="expression" dxfId="331" priority="1388">
      <formula>H21=""</formula>
    </cfRule>
  </conditionalFormatting>
  <conditionalFormatting sqref="L21:L30">
    <cfRule type="expression" dxfId="320" priority="9">
      <formula>L21=""</formula>
    </cfRule>
    <cfRule type="expression" dxfId="319" priority="10">
      <formula>L21&lt;&gt;""</formula>
    </cfRule>
  </conditionalFormatting>
  <conditionalFormatting sqref="M21:Q30">
    <cfRule type="expression" dxfId="318" priority="1364">
      <formula>OR(COUNTIF(M21,LandelisteFAO)&gt;0,M21&lt;&gt;"")</formula>
    </cfRule>
  </conditionalFormatting>
  <conditionalFormatting sqref="M50:Q59">
    <cfRule type="expression" dxfId="317" priority="1333">
      <formula>OR(COUNTIF(M50,LandelisteFAO)&gt;0,M50&lt;&gt;"")</formula>
    </cfRule>
  </conditionalFormatting>
  <conditionalFormatting sqref="M62:Q71">
    <cfRule type="expression" dxfId="316" priority="1332">
      <formula>OR(COUNTIF(M62,LandelisteFAO)&gt;0,M62&lt;&gt;"")</formula>
    </cfRule>
  </conditionalFormatting>
  <conditionalFormatting sqref="M74:Q83">
    <cfRule type="expression" dxfId="315" priority="262">
      <formula>OR(COUNTIF(M74,LandelisteFAO)&gt;0,M74&lt;&gt;"")</formula>
    </cfRule>
  </conditionalFormatting>
  <conditionalFormatting sqref="M86:Q95">
    <cfRule type="expression" dxfId="314" priority="261">
      <formula>OR(COUNTIF(M86,LandelisteFAO)&gt;0,M86&lt;&gt;"")</formula>
    </cfRule>
  </conditionalFormatting>
  <conditionalFormatting sqref="M98:Q107">
    <cfRule type="expression" dxfId="313" priority="260">
      <formula>OR(COUNTIF(M98,LandelisteFAO)&gt;0,M98&lt;&gt;"")</formula>
    </cfRule>
  </conditionalFormatting>
  <conditionalFormatting sqref="M110:Q119">
    <cfRule type="expression" dxfId="312" priority="257">
      <formula>OR(COUNTIF(M110,LandelisteFAO)&gt;0,M110&lt;&gt;"")</formula>
    </cfRule>
  </conditionalFormatting>
  <conditionalFormatting sqref="M122:Q131">
    <cfRule type="expression" dxfId="311" priority="254">
      <formula>OR(COUNTIF(M122,LandelisteFAO)&gt;0,M122&lt;&gt;"")</formula>
    </cfRule>
  </conditionalFormatting>
  <conditionalFormatting sqref="M134:Q143">
    <cfRule type="expression" dxfId="310" priority="217">
      <formula>OR(COUNTIF(M134,LandelisteFAO)&gt;0,M134&lt;&gt;"")</formula>
    </cfRule>
  </conditionalFormatting>
  <conditionalFormatting sqref="M146:Q155">
    <cfRule type="expression" dxfId="309" priority="216">
      <formula>OR(COUNTIF(M146,LandelisteFAO)&gt;0,M146&lt;&gt;"")</formula>
    </cfRule>
  </conditionalFormatting>
  <conditionalFormatting sqref="M158:Q167">
    <cfRule type="expression" dxfId="308" priority="215">
      <formula>OR(COUNTIF(M158,LandelisteFAO)&gt;0,M158&lt;&gt;"")</formula>
    </cfRule>
  </conditionalFormatting>
  <dataValidations count="10">
    <dataValidation type="decimal" operator="greaterThan" allowBlank="1" showInputMessage="1" showErrorMessage="1" errorTitle="Incorrect entry" error="It is only possible to enter the weight in numbers, e.g. 12.3" promptTitle="Vælg" sqref="D21:D30" xr:uid="{F974CAF7-0597-4424-AD3E-10DA6EC399D5}">
      <formula1>0</formula1>
    </dataValidation>
    <dataValidation type="list" allowBlank="1" showInputMessage="1" sqref="M21:O30 Q21:Q30" xr:uid="{037ADBE2-7F87-42FE-A106-1FF7541FB624}">
      <formula1>_xlfn.ANCHORARRAY(#REF!)</formula1>
    </dataValidation>
    <dataValidation type="list" allowBlank="1" showInputMessage="1" showErrorMessage="1" sqref="P21:P30" xr:uid="{E5BCA03F-E019-4DDF-B358-67B6F545929B}">
      <formula1>_xlfn.ANCHORARRAY(#REF!)</formula1>
    </dataValidation>
    <dataValidation type="decimal" allowBlank="1" showInputMessage="1" showErrorMessage="1" errorTitle="Incorrect entry" error="Only numbers from 0-100 can be entered" sqref="G146:J155 G50:J59 G62:J71 G74:J83 G86:J95 G98:J107 G110:J119 G122:J131 G134:J143 G158:J167" xr:uid="{43049CB5-169F-4887-947A-CAC69E2DA9FA}">
      <formula1>0</formula1>
      <formula2>100</formula2>
    </dataValidation>
    <dataValidation type="decimal" operator="greaterThan" allowBlank="1" showInputMessage="1" showErrorMessage="1" errorTitle="Incorrect entry" error="It is only possible to enter the thickness in numbers, e.g. 12.3" promptTitle="Vælg" sqref="F21:F30" xr:uid="{9499E297-306F-4B14-929E-416B6CD87426}">
      <formula1>0</formula1>
    </dataValidation>
    <dataValidation type="list" showInputMessage="1" showErrorMessage="1" sqref="C21:C30" xr:uid="{49A94423-B3C8-442E-868B-39FFFD4B2BE7}">
      <formula1>EmballageType</formula1>
    </dataValidation>
    <dataValidation type="list" showInputMessage="1" showErrorMessage="1" sqref="D158:D167 D146:D155 D62:D71 D74:D83 D86:D95 D98:D107 D110:D119 D122:D131 D134:D143 D50:D59" xr:uid="{7A0EE4AF-D0AD-429D-AF56-4D44336FEA0E}">
      <formula1>Materialetype</formula1>
    </dataValidation>
    <dataValidation type="list" allowBlank="1" showInputMessage="1" sqref="M50:Q59 M62:Q71 M74:Q83 M86:Q95 M98:Q107 M110:Q119 M122:Q131 M134:Q143 M146:Q155 M158:Q167" xr:uid="{34F91D58-2AA6-46AB-9F4B-B58A5B97C880}">
      <formula1>LandelisteFAO</formula1>
    </dataValidation>
    <dataValidation showInputMessage="1" showErrorMessage="1" sqref="L21:L30" xr:uid="{37950809-66A7-4DAE-984C-F18827563392}"/>
    <dataValidation type="whole" allowBlank="1" showInputMessage="1" showErrorMessage="1" errorTitle="Fejl" error="Der kan kun indskrives heltal med 5 cifre" sqref="D5" xr:uid="{56B7EA80-8F71-41D8-BE25-BD46E6834958}">
      <formula1>10000</formula1>
      <formula2>99999</formula2>
    </dataValidation>
  </dataValidations>
  <hyperlinks>
    <hyperlink ref="C170:C171" location="Anprisninger!A1" display="Forrige" xr:uid="{17DF9C08-336B-47A1-B333-E4320BEF1807}"/>
    <hyperlink ref="K170:K171" location="'Emballage (Sekundær)'!A1" display="Næste" xr:uid="{72F86CAD-C048-4860-A1AB-461AA2C4181A}"/>
  </hyperlinks>
  <pageMargins left="0.7" right="0.7" top="0.75" bottom="0.75" header="0.3" footer="0.3"/>
  <pageSetup paperSize="9" scale="53" fitToHeight="0" orientation="portrait" verticalDpi="0" r:id="rId1"/>
  <drawing r:id="rId2"/>
  <extLst>
    <ext xmlns:x14="http://schemas.microsoft.com/office/spreadsheetml/2009/9/main" uri="{78C0D931-6437-407d-A8EE-F0AAD7539E65}">
      <x14:conditionalFormattings>
        <x14:conditionalFormatting xmlns:xm="http://schemas.microsoft.com/office/excel/2006/main">
          <x14:cfRule type="expression" priority="1391" id="{00000000-000E-0000-0E00-0000F2000000}">
            <xm:f>C21&lt;&gt;'Drop down'!$P$6</xm:f>
            <x14:dxf>
              <font>
                <b val="0"/>
                <i val="0"/>
                <color rgb="FFFF0000"/>
              </font>
              <fill>
                <patternFill>
                  <bgColor theme="0"/>
                </patternFill>
              </fill>
            </x14:dxf>
          </x14:cfRule>
          <xm:sqref>C21:C30 K50:K59 K62:K71 K74:K83 K86:K95 K98:K107 D110:F119 K110:K119 D122:F131 K122:K131 D134:F143 K134:K143 D146:F155 K146:K155 D158:F167 K158:K167</xm:sqref>
        </x14:conditionalFormatting>
        <x14:conditionalFormatting xmlns:xm="http://schemas.microsoft.com/office/excel/2006/main">
          <x14:cfRule type="expression" priority="1393" id="{00000000-000E-0000-0E00-0000F5000000}">
            <xm:f>C50&lt;&gt;'Drop down'!$P$8</xm:f>
            <x14:dxf>
              <font>
                <b val="0"/>
                <i val="0"/>
                <color rgb="FFFF0000"/>
              </font>
              <fill>
                <patternFill patternType="solid">
                  <bgColor theme="0"/>
                </patternFill>
              </fill>
            </x14:dxf>
          </x14:cfRule>
          <x14:cfRule type="expression" priority="1392" id="{00000000-000E-0000-0E00-0000F6000000}">
            <xm:f>OR(C50="",C50='Drop down'!$P$7)</xm:f>
            <x14:dxf>
              <font>
                <b/>
                <i val="0"/>
              </font>
              <fill>
                <patternFill>
                  <bgColor theme="2" tint="-0.14996795556505021"/>
                </patternFill>
              </fill>
            </x14:dxf>
          </x14:cfRule>
          <xm:sqref>C50 C62 C74 C86 C98 C110 C122 C134 C146:C151 C158</xm:sqref>
        </x14:conditionalFormatting>
        <x14:conditionalFormatting xmlns:xm="http://schemas.microsoft.com/office/excel/2006/main">
          <x14:cfRule type="expression" priority="91" id="{00000000-000E-0000-0E00-000002000000}">
            <xm:f>$C$21='Drop down'!$P$6</xm:f>
            <x14:dxf>
              <font>
                <color theme="0"/>
              </font>
              <fill>
                <patternFill patternType="solid">
                  <bgColor theme="0"/>
                </patternFill>
              </fill>
              <border>
                <left/>
                <right/>
                <top/>
                <bottom/>
                <vertical/>
                <horizontal/>
              </border>
            </x14:dxf>
          </x14:cfRule>
          <xm:sqref>C50:Q60</xm:sqref>
        </x14:conditionalFormatting>
        <x14:conditionalFormatting xmlns:xm="http://schemas.microsoft.com/office/excel/2006/main">
          <x14:cfRule type="expression" priority="90" id="{00000000-000E-0000-0E00-000003000000}">
            <xm:f>$C$22='Drop down'!$P$6</xm:f>
            <x14:dxf>
              <font>
                <color theme="0"/>
              </font>
              <fill>
                <patternFill patternType="solid">
                  <bgColor theme="0"/>
                </patternFill>
              </fill>
              <border>
                <left/>
                <right/>
                <top/>
                <bottom/>
                <vertical/>
                <horizontal/>
              </border>
            </x14:dxf>
          </x14:cfRule>
          <xm:sqref>C62:Q72</xm:sqref>
        </x14:conditionalFormatting>
        <x14:conditionalFormatting xmlns:xm="http://schemas.microsoft.com/office/excel/2006/main">
          <x14:cfRule type="expression" priority="64" id="{00000000-000E-0000-0E00-000004000000}">
            <xm:f>$C$23='Drop down'!$P$6</xm:f>
            <x14:dxf>
              <font>
                <color theme="0"/>
              </font>
              <fill>
                <patternFill patternType="solid">
                  <bgColor theme="0"/>
                </patternFill>
              </fill>
              <border>
                <left/>
                <right/>
                <top/>
                <bottom/>
                <vertical/>
                <horizontal/>
              </border>
            </x14:dxf>
          </x14:cfRule>
          <xm:sqref>C74:Q84</xm:sqref>
        </x14:conditionalFormatting>
        <x14:conditionalFormatting xmlns:xm="http://schemas.microsoft.com/office/excel/2006/main">
          <x14:cfRule type="expression" priority="63" id="{00000000-000E-0000-0E00-000005000000}">
            <xm:f>$C$24='Drop down'!$P$6</xm:f>
            <x14:dxf>
              <font>
                <color theme="0"/>
              </font>
              <fill>
                <patternFill patternType="solid">
                  <bgColor theme="0"/>
                </patternFill>
              </fill>
              <border>
                <left/>
                <right/>
                <top/>
                <bottom/>
                <vertical/>
                <horizontal/>
              </border>
            </x14:dxf>
          </x14:cfRule>
          <xm:sqref>C86:Q96</xm:sqref>
        </x14:conditionalFormatting>
        <x14:conditionalFormatting xmlns:xm="http://schemas.microsoft.com/office/excel/2006/main">
          <x14:cfRule type="expression" priority="56" id="{00000000-000E-0000-0E00-000006000000}">
            <xm:f>$C$25='Drop down'!$P$6</xm:f>
            <x14:dxf>
              <font>
                <color theme="0"/>
              </font>
              <fill>
                <patternFill patternType="solid">
                  <bgColor theme="0"/>
                </patternFill>
              </fill>
              <border>
                <left/>
                <right/>
                <top/>
                <bottom/>
                <vertical/>
                <horizontal/>
              </border>
            </x14:dxf>
          </x14:cfRule>
          <xm:sqref>C98:Q108</xm:sqref>
        </x14:conditionalFormatting>
        <x14:conditionalFormatting xmlns:xm="http://schemas.microsoft.com/office/excel/2006/main">
          <x14:cfRule type="expression" priority="55" id="{00000000-000E-0000-0E00-000007000000}">
            <xm:f>$C$26='Drop down'!$P$6</xm:f>
            <x14:dxf>
              <font>
                <color theme="0"/>
              </font>
              <fill>
                <patternFill patternType="solid">
                  <bgColor theme="0"/>
                </patternFill>
              </fill>
              <border>
                <left/>
                <right/>
                <top/>
                <bottom/>
                <vertical/>
                <horizontal/>
              </border>
            </x14:dxf>
          </x14:cfRule>
          <xm:sqref>C110:Q120</xm:sqref>
        </x14:conditionalFormatting>
        <x14:conditionalFormatting xmlns:xm="http://schemas.microsoft.com/office/excel/2006/main">
          <x14:cfRule type="expression" priority="49" id="{00000000-000E-0000-0E00-000009000000}">
            <xm:f>$C$27='Drop down'!$P$6</xm:f>
            <x14:dxf>
              <font>
                <color theme="0"/>
              </font>
              <fill>
                <patternFill patternType="solid">
                  <bgColor theme="0"/>
                </patternFill>
              </fill>
              <border>
                <left/>
                <right/>
                <top/>
                <bottom/>
                <vertical/>
                <horizontal/>
              </border>
            </x14:dxf>
          </x14:cfRule>
          <xm:sqref>C122:Q132</xm:sqref>
        </x14:conditionalFormatting>
        <x14:conditionalFormatting xmlns:xm="http://schemas.microsoft.com/office/excel/2006/main">
          <x14:cfRule type="expression" priority="48" id="{00000000-000E-0000-0E00-00000A000000}">
            <xm:f>$C$28='Drop down'!$P$6</xm:f>
            <x14:dxf>
              <font>
                <color theme="0"/>
              </font>
              <fill>
                <patternFill patternType="solid">
                  <bgColor theme="0"/>
                </patternFill>
              </fill>
              <border>
                <left/>
                <right/>
                <top/>
                <bottom/>
                <vertical/>
                <horizontal/>
              </border>
            </x14:dxf>
          </x14:cfRule>
          <xm:sqref>C134:Q144</xm:sqref>
        </x14:conditionalFormatting>
        <x14:conditionalFormatting xmlns:xm="http://schemas.microsoft.com/office/excel/2006/main">
          <x14:cfRule type="expression" priority="42" id="{00000000-000E-0000-0E00-00000B000000}">
            <xm:f>$C$29='Drop down'!$P$6</xm:f>
            <x14:dxf>
              <font>
                <color theme="0"/>
              </font>
              <fill>
                <patternFill patternType="solid">
                  <bgColor theme="0"/>
                </patternFill>
              </fill>
              <border>
                <left/>
                <right/>
                <top/>
                <bottom/>
                <vertical/>
                <horizontal/>
              </border>
            </x14:dxf>
          </x14:cfRule>
          <xm:sqref>C146:Q156</xm:sqref>
        </x14:conditionalFormatting>
        <x14:conditionalFormatting xmlns:xm="http://schemas.microsoft.com/office/excel/2006/main">
          <x14:cfRule type="expression" priority="41" id="{00000000-000E-0000-0E00-00000C000000}">
            <xm:f>$C$30='Drop down'!$P$6</xm:f>
            <x14:dxf>
              <font>
                <color theme="0"/>
              </font>
              <fill>
                <patternFill patternType="solid">
                  <bgColor theme="0"/>
                </patternFill>
              </fill>
              <border>
                <left/>
                <right/>
                <top/>
                <bottom/>
                <vertical/>
                <horizontal/>
              </border>
            </x14:dxf>
          </x14:cfRule>
          <xm:sqref>C158:Q168</xm:sqref>
        </x14:conditionalFormatting>
        <x14:conditionalFormatting xmlns:xm="http://schemas.microsoft.com/office/excel/2006/main">
          <x14:cfRule type="expression" priority="1" id="{F2836CF8-1E88-4264-B4E2-AF43B54A315B}">
            <xm:f>OR(D5="",D5='Drop down'!$P$7)</xm:f>
            <x14:dxf>
              <font>
                <b/>
                <i val="0"/>
              </font>
              <fill>
                <patternFill>
                  <bgColor theme="2" tint="-0.14996795556505021"/>
                </patternFill>
              </fill>
            </x14:dxf>
          </x14:cfRule>
          <x14:cfRule type="expression" priority="2" id="{A15B3AB0-2523-4868-9359-52D61E38DDD4}">
            <xm:f>D5&lt;&gt;'Drop down'!$P$7</xm:f>
            <x14:dxf>
              <font>
                <b val="0"/>
                <i val="0"/>
                <color rgb="FFFF0000"/>
              </font>
              <fill>
                <patternFill patternType="solid">
                  <bgColor theme="0"/>
                </patternFill>
              </fill>
            </x14:dxf>
          </x14:cfRule>
          <xm:sqref>D5</xm:sqref>
        </x14:conditionalFormatting>
        <x14:conditionalFormatting xmlns:xm="http://schemas.microsoft.com/office/excel/2006/main">
          <x14:cfRule type="expression" priority="1401" id="{00000000-000E-0000-0E00-0000E8000000}">
            <xm:f>D50='Drop down'!$P$6</xm:f>
            <x14:dxf>
              <font>
                <b/>
                <i val="0"/>
                <color auto="1"/>
              </font>
              <fill>
                <patternFill>
                  <bgColor theme="2" tint="-0.14996795556505021"/>
                </patternFill>
              </fill>
            </x14:dxf>
          </x14:cfRule>
          <x14:cfRule type="expression" priority="1396" id="{00000000-000E-0000-0E00-0000E9000000}">
            <xm:f>D50&lt;&gt;'Drop down'!$P$6</xm:f>
            <x14:dxf>
              <font>
                <b val="0"/>
                <i val="0"/>
                <color rgb="FFFF0000"/>
              </font>
              <fill>
                <patternFill>
                  <bgColor theme="0"/>
                </patternFill>
              </fill>
            </x14:dxf>
          </x14:cfRule>
          <xm:sqref>D50:F59 D62:F71 D74:F83 D86:F95 D98:F107</xm:sqref>
        </x14:conditionalFormatting>
        <x14:conditionalFormatting xmlns:xm="http://schemas.microsoft.com/office/excel/2006/main">
          <x14:cfRule type="expression" priority="1406" id="{00000000-000E-0000-0E00-0000F0000000}">
            <xm:f>$E21='Drop down'!$P$9</xm:f>
            <x14:dxf>
              <font>
                <b/>
                <i val="0"/>
                <color theme="1"/>
              </font>
              <fill>
                <patternFill>
                  <bgColor theme="2" tint="-0.14996795556505021"/>
                </patternFill>
              </fill>
            </x14:dxf>
          </x14:cfRule>
          <xm:sqref>E21:E30</xm:sqref>
        </x14:conditionalFormatting>
        <x14:conditionalFormatting xmlns:xm="http://schemas.microsoft.com/office/excel/2006/main">
          <x14:cfRule type="expression" priority="1408" id="{00000000-000E-0000-0E00-0000D0000000}">
            <xm:f>$E35&lt;&gt;'Drop down'!$P$6</xm:f>
            <x14:dxf>
              <font>
                <b val="0"/>
                <i val="0"/>
                <color rgb="FFFF0000"/>
              </font>
              <fill>
                <patternFill>
                  <bgColor theme="0"/>
                </patternFill>
              </fill>
            </x14:dxf>
          </x14:cfRule>
          <x14:cfRule type="expression" priority="1407" id="{00000000-000E-0000-0E00-0000CF000000}">
            <xm:f>$E35='Drop down'!$P$6</xm:f>
            <x14:dxf>
              <font>
                <b/>
                <i val="0"/>
                <color auto="1"/>
              </font>
              <fill>
                <patternFill>
                  <bgColor theme="2" tint="-0.14996795556505021"/>
                </patternFill>
              </fill>
            </x14:dxf>
          </x14:cfRule>
          <xm:sqref>E35:Q35</xm:sqref>
        </x14:conditionalFormatting>
        <x14:conditionalFormatting xmlns:xm="http://schemas.microsoft.com/office/excel/2006/main">
          <x14:cfRule type="expression" priority="23" id="{C501271C-3E4C-47BE-B543-7530F119B995}">
            <xm:f>$E37&lt;&gt;'Drop down'!$P$6</xm:f>
            <x14:dxf>
              <font>
                <b val="0"/>
                <i val="0"/>
                <color rgb="FFFF0000"/>
              </font>
              <fill>
                <patternFill>
                  <bgColor theme="0"/>
                </patternFill>
              </fill>
            </x14:dxf>
          </x14:cfRule>
          <x14:cfRule type="expression" priority="22" id="{EE72E100-7D0E-47E5-B60A-9D0A966CF45D}">
            <xm:f>$E37='Drop down'!$P$6</xm:f>
            <x14:dxf>
              <font>
                <b/>
                <i val="0"/>
                <color auto="1"/>
              </font>
              <fill>
                <patternFill>
                  <bgColor theme="2" tint="-0.14996795556505021"/>
                </patternFill>
              </fill>
            </x14:dxf>
          </x14:cfRule>
          <xm:sqref>E37:Q37</xm:sqref>
        </x14:conditionalFormatting>
        <x14:conditionalFormatting xmlns:xm="http://schemas.microsoft.com/office/excel/2006/main">
          <x14:cfRule type="expression" priority="5" id="{F6E20DA2-1BCB-4478-ACF0-7D505ACE2A70}">
            <xm:f>$G$9='Drop down'!$P$6</xm:f>
            <x14:dxf>
              <font>
                <b/>
                <i val="0"/>
              </font>
              <fill>
                <patternFill>
                  <bgColor theme="2" tint="-0.14996795556505021"/>
                </patternFill>
              </fill>
            </x14:dxf>
          </x14:cfRule>
          <x14:cfRule type="expression" priority="6" id="{54467A50-C902-4677-9BC6-D74BA91F9274}">
            <xm:f>$G$9&lt;&gt;'Drop down'!$P$6</xm:f>
            <x14:dxf>
              <font>
                <b val="0"/>
                <i val="0"/>
                <color rgb="FFFF0000"/>
              </font>
              <fill>
                <patternFill>
                  <bgColor theme="0"/>
                </patternFill>
              </fill>
            </x14:dxf>
          </x14:cfRule>
          <xm:sqref>G9</xm:sqref>
        </x14:conditionalFormatting>
        <x14:conditionalFormatting xmlns:xm="http://schemas.microsoft.com/office/excel/2006/main">
          <x14:cfRule type="expression" priority="1409" id="{00000000-000E-0000-0E00-000052000000}">
            <xm:f>G21&lt;&gt;'Drop down'!$P$6</xm:f>
            <x14:dxf>
              <font>
                <b val="0"/>
                <i val="0"/>
                <color rgb="FFFF0000"/>
              </font>
              <fill>
                <patternFill>
                  <bgColor theme="0"/>
                </patternFill>
              </fill>
            </x14:dxf>
          </x14:cfRule>
          <x14:cfRule type="expression" priority="1410" id="{00000000-000E-0000-0E00-000053000000}">
            <xm:f>G21='Drop down'!$P$6</xm:f>
            <x14:dxf>
              <font>
                <b/>
                <i val="0"/>
              </font>
              <fill>
                <patternFill>
                  <bgColor theme="2" tint="-0.14996795556505021"/>
                </patternFill>
              </fill>
            </x14:dxf>
          </x14:cfRule>
          <xm:sqref>G21:G30 K21:K30</xm:sqref>
        </x14:conditionalFormatting>
        <x14:conditionalFormatting xmlns:xm="http://schemas.microsoft.com/office/excel/2006/main">
          <x14:cfRule type="expression" priority="4" id="{B55E05DF-C951-411A-B247-1C58C3C0864B}">
            <xm:f>$G$10='Drop down'!$P$6</xm:f>
            <x14:dxf>
              <font>
                <b/>
                <i val="0"/>
              </font>
            </x14:dxf>
          </x14:cfRule>
          <x14:cfRule type="expression" priority="3" id="{A9301390-EB1A-4BCB-821E-C4FA7CF42D12}">
            <xm:f>$G$10&lt;&gt;'Drop down'!$P$6</xm:f>
            <x14:dxf>
              <font>
                <color rgb="FFFF0000"/>
              </font>
              <fill>
                <patternFill patternType="none">
                  <bgColor auto="1"/>
                </patternFill>
              </fill>
            </x14:dxf>
          </x14:cfRule>
          <xm:sqref>G10:L10</xm:sqref>
        </x14:conditionalFormatting>
        <x14:conditionalFormatting xmlns:xm="http://schemas.microsoft.com/office/excel/2006/main">
          <x14:cfRule type="expression" priority="1390" id="{00000000-000E-0000-0E00-0000F1000000}">
            <xm:f>C21='Drop down'!$P$6</xm:f>
            <x14:dxf>
              <font>
                <b/>
                <i val="0"/>
                <color auto="1"/>
              </font>
              <fill>
                <patternFill>
                  <bgColor theme="2" tint="-0.14996795556505021"/>
                </patternFill>
              </fill>
            </x14:dxf>
          </x14:cfRule>
          <xm:sqref>K50:K59 K62:K71 K74:K83 K86:K95 K98:K107 D110:F119 K110:K119 D122:F131 K122:K131 D134:F143 K134:K143 D146:F155 K146:K155 D158:F167 K158:K167 C21:C30</xm:sqref>
        </x14:conditionalFormatting>
        <x14:conditionalFormatting xmlns:xm="http://schemas.microsoft.com/office/excel/2006/main">
          <x14:cfRule type="expression" priority="19" id="{DEF16CBA-FB94-41D5-984E-D0A9AF276E24}">
            <xm:f>$C$21='Drop down'!$P$6</xm:f>
            <x14:dxf>
              <font>
                <color theme="0"/>
              </font>
              <fill>
                <patternFill patternType="solid">
                  <bgColor theme="0"/>
                </patternFill>
              </fill>
              <border>
                <left/>
                <right/>
                <top/>
                <bottom/>
                <vertical/>
                <horizontal/>
              </border>
            </x14:dxf>
          </x14:cfRule>
          <xm:sqref>K62:K71</xm:sqref>
        </x14:conditionalFormatting>
        <x14:conditionalFormatting xmlns:xm="http://schemas.microsoft.com/office/excel/2006/main">
          <x14:cfRule type="expression" priority="18" id="{EA7EA430-07DB-4303-9D0C-A82B3B5698BA}">
            <xm:f>$C$21='Drop down'!$P$6</xm:f>
            <x14:dxf>
              <font>
                <color theme="0"/>
              </font>
              <fill>
                <patternFill patternType="solid">
                  <bgColor theme="0"/>
                </patternFill>
              </fill>
              <border>
                <left/>
                <right/>
                <top/>
                <bottom/>
                <vertical/>
                <horizontal/>
              </border>
            </x14:dxf>
          </x14:cfRule>
          <xm:sqref>K74:K83</xm:sqref>
        </x14:conditionalFormatting>
        <x14:conditionalFormatting xmlns:xm="http://schemas.microsoft.com/office/excel/2006/main">
          <x14:cfRule type="expression" priority="17" id="{858120CA-1031-44DB-A7D6-33998DF38337}">
            <xm:f>$C$21='Drop down'!$P$6</xm:f>
            <x14:dxf>
              <font>
                <color theme="0"/>
              </font>
              <fill>
                <patternFill patternType="solid">
                  <bgColor theme="0"/>
                </patternFill>
              </fill>
              <border>
                <left/>
                <right/>
                <top/>
                <bottom/>
                <vertical/>
                <horizontal/>
              </border>
            </x14:dxf>
          </x14:cfRule>
          <xm:sqref>K86:K95</xm:sqref>
        </x14:conditionalFormatting>
        <x14:conditionalFormatting xmlns:xm="http://schemas.microsoft.com/office/excel/2006/main">
          <x14:cfRule type="expression" priority="16" id="{7725CA05-DC0B-4BA6-8BC9-2E85E401F5D8}">
            <xm:f>$C$21='Drop down'!$P$6</xm:f>
            <x14:dxf>
              <font>
                <color theme="0"/>
              </font>
              <fill>
                <patternFill patternType="solid">
                  <bgColor theme="0"/>
                </patternFill>
              </fill>
              <border>
                <left/>
                <right/>
                <top/>
                <bottom/>
                <vertical/>
                <horizontal/>
              </border>
            </x14:dxf>
          </x14:cfRule>
          <xm:sqref>K98:K107</xm:sqref>
        </x14:conditionalFormatting>
        <x14:conditionalFormatting xmlns:xm="http://schemas.microsoft.com/office/excel/2006/main">
          <x14:cfRule type="expression" priority="15" id="{B723E6FE-7476-461A-9281-CD35A3867DF2}">
            <xm:f>$C$21='Drop down'!$P$6</xm:f>
            <x14:dxf>
              <font>
                <color theme="0"/>
              </font>
              <fill>
                <patternFill patternType="solid">
                  <bgColor theme="0"/>
                </patternFill>
              </fill>
              <border>
                <left/>
                <right/>
                <top/>
                <bottom/>
                <vertical/>
                <horizontal/>
              </border>
            </x14:dxf>
          </x14:cfRule>
          <xm:sqref>K110:K119</xm:sqref>
        </x14:conditionalFormatting>
        <x14:conditionalFormatting xmlns:xm="http://schemas.microsoft.com/office/excel/2006/main">
          <x14:cfRule type="expression" priority="14" id="{27A552D2-11A3-4F66-A8FD-ACA9D3A168D6}">
            <xm:f>$C$21='Drop down'!$P$6</xm:f>
            <x14:dxf>
              <font>
                <color theme="0"/>
              </font>
              <fill>
                <patternFill patternType="solid">
                  <bgColor theme="0"/>
                </patternFill>
              </fill>
              <border>
                <left/>
                <right/>
                <top/>
                <bottom/>
                <vertical/>
                <horizontal/>
              </border>
            </x14:dxf>
          </x14:cfRule>
          <xm:sqref>K122:K131</xm:sqref>
        </x14:conditionalFormatting>
        <x14:conditionalFormatting xmlns:xm="http://schemas.microsoft.com/office/excel/2006/main">
          <x14:cfRule type="expression" priority="13" id="{80DA15ED-983E-422C-94E4-98B192BBB8A9}">
            <xm:f>$C$21='Drop down'!$P$6</xm:f>
            <x14:dxf>
              <font>
                <color theme="0"/>
              </font>
              <fill>
                <patternFill patternType="solid">
                  <bgColor theme="0"/>
                </patternFill>
              </fill>
              <border>
                <left/>
                <right/>
                <top/>
                <bottom/>
                <vertical/>
                <horizontal/>
              </border>
            </x14:dxf>
          </x14:cfRule>
          <xm:sqref>K134:K143</xm:sqref>
        </x14:conditionalFormatting>
        <x14:conditionalFormatting xmlns:xm="http://schemas.microsoft.com/office/excel/2006/main">
          <x14:cfRule type="expression" priority="12" id="{115CC47E-9E78-4DF6-98DC-88F21A353C47}">
            <xm:f>$C$21='Drop down'!$P$6</xm:f>
            <x14:dxf>
              <font>
                <color theme="0"/>
              </font>
              <fill>
                <patternFill patternType="solid">
                  <bgColor theme="0"/>
                </patternFill>
              </fill>
              <border>
                <left/>
                <right/>
                <top/>
                <bottom/>
                <vertical/>
                <horizontal/>
              </border>
            </x14:dxf>
          </x14:cfRule>
          <xm:sqref>K146:K155</xm:sqref>
        </x14:conditionalFormatting>
        <x14:conditionalFormatting xmlns:xm="http://schemas.microsoft.com/office/excel/2006/main">
          <x14:cfRule type="expression" priority="11" id="{C45014B9-8C05-45F8-9758-E739CAEDB186}">
            <xm:f>$C$21='Drop down'!$P$6</xm:f>
            <x14:dxf>
              <font>
                <color theme="0"/>
              </font>
              <fill>
                <patternFill patternType="solid">
                  <bgColor theme="0"/>
                </patternFill>
              </fill>
              <border>
                <left/>
                <right/>
                <top/>
                <bottom/>
                <vertical/>
                <horizontal/>
              </border>
            </x14:dxf>
          </x14:cfRule>
          <xm:sqref>K158:K167</xm:sqref>
        </x14:conditionalFormatting>
      </x14:conditionalFormattings>
    </ext>
    <ext xmlns:x14="http://schemas.microsoft.com/office/spreadsheetml/2009/9/main" uri="{CCE6A557-97BC-4b89-ADB6-D9C93CAAB3DF}">
      <x14:dataValidations xmlns:xm="http://schemas.microsoft.com/office/excel/2006/main" count="7">
        <x14:dataValidation type="list" showInputMessage="1" showErrorMessage="1" xr:uid="{5D45E023-C828-4206-BB15-0723A85B9779}">
          <x14:formula1>
            <xm:f>EmballageDDGS1!$A$218:$A$222</xm:f>
          </x14:formula1>
          <xm:sqref>K21:K30</xm:sqref>
        </x14:dataValidation>
        <x14:dataValidation type="list" showInputMessage="1" showErrorMessage="1" xr:uid="{44895E42-B917-4945-BF48-CEF2E1C59F9F}">
          <x14:formula1>
            <xm:f>EmballageDDGS1!$B$226:$B$227</xm:f>
          </x14:formula1>
          <xm:sqref>H21:J30</xm:sqref>
        </x14:dataValidation>
        <x14:dataValidation type="list" showInputMessage="1" showErrorMessage="1" xr:uid="{5211D700-1D09-4BFC-97C7-8DE9C8DBB80F}">
          <x14:formula1>
            <xm:f>EmballageDDGS1!$A$211:$A$213</xm:f>
          </x14:formula1>
          <xm:sqref>F158:F167 F146:F155 F134:F143 F122:F131 F110:F119 F98:F107 F86:F95 F74:F83 F62:F71 F50:F59</xm:sqref>
        </x14:dataValidation>
        <x14:dataValidation type="list" showInputMessage="1" showErrorMessage="1" xr:uid="{972A0092-8F51-4B4E-A5D5-42B864B55BB8}">
          <x14:formula1>
            <xm:f>EmballageDDGS1!$A$169:$A$177</xm:f>
          </x14:formula1>
          <xm:sqref>K158:L167 K146:L155 K134:L143 K122:L131 K110:L119 K98:L107 K86:L95 K74:L83 K50:K59 K62:K71</xm:sqref>
        </x14:dataValidation>
        <x14:dataValidation type="list" showInputMessage="1" showErrorMessage="1" xr:uid="{F2C2F093-B45F-4EB8-9E3C-E11ABDD4F1E8}">
          <x14:formula1>
            <xm:f>'Drop down'!$A$5:$A$7</xm:f>
          </x14:formula1>
          <xm:sqref>E158:E167 E50:E59 E62:E71 E74:E83 E86:E95 E98:E107 E110:E119 E122:E131 E134:E143 E146:E155 E37:Q38 G9:G10</xm:sqref>
        </x14:dataValidation>
        <x14:dataValidation type="list" showInputMessage="1" showErrorMessage="1" xr:uid="{C450AB47-6805-4A50-BEF3-ECDEBB24B04F}">
          <x14:formula1>
            <xm:f>EmballageDDGS1!$A$182:$A$184</xm:f>
          </x14:formula1>
          <xm:sqref>E35:Q36</xm:sqref>
        </x14:dataValidation>
        <x14:dataValidation type="list" allowBlank="1" showInputMessage="1" showErrorMessage="1" xr:uid="{24E85724-7882-4B6C-8F81-40039E7212A0}">
          <x14:formula1>
            <xm:f>EmballageDDGS1!$A$188:$A$206</xm:f>
          </x14:formula1>
          <xm:sqref>G21:G30</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3C123-C204-4CBC-A139-1ADB588E81A8}">
  <sheetPr codeName="Sheet26">
    <tabColor theme="6" tint="-0.499984740745262"/>
    <pageSetUpPr fitToPage="1"/>
  </sheetPr>
  <dimension ref="A1:AH184"/>
  <sheetViews>
    <sheetView topLeftCell="A9" workbookViewId="0">
      <selection activeCell="E46" sqref="E46"/>
    </sheetView>
  </sheetViews>
  <sheetFormatPr defaultRowHeight="15" x14ac:dyDescent="0.25"/>
  <cols>
    <col min="1" max="1" width="2.85546875" customWidth="1"/>
    <col min="2" max="2" width="3.42578125" customWidth="1"/>
    <col min="3" max="3" width="22.28515625" customWidth="1"/>
    <col min="4" max="4" width="21.42578125" customWidth="1"/>
    <col min="5" max="5" width="28.42578125" customWidth="1"/>
    <col min="6" max="6" width="13.5703125" customWidth="1"/>
    <col min="7" max="7" width="17.5703125" customWidth="1"/>
    <col min="8" max="10" width="3.7109375" customWidth="1"/>
    <col min="11" max="11" width="17" customWidth="1"/>
    <col min="12" max="16" width="14.140625" hidden="1" customWidth="1"/>
    <col min="17" max="17" width="2.5703125" customWidth="1"/>
    <col min="18" max="18" width="3.140625" customWidth="1"/>
    <col min="19" max="19" width="3.42578125" customWidth="1"/>
    <col min="20" max="20" width="41.140625" customWidth="1"/>
  </cols>
  <sheetData>
    <row r="1" spans="1:34" ht="42.6" customHeight="1" x14ac:dyDescent="0.25">
      <c r="A1" s="181"/>
      <c r="B1" s="223" t="str">
        <f>'Drop down'!P14</f>
        <v>Alle rettigheder til dette dokument tilhører Varefakta, og dokumentet må ikke kopieres, gengives, videregives og/eller benyttes uden forudgående skriftlig tilladelse fra Varefakta (Version 26.1).</v>
      </c>
      <c r="C1" s="223"/>
      <c r="D1" s="223"/>
      <c r="E1" s="223"/>
      <c r="F1" s="182"/>
      <c r="G1" s="182"/>
      <c r="H1" s="182"/>
      <c r="I1" s="182"/>
      <c r="J1" s="182"/>
      <c r="K1" s="182"/>
      <c r="L1" s="183"/>
      <c r="M1" s="183"/>
      <c r="N1" s="183"/>
      <c r="O1" s="184"/>
      <c r="P1" s="184"/>
      <c r="Q1" s="184"/>
      <c r="R1" s="185"/>
      <c r="S1" s="1"/>
      <c r="T1" s="1"/>
      <c r="U1" s="1"/>
      <c r="V1" s="1"/>
      <c r="W1" s="1"/>
      <c r="X1" s="1"/>
      <c r="Y1" s="1"/>
      <c r="Z1" s="1"/>
      <c r="AA1" s="1"/>
      <c r="AB1" s="1"/>
      <c r="AC1" s="1"/>
      <c r="AD1" s="1"/>
      <c r="AE1" s="1"/>
      <c r="AF1" s="1"/>
      <c r="AG1" s="1"/>
      <c r="AH1" s="1"/>
    </row>
    <row r="2" spans="1:34" x14ac:dyDescent="0.25">
      <c r="A2" s="181"/>
      <c r="B2" s="5"/>
      <c r="C2" s="6"/>
      <c r="D2" s="6"/>
      <c r="E2" s="6"/>
      <c r="F2" s="6"/>
      <c r="G2" s="6"/>
      <c r="H2" s="6"/>
      <c r="I2" s="6"/>
      <c r="J2" s="6"/>
      <c r="K2" s="6"/>
      <c r="L2" s="6"/>
      <c r="M2" s="6"/>
      <c r="N2" s="6"/>
      <c r="O2" s="6"/>
      <c r="P2" s="6"/>
      <c r="Q2" s="7"/>
      <c r="R2" s="185"/>
      <c r="S2" s="1"/>
      <c r="T2" s="1"/>
      <c r="U2" s="1"/>
      <c r="V2" s="1"/>
      <c r="W2" s="1"/>
      <c r="X2" s="1"/>
      <c r="Y2" s="1"/>
      <c r="Z2" s="1"/>
      <c r="AA2" s="1"/>
      <c r="AB2" s="1"/>
      <c r="AC2" s="1"/>
      <c r="AD2" s="1"/>
      <c r="AE2" s="1"/>
      <c r="AF2" s="1"/>
      <c r="AG2" s="1"/>
      <c r="AH2" s="1"/>
    </row>
    <row r="3" spans="1:34" ht="27.75" x14ac:dyDescent="0.4">
      <c r="A3" s="181"/>
      <c r="B3" s="5"/>
      <c r="C3" s="188" t="s">
        <v>4855</v>
      </c>
      <c r="D3" s="6"/>
      <c r="E3" s="6"/>
      <c r="F3" s="347"/>
      <c r="G3" s="347"/>
      <c r="H3" s="347"/>
      <c r="I3" s="347"/>
      <c r="J3" s="347"/>
      <c r="K3" s="347"/>
      <c r="L3" s="6"/>
      <c r="M3" s="6"/>
      <c r="N3" s="6"/>
      <c r="O3" s="6"/>
      <c r="P3" s="6"/>
      <c r="Q3" s="7"/>
      <c r="R3" s="185"/>
      <c r="S3" s="1"/>
      <c r="T3" s="1"/>
      <c r="U3" s="1"/>
      <c r="V3" s="1"/>
      <c r="W3" s="1"/>
      <c r="X3" s="1"/>
      <c r="Y3" s="1"/>
      <c r="Z3" s="1"/>
      <c r="AA3" s="1"/>
      <c r="AB3" s="1"/>
      <c r="AC3" s="1"/>
      <c r="AD3" s="1"/>
      <c r="AE3" s="1"/>
      <c r="AF3" s="1"/>
      <c r="AG3" s="1"/>
      <c r="AH3" s="1"/>
    </row>
    <row r="4" spans="1:34" x14ac:dyDescent="0.25">
      <c r="A4" s="181"/>
      <c r="B4" s="5"/>
      <c r="C4" s="6"/>
      <c r="D4" s="6"/>
      <c r="E4" s="6"/>
      <c r="F4" s="6"/>
      <c r="G4" s="6"/>
      <c r="H4" s="6"/>
      <c r="I4" s="6"/>
      <c r="J4" s="6"/>
      <c r="K4" s="6"/>
      <c r="L4" s="6"/>
      <c r="M4" s="6"/>
      <c r="N4" s="6"/>
      <c r="O4" s="6"/>
      <c r="P4" s="6"/>
      <c r="Q4" s="7"/>
      <c r="R4" s="185"/>
      <c r="S4" s="1"/>
      <c r="T4" s="1"/>
      <c r="U4" s="1"/>
      <c r="V4" s="1"/>
      <c r="W4" s="1"/>
      <c r="X4" s="1"/>
      <c r="Y4" s="1"/>
      <c r="Z4" s="1"/>
      <c r="AA4" s="1"/>
      <c r="AB4" s="1"/>
      <c r="AC4" s="1"/>
      <c r="AD4" s="1"/>
      <c r="AE4" s="1"/>
      <c r="AF4" s="1"/>
      <c r="AG4" s="1"/>
      <c r="AH4" s="1"/>
    </row>
    <row r="5" spans="1:34" ht="21.75" customHeight="1" x14ac:dyDescent="0.3">
      <c r="A5" s="181"/>
      <c r="B5" s="5"/>
      <c r="C5" s="170" t="s">
        <v>5444</v>
      </c>
      <c r="D5" s="6"/>
      <c r="E5" s="6"/>
      <c r="F5" s="6"/>
      <c r="G5" s="6"/>
      <c r="H5" s="6"/>
      <c r="I5" s="6"/>
      <c r="J5" s="6"/>
      <c r="K5" s="6"/>
      <c r="L5" s="6"/>
      <c r="M5" s="6"/>
      <c r="N5" s="6"/>
      <c r="O5" s="6"/>
      <c r="P5" s="6"/>
      <c r="Q5" s="7"/>
      <c r="R5" s="185"/>
      <c r="S5" s="1"/>
      <c r="T5" s="1"/>
      <c r="U5" s="1"/>
      <c r="V5" s="1"/>
      <c r="W5" s="1"/>
      <c r="X5" s="1"/>
      <c r="Y5" s="1"/>
      <c r="Z5" s="1"/>
      <c r="AA5" s="1"/>
      <c r="AB5" s="1"/>
      <c r="AC5" s="1"/>
      <c r="AD5" s="1"/>
      <c r="AE5" s="1"/>
      <c r="AF5" s="1"/>
      <c r="AG5" s="1"/>
      <c r="AH5" s="1"/>
    </row>
    <row r="6" spans="1:34" ht="12.95" customHeight="1" x14ac:dyDescent="0.3">
      <c r="A6" s="181"/>
      <c r="B6" s="5"/>
      <c r="C6" s="170"/>
      <c r="D6" s="6"/>
      <c r="E6" s="6"/>
      <c r="F6" s="6"/>
      <c r="G6" s="6"/>
      <c r="H6" s="6"/>
      <c r="I6" s="6"/>
      <c r="J6" s="6"/>
      <c r="K6" s="6"/>
      <c r="L6" s="6"/>
      <c r="M6" s="6"/>
      <c r="N6" s="6"/>
      <c r="O6" s="6"/>
      <c r="P6" s="6"/>
      <c r="Q6" s="7"/>
      <c r="R6" s="185"/>
      <c r="S6" s="1"/>
      <c r="T6" s="1"/>
      <c r="U6" s="1"/>
      <c r="V6" s="1"/>
      <c r="W6" s="1"/>
      <c r="X6" s="1"/>
      <c r="Y6" s="1"/>
      <c r="Z6" s="1"/>
      <c r="AA6" s="1"/>
      <c r="AB6" s="1"/>
      <c r="AC6" s="1"/>
      <c r="AD6" s="1"/>
      <c r="AE6" s="1"/>
      <c r="AF6" s="1"/>
      <c r="AG6" s="1"/>
      <c r="AH6" s="1"/>
    </row>
    <row r="7" spans="1:34" ht="14.45" customHeight="1" x14ac:dyDescent="0.25">
      <c r="A7" s="181"/>
      <c r="B7" s="5"/>
      <c r="C7" s="227" t="s">
        <v>4856</v>
      </c>
      <c r="D7" s="227"/>
      <c r="E7" s="228"/>
      <c r="F7" s="228"/>
      <c r="G7" s="228"/>
      <c r="H7" s="228"/>
      <c r="I7" s="228"/>
      <c r="J7" s="228"/>
      <c r="K7" s="228"/>
      <c r="L7" s="228"/>
      <c r="M7" s="228"/>
      <c r="N7" s="228"/>
      <c r="O7" s="228"/>
      <c r="P7" s="228"/>
      <c r="Q7" s="46"/>
      <c r="R7" s="185"/>
      <c r="S7" s="1"/>
      <c r="T7" s="1"/>
      <c r="U7" s="1"/>
      <c r="V7" s="1"/>
      <c r="W7" s="1"/>
      <c r="X7" s="1"/>
      <c r="Y7" s="1"/>
      <c r="Z7" s="1"/>
      <c r="AA7" s="1"/>
      <c r="AB7" s="1"/>
      <c r="AC7" s="1"/>
      <c r="AD7" s="1"/>
      <c r="AE7" s="1"/>
      <c r="AF7" s="1"/>
      <c r="AG7" s="1"/>
      <c r="AH7" s="1"/>
    </row>
    <row r="8" spans="1:34" x14ac:dyDescent="0.25">
      <c r="A8" s="181"/>
      <c r="B8" s="5"/>
      <c r="C8" s="227"/>
      <c r="D8" s="227"/>
      <c r="E8" s="228"/>
      <c r="F8" s="228"/>
      <c r="G8" s="228"/>
      <c r="H8" s="228"/>
      <c r="I8" s="228"/>
      <c r="J8" s="228"/>
      <c r="K8" s="228"/>
      <c r="L8" s="228"/>
      <c r="M8" s="228"/>
      <c r="N8" s="228"/>
      <c r="O8" s="228"/>
      <c r="P8" s="228"/>
      <c r="Q8" s="46"/>
      <c r="R8" s="185"/>
      <c r="S8" s="1"/>
      <c r="T8" s="1"/>
      <c r="U8" s="1"/>
      <c r="V8" s="1"/>
      <c r="W8" s="1"/>
      <c r="X8" s="1"/>
      <c r="Y8" s="1"/>
      <c r="Z8" s="1"/>
      <c r="AA8" s="1"/>
      <c r="AB8" s="1"/>
      <c r="AC8" s="1"/>
      <c r="AD8" s="1"/>
      <c r="AE8" s="1"/>
      <c r="AF8" s="1"/>
      <c r="AG8" s="1"/>
      <c r="AH8" s="1"/>
    </row>
    <row r="9" spans="1:34" x14ac:dyDescent="0.25">
      <c r="A9" s="181"/>
      <c r="B9" s="5"/>
      <c r="C9" s="6"/>
      <c r="D9" s="6"/>
      <c r="E9" s="6"/>
      <c r="F9" s="6"/>
      <c r="G9" s="6"/>
      <c r="H9" s="6"/>
      <c r="I9" s="6"/>
      <c r="J9" s="6"/>
      <c r="K9" s="6"/>
      <c r="L9" s="10"/>
      <c r="M9" s="6"/>
      <c r="N9" s="6"/>
      <c r="O9" s="6"/>
      <c r="P9" s="6"/>
      <c r="Q9" s="7"/>
      <c r="R9" s="185"/>
      <c r="S9" s="1"/>
      <c r="T9" s="1"/>
      <c r="U9" s="1"/>
      <c r="V9" s="1"/>
      <c r="W9" s="1"/>
      <c r="X9" s="1"/>
      <c r="Y9" s="1"/>
      <c r="Z9" s="1"/>
      <c r="AA9" s="1"/>
      <c r="AB9" s="1"/>
      <c r="AC9" s="1"/>
      <c r="AD9" s="1"/>
      <c r="AE9" s="1"/>
      <c r="AF9" s="1"/>
      <c r="AG9" s="1"/>
      <c r="AH9" s="1"/>
    </row>
    <row r="10" spans="1:34" ht="14.45" customHeight="1" x14ac:dyDescent="0.25">
      <c r="A10" s="181"/>
      <c r="B10" s="5"/>
      <c r="C10" s="224" t="s">
        <v>4843</v>
      </c>
      <c r="D10" s="224" t="s">
        <v>5438</v>
      </c>
      <c r="E10" s="224" t="s">
        <v>5439</v>
      </c>
      <c r="F10" s="224" t="s">
        <v>5440</v>
      </c>
      <c r="G10" s="225" t="s">
        <v>4844</v>
      </c>
      <c r="H10" s="198" t="s">
        <v>4845</v>
      </c>
      <c r="I10" s="198" t="s">
        <v>4846</v>
      </c>
      <c r="J10" s="198" t="s">
        <v>4847</v>
      </c>
      <c r="K10" s="232" t="s">
        <v>5398</v>
      </c>
      <c r="L10" s="10"/>
      <c r="M10" s="6"/>
      <c r="N10" s="6"/>
      <c r="O10" s="6"/>
      <c r="P10" s="6"/>
      <c r="Q10" s="7"/>
      <c r="R10" s="185"/>
      <c r="S10" s="1"/>
      <c r="T10" s="1"/>
      <c r="U10" s="1"/>
      <c r="V10" s="1"/>
      <c r="W10" s="1"/>
      <c r="X10" s="1"/>
      <c r="Y10" s="1"/>
      <c r="Z10" s="1"/>
      <c r="AA10" s="1"/>
      <c r="AB10" s="1"/>
      <c r="AC10" s="1"/>
      <c r="AD10" s="1"/>
      <c r="AE10" s="1"/>
      <c r="AF10" s="1"/>
      <c r="AG10" s="1"/>
      <c r="AH10" s="1"/>
    </row>
    <row r="11" spans="1:34" x14ac:dyDescent="0.25">
      <c r="A11" s="181"/>
      <c r="B11" s="5"/>
      <c r="C11" s="224"/>
      <c r="D11" s="224"/>
      <c r="E11" s="224"/>
      <c r="F11" s="224"/>
      <c r="G11" s="225"/>
      <c r="H11" s="199"/>
      <c r="I11" s="199"/>
      <c r="J11" s="199"/>
      <c r="K11" s="232"/>
      <c r="L11" s="10"/>
      <c r="M11" s="6"/>
      <c r="N11" s="6"/>
      <c r="O11" s="6"/>
      <c r="P11" s="6"/>
      <c r="Q11" s="7"/>
      <c r="R11" s="185"/>
      <c r="S11" s="1"/>
      <c r="T11" s="1"/>
      <c r="U11" s="1"/>
      <c r="V11" s="1"/>
      <c r="W11" s="1"/>
      <c r="X11" s="1"/>
      <c r="Y11" s="1"/>
      <c r="Z11" s="1"/>
      <c r="AA11" s="1"/>
      <c r="AB11" s="1"/>
      <c r="AC11" s="1"/>
      <c r="AD11" s="1"/>
      <c r="AE11" s="1"/>
      <c r="AF11" s="1"/>
      <c r="AG11" s="1"/>
      <c r="AH11" s="1"/>
    </row>
    <row r="12" spans="1:34" x14ac:dyDescent="0.25">
      <c r="A12" s="181"/>
      <c r="B12" s="5"/>
      <c r="C12" s="224"/>
      <c r="D12" s="224"/>
      <c r="E12" s="224"/>
      <c r="F12" s="224"/>
      <c r="G12" s="225"/>
      <c r="H12" s="199"/>
      <c r="I12" s="199"/>
      <c r="J12" s="199"/>
      <c r="K12" s="232"/>
      <c r="L12" s="10"/>
      <c r="M12" s="6"/>
      <c r="N12" s="6"/>
      <c r="O12" s="6"/>
      <c r="P12" s="6"/>
      <c r="Q12" s="7"/>
      <c r="R12" s="185"/>
      <c r="S12" s="1"/>
      <c r="T12" s="1"/>
      <c r="U12" s="1"/>
      <c r="V12" s="1"/>
      <c r="W12" s="1"/>
      <c r="X12" s="1"/>
      <c r="Y12" s="1"/>
      <c r="Z12" s="1"/>
      <c r="AA12" s="1"/>
      <c r="AB12" s="1"/>
      <c r="AC12" s="1"/>
      <c r="AD12" s="1"/>
      <c r="AE12" s="1"/>
      <c r="AF12" s="1"/>
      <c r="AG12" s="1"/>
      <c r="AH12" s="1"/>
    </row>
    <row r="13" spans="1:34" x14ac:dyDescent="0.25">
      <c r="A13" s="181"/>
      <c r="B13" s="5"/>
      <c r="C13" s="224"/>
      <c r="D13" s="224"/>
      <c r="E13" s="224"/>
      <c r="F13" s="224"/>
      <c r="G13" s="225"/>
      <c r="H13" s="199"/>
      <c r="I13" s="199"/>
      <c r="J13" s="199"/>
      <c r="K13" s="232"/>
      <c r="L13" s="10"/>
      <c r="M13" s="6"/>
      <c r="N13" s="6"/>
      <c r="O13" s="6"/>
      <c r="P13" s="6"/>
      <c r="Q13" s="7"/>
      <c r="R13" s="185"/>
      <c r="S13" s="1"/>
      <c r="T13" s="1"/>
      <c r="U13" s="1"/>
      <c r="V13" s="1"/>
      <c r="W13" s="1"/>
      <c r="X13" s="1"/>
      <c r="Y13" s="1"/>
      <c r="Z13" s="1"/>
      <c r="AA13" s="1"/>
      <c r="AB13" s="1"/>
      <c r="AC13" s="1"/>
      <c r="AD13" s="1"/>
      <c r="AE13" s="1"/>
      <c r="AF13" s="1"/>
      <c r="AG13" s="1"/>
      <c r="AH13" s="1"/>
    </row>
    <row r="14" spans="1:34" x14ac:dyDescent="0.25">
      <c r="A14" s="181"/>
      <c r="B14" s="5"/>
      <c r="C14" s="224"/>
      <c r="D14" s="224"/>
      <c r="E14" s="224"/>
      <c r="F14" s="224"/>
      <c r="G14" s="225"/>
      <c r="H14" s="199"/>
      <c r="I14" s="199"/>
      <c r="J14" s="199"/>
      <c r="K14" s="232"/>
      <c r="L14" s="10"/>
      <c r="M14" s="6"/>
      <c r="N14" s="6"/>
      <c r="O14" s="6"/>
      <c r="P14" s="6"/>
      <c r="Q14" s="7"/>
      <c r="R14" s="185"/>
      <c r="S14" s="1"/>
      <c r="T14" s="1"/>
      <c r="U14" s="1"/>
      <c r="V14" s="1"/>
      <c r="W14" s="1"/>
      <c r="X14" s="1"/>
      <c r="Y14" s="1"/>
      <c r="Z14" s="1"/>
      <c r="AA14" s="1"/>
      <c r="AB14" s="1"/>
      <c r="AC14" s="1"/>
      <c r="AD14" s="1"/>
      <c r="AE14" s="1"/>
      <c r="AF14" s="1"/>
      <c r="AG14" s="1"/>
      <c r="AH14" s="1"/>
    </row>
    <row r="15" spans="1:34" x14ac:dyDescent="0.25">
      <c r="A15" s="181"/>
      <c r="B15" s="5"/>
      <c r="C15" s="224"/>
      <c r="D15" s="224"/>
      <c r="E15" s="224"/>
      <c r="F15" s="224"/>
      <c r="G15" s="225"/>
      <c r="H15" s="199"/>
      <c r="I15" s="199"/>
      <c r="J15" s="199"/>
      <c r="K15" s="232"/>
      <c r="L15" s="10"/>
      <c r="M15" s="6"/>
      <c r="N15" s="6"/>
      <c r="O15" s="6"/>
      <c r="P15" s="6"/>
      <c r="Q15" s="7"/>
      <c r="R15" s="185"/>
      <c r="S15" s="1"/>
      <c r="T15" s="1"/>
      <c r="U15" s="1"/>
      <c r="V15" s="1"/>
      <c r="W15" s="1"/>
      <c r="X15" s="1"/>
      <c r="Y15" s="1"/>
      <c r="Z15" s="1"/>
      <c r="AA15" s="1"/>
      <c r="AB15" s="1"/>
      <c r="AC15" s="1"/>
      <c r="AD15" s="1"/>
      <c r="AE15" s="1"/>
      <c r="AF15" s="1"/>
      <c r="AG15" s="1"/>
      <c r="AH15" s="1"/>
    </row>
    <row r="16" spans="1:34" x14ac:dyDescent="0.25">
      <c r="A16" s="181"/>
      <c r="B16" s="5"/>
      <c r="C16" s="224"/>
      <c r="D16" s="224"/>
      <c r="E16" s="224"/>
      <c r="F16" s="224"/>
      <c r="G16" s="225"/>
      <c r="H16" s="200"/>
      <c r="I16" s="200"/>
      <c r="J16" s="200"/>
      <c r="K16" s="232"/>
      <c r="L16" s="131" t="s">
        <v>210</v>
      </c>
      <c r="M16" s="129" t="s">
        <v>810</v>
      </c>
      <c r="N16" s="129" t="s">
        <v>213</v>
      </c>
      <c r="O16" s="129" t="s">
        <v>211</v>
      </c>
      <c r="P16" s="129" t="s">
        <v>212</v>
      </c>
      <c r="Q16" s="7"/>
      <c r="R16" s="185"/>
      <c r="S16" s="1"/>
      <c r="T16" s="1"/>
      <c r="U16" s="1"/>
      <c r="V16" s="1"/>
      <c r="W16" s="1"/>
      <c r="X16" s="1"/>
      <c r="Y16" s="1"/>
      <c r="Z16" s="1"/>
      <c r="AA16" s="1"/>
      <c r="AB16" s="1"/>
      <c r="AC16" s="1"/>
      <c r="AD16" s="1"/>
      <c r="AE16" s="1"/>
      <c r="AF16" s="1"/>
      <c r="AG16" s="1"/>
      <c r="AH16" s="1"/>
    </row>
    <row r="17" spans="1:34" x14ac:dyDescent="0.25">
      <c r="A17" s="181"/>
      <c r="B17" s="5"/>
      <c r="C17" s="139" t="s">
        <v>15</v>
      </c>
      <c r="D17" s="139"/>
      <c r="E17" s="140" t="str">
        <f>IFERROR(IF(D17="",'Drop down'!$P$9,D17/$D$27),'Drop down'!$P$9)</f>
        <v>Beregnes</v>
      </c>
      <c r="F17" s="139"/>
      <c r="G17" s="139" t="s">
        <v>15</v>
      </c>
      <c r="H17" s="141"/>
      <c r="I17" s="141"/>
      <c r="J17" s="141"/>
      <c r="K17" s="139" t="s">
        <v>15</v>
      </c>
      <c r="L17" s="55"/>
      <c r="M17" s="55"/>
      <c r="N17" s="55"/>
      <c r="O17" s="55"/>
      <c r="P17" s="55"/>
      <c r="Q17" s="7"/>
      <c r="R17" s="185"/>
      <c r="S17" s="1"/>
      <c r="T17" s="1"/>
      <c r="U17" s="1"/>
      <c r="V17" s="1"/>
      <c r="W17" s="1"/>
      <c r="X17" s="1"/>
      <c r="Y17" s="1"/>
      <c r="Z17" s="1"/>
      <c r="AA17" s="1"/>
      <c r="AB17" s="1"/>
      <c r="AC17" s="1"/>
      <c r="AD17" s="1"/>
      <c r="AE17" s="1"/>
      <c r="AF17" s="1"/>
      <c r="AG17" s="1"/>
      <c r="AH17" s="1"/>
    </row>
    <row r="18" spans="1:34" x14ac:dyDescent="0.25">
      <c r="A18" s="181"/>
      <c r="B18" s="5"/>
      <c r="C18" s="139" t="s">
        <v>15</v>
      </c>
      <c r="D18" s="139"/>
      <c r="E18" s="140" t="str">
        <f>IFERROR(IF(D18="",'Drop down'!$P$9,D18/$D$27),'Drop down'!$P$9)</f>
        <v>Beregnes</v>
      </c>
      <c r="F18" s="139"/>
      <c r="G18" s="139" t="s">
        <v>15</v>
      </c>
      <c r="H18" s="141"/>
      <c r="I18" s="141"/>
      <c r="J18" s="141"/>
      <c r="K18" s="139" t="s">
        <v>15</v>
      </c>
      <c r="L18" s="55"/>
      <c r="M18" s="55"/>
      <c r="N18" s="55"/>
      <c r="O18" s="55"/>
      <c r="P18" s="55"/>
      <c r="Q18" s="7"/>
      <c r="R18" s="185"/>
      <c r="S18" s="1"/>
      <c r="T18" s="1"/>
      <c r="U18" s="1"/>
      <c r="V18" s="1"/>
      <c r="W18" s="1"/>
      <c r="X18" s="1"/>
      <c r="Y18" s="1"/>
      <c r="Z18" s="1"/>
      <c r="AA18" s="1"/>
      <c r="AB18" s="1"/>
      <c r="AC18" s="1"/>
      <c r="AD18" s="1"/>
      <c r="AE18" s="1"/>
      <c r="AF18" s="1"/>
      <c r="AG18" s="1"/>
      <c r="AH18" s="1"/>
    </row>
    <row r="19" spans="1:34" x14ac:dyDescent="0.25">
      <c r="A19" s="181"/>
      <c r="B19" s="5"/>
      <c r="C19" s="139" t="s">
        <v>15</v>
      </c>
      <c r="D19" s="139"/>
      <c r="E19" s="140" t="str">
        <f>IFERROR(IF(D19="",'Drop down'!$P$9,D19/$D$27),'Drop down'!$P$9)</f>
        <v>Beregnes</v>
      </c>
      <c r="F19" s="139"/>
      <c r="G19" s="139" t="s">
        <v>15</v>
      </c>
      <c r="H19" s="141"/>
      <c r="I19" s="141"/>
      <c r="J19" s="141"/>
      <c r="K19" s="139" t="s">
        <v>15</v>
      </c>
      <c r="L19" s="55"/>
      <c r="M19" s="55"/>
      <c r="N19" s="55"/>
      <c r="O19" s="55"/>
      <c r="P19" s="55"/>
      <c r="Q19" s="7"/>
      <c r="R19" s="185"/>
      <c r="S19" s="1"/>
      <c r="T19" s="1"/>
      <c r="U19" s="1"/>
      <c r="V19" s="1"/>
      <c r="W19" s="1"/>
      <c r="X19" s="1"/>
      <c r="Y19" s="1"/>
      <c r="Z19" s="1"/>
      <c r="AA19" s="1"/>
      <c r="AB19" s="1"/>
      <c r="AC19" s="1"/>
      <c r="AD19" s="1"/>
      <c r="AE19" s="1"/>
      <c r="AF19" s="1"/>
      <c r="AG19" s="1"/>
      <c r="AH19" s="1"/>
    </row>
    <row r="20" spans="1:34" x14ac:dyDescent="0.25">
      <c r="A20" s="181"/>
      <c r="B20" s="5"/>
      <c r="C20" s="139" t="s">
        <v>15</v>
      </c>
      <c r="D20" s="139"/>
      <c r="E20" s="140" t="str">
        <f>IFERROR(IF(D20="",'Drop down'!$P$9,D20/$D$27),'Drop down'!$P$9)</f>
        <v>Beregnes</v>
      </c>
      <c r="F20" s="139"/>
      <c r="G20" s="139" t="s">
        <v>15</v>
      </c>
      <c r="H20" s="141"/>
      <c r="I20" s="141"/>
      <c r="J20" s="141"/>
      <c r="K20" s="139" t="s">
        <v>15</v>
      </c>
      <c r="L20" s="55"/>
      <c r="M20" s="55"/>
      <c r="N20" s="55"/>
      <c r="O20" s="55"/>
      <c r="P20" s="55"/>
      <c r="Q20" s="7"/>
      <c r="R20" s="185"/>
      <c r="S20" s="1"/>
      <c r="T20" s="1"/>
      <c r="U20" s="1"/>
      <c r="V20" s="1"/>
      <c r="W20" s="1"/>
      <c r="X20" s="1"/>
      <c r="Y20" s="1"/>
      <c r="Z20" s="1"/>
      <c r="AA20" s="1"/>
      <c r="AB20" s="1"/>
      <c r="AC20" s="1"/>
      <c r="AD20" s="1"/>
      <c r="AE20" s="1"/>
      <c r="AF20" s="1"/>
      <c r="AG20" s="1"/>
      <c r="AH20" s="1"/>
    </row>
    <row r="21" spans="1:34" x14ac:dyDescent="0.25">
      <c r="A21" s="181"/>
      <c r="B21" s="5"/>
      <c r="C21" s="139" t="s">
        <v>15</v>
      </c>
      <c r="D21" s="139"/>
      <c r="E21" s="140" t="str">
        <f>IFERROR(IF(D21="",'Drop down'!$P$9,D21/$D$27),'Drop down'!$P$9)</f>
        <v>Beregnes</v>
      </c>
      <c r="F21" s="139"/>
      <c r="G21" s="139" t="s">
        <v>15</v>
      </c>
      <c r="H21" s="141"/>
      <c r="I21" s="141"/>
      <c r="J21" s="141"/>
      <c r="K21" s="139" t="s">
        <v>15</v>
      </c>
      <c r="L21" s="55"/>
      <c r="M21" s="55"/>
      <c r="N21" s="55"/>
      <c r="O21" s="55"/>
      <c r="P21" s="55"/>
      <c r="Q21" s="7"/>
      <c r="R21" s="185"/>
      <c r="S21" s="1"/>
      <c r="T21" s="1"/>
      <c r="U21" s="1"/>
      <c r="V21" s="1"/>
      <c r="W21" s="1"/>
      <c r="X21" s="1"/>
      <c r="Y21" s="1"/>
      <c r="Z21" s="1"/>
      <c r="AA21" s="1"/>
      <c r="AB21" s="1"/>
      <c r="AC21" s="1"/>
      <c r="AD21" s="1"/>
      <c r="AE21" s="1"/>
      <c r="AF21" s="1"/>
      <c r="AG21" s="1"/>
      <c r="AH21" s="1"/>
    </row>
    <row r="22" spans="1:34" x14ac:dyDescent="0.25">
      <c r="A22" s="181"/>
      <c r="B22" s="5"/>
      <c r="C22" s="139" t="s">
        <v>15</v>
      </c>
      <c r="D22" s="139"/>
      <c r="E22" s="140" t="str">
        <f>IFERROR(IF(D22="",'Drop down'!$P$9,D22/$D$27),'Drop down'!$P$9)</f>
        <v>Beregnes</v>
      </c>
      <c r="F22" s="139"/>
      <c r="G22" s="139" t="s">
        <v>15</v>
      </c>
      <c r="H22" s="141"/>
      <c r="I22" s="141"/>
      <c r="J22" s="141"/>
      <c r="K22" s="139" t="s">
        <v>15</v>
      </c>
      <c r="L22" s="55"/>
      <c r="M22" s="55"/>
      <c r="N22" s="55"/>
      <c r="O22" s="55"/>
      <c r="P22" s="55"/>
      <c r="Q22" s="7"/>
      <c r="R22" s="185"/>
      <c r="S22" s="1"/>
      <c r="T22" s="1"/>
      <c r="U22" s="1"/>
      <c r="V22" s="1"/>
      <c r="W22" s="1"/>
      <c r="X22" s="1"/>
      <c r="Y22" s="1"/>
      <c r="Z22" s="1"/>
      <c r="AA22" s="1"/>
      <c r="AB22" s="1"/>
      <c r="AC22" s="1"/>
      <c r="AD22" s="1"/>
      <c r="AE22" s="1"/>
      <c r="AF22" s="1"/>
      <c r="AG22" s="1"/>
      <c r="AH22" s="1"/>
    </row>
    <row r="23" spans="1:34" x14ac:dyDescent="0.25">
      <c r="A23" s="181"/>
      <c r="B23" s="5"/>
      <c r="C23" s="139" t="s">
        <v>15</v>
      </c>
      <c r="D23" s="139"/>
      <c r="E23" s="140" t="str">
        <f>IFERROR(IF(D23="",'Drop down'!$P$9,D23/$D$27),'Drop down'!$P$9)</f>
        <v>Beregnes</v>
      </c>
      <c r="F23" s="139"/>
      <c r="G23" s="139" t="s">
        <v>15</v>
      </c>
      <c r="H23" s="141"/>
      <c r="I23" s="141"/>
      <c r="J23" s="141"/>
      <c r="K23" s="139" t="s">
        <v>15</v>
      </c>
      <c r="L23" s="55"/>
      <c r="M23" s="55"/>
      <c r="N23" s="55"/>
      <c r="O23" s="55"/>
      <c r="P23" s="55"/>
      <c r="Q23" s="7"/>
      <c r="R23" s="185"/>
      <c r="S23" s="1"/>
      <c r="T23" s="1"/>
      <c r="U23" s="1"/>
      <c r="V23" s="1"/>
      <c r="W23" s="1"/>
      <c r="X23" s="1"/>
      <c r="Y23" s="1"/>
      <c r="Z23" s="1"/>
      <c r="AA23" s="1"/>
      <c r="AB23" s="1"/>
      <c r="AC23" s="1"/>
      <c r="AD23" s="1"/>
      <c r="AE23" s="1"/>
      <c r="AF23" s="1"/>
      <c r="AG23" s="1"/>
      <c r="AH23" s="1"/>
    </row>
    <row r="24" spans="1:34" x14ac:dyDescent="0.25">
      <c r="A24" s="181"/>
      <c r="B24" s="5"/>
      <c r="C24" s="139" t="s">
        <v>15</v>
      </c>
      <c r="D24" s="139"/>
      <c r="E24" s="140" t="str">
        <f>IFERROR(IF(D24="",'Drop down'!$P$9,D24/$D$27),'Drop down'!$P$9)</f>
        <v>Beregnes</v>
      </c>
      <c r="F24" s="139"/>
      <c r="G24" s="139" t="s">
        <v>15</v>
      </c>
      <c r="H24" s="141"/>
      <c r="I24" s="141"/>
      <c r="J24" s="141"/>
      <c r="K24" s="139" t="s">
        <v>15</v>
      </c>
      <c r="L24" s="55"/>
      <c r="M24" s="55"/>
      <c r="N24" s="55"/>
      <c r="O24" s="55"/>
      <c r="P24" s="55"/>
      <c r="Q24" s="7"/>
      <c r="R24" s="185"/>
      <c r="S24" s="1"/>
      <c r="T24" s="1"/>
      <c r="U24" s="1"/>
      <c r="V24" s="1"/>
      <c r="W24" s="1"/>
      <c r="X24" s="1"/>
      <c r="Y24" s="1"/>
      <c r="Z24" s="1"/>
      <c r="AA24" s="1"/>
      <c r="AB24" s="1"/>
      <c r="AC24" s="1"/>
      <c r="AD24" s="1"/>
      <c r="AE24" s="1"/>
      <c r="AF24" s="1"/>
      <c r="AG24" s="1"/>
      <c r="AH24" s="1"/>
    </row>
    <row r="25" spans="1:34" x14ac:dyDescent="0.25">
      <c r="A25" s="181"/>
      <c r="B25" s="5"/>
      <c r="C25" s="139" t="s">
        <v>15</v>
      </c>
      <c r="D25" s="139"/>
      <c r="E25" s="140" t="str">
        <f>IFERROR(IF(D25="",'Drop down'!$P$9,D25/$D$27),'Drop down'!$P$9)</f>
        <v>Beregnes</v>
      </c>
      <c r="F25" s="139"/>
      <c r="G25" s="139" t="s">
        <v>15</v>
      </c>
      <c r="H25" s="141"/>
      <c r="I25" s="141"/>
      <c r="J25" s="141"/>
      <c r="K25" s="139" t="s">
        <v>15</v>
      </c>
      <c r="L25" s="55"/>
      <c r="M25" s="55"/>
      <c r="N25" s="55"/>
      <c r="O25" s="55"/>
      <c r="P25" s="55"/>
      <c r="Q25" s="7"/>
      <c r="R25" s="185"/>
      <c r="S25" s="1"/>
      <c r="T25" s="1"/>
      <c r="U25" s="1"/>
      <c r="V25" s="1"/>
      <c r="W25" s="1"/>
      <c r="X25" s="1"/>
      <c r="Y25" s="1"/>
      <c r="Z25" s="1"/>
      <c r="AA25" s="1"/>
      <c r="AB25" s="1"/>
      <c r="AC25" s="1"/>
      <c r="AD25" s="1"/>
      <c r="AE25" s="1"/>
      <c r="AF25" s="1"/>
      <c r="AG25" s="1"/>
      <c r="AH25" s="1"/>
    </row>
    <row r="26" spans="1:34" x14ac:dyDescent="0.25">
      <c r="A26" s="181"/>
      <c r="B26" s="5"/>
      <c r="C26" s="139" t="s">
        <v>15</v>
      </c>
      <c r="D26" s="139"/>
      <c r="E26" s="140" t="str">
        <f>IFERROR(IF(D26="",'Drop down'!$P$9,D26/$D$27),'Drop down'!$P$9)</f>
        <v>Beregnes</v>
      </c>
      <c r="F26" s="139"/>
      <c r="G26" s="139" t="s">
        <v>15</v>
      </c>
      <c r="H26" s="141"/>
      <c r="I26" s="141"/>
      <c r="J26" s="141"/>
      <c r="K26" s="139" t="s">
        <v>15</v>
      </c>
      <c r="L26" s="55"/>
      <c r="M26" s="55"/>
      <c r="N26" s="55"/>
      <c r="O26" s="55"/>
      <c r="P26" s="55"/>
      <c r="Q26" s="7"/>
      <c r="R26" s="185"/>
      <c r="S26" s="1"/>
      <c r="T26" s="1"/>
      <c r="U26" s="1"/>
      <c r="V26" s="1"/>
      <c r="W26" s="1"/>
      <c r="X26" s="1"/>
      <c r="Y26" s="1"/>
      <c r="Z26" s="1"/>
      <c r="AA26" s="1"/>
      <c r="AB26" s="1"/>
      <c r="AC26" s="1"/>
      <c r="AD26" s="1"/>
      <c r="AE26" s="1"/>
      <c r="AF26" s="1"/>
      <c r="AG26" s="1"/>
      <c r="AH26" s="1"/>
    </row>
    <row r="27" spans="1:34" x14ac:dyDescent="0.25">
      <c r="A27" s="181"/>
      <c r="B27" s="5"/>
      <c r="C27" s="59" t="s">
        <v>4848</v>
      </c>
      <c r="D27" s="192">
        <f>SUM(D17:D26)</f>
        <v>0</v>
      </c>
      <c r="E27" s="47"/>
      <c r="F27" s="47"/>
      <c r="G27" s="47"/>
      <c r="H27" s="47"/>
      <c r="I27" s="47"/>
      <c r="J27" s="47"/>
      <c r="K27" s="47"/>
      <c r="L27" s="47"/>
      <c r="M27" s="47"/>
      <c r="N27" s="47"/>
      <c r="O27" s="47"/>
      <c r="P27" s="47"/>
      <c r="Q27" s="7"/>
      <c r="R27" s="185"/>
      <c r="S27" s="1"/>
      <c r="T27" s="1"/>
      <c r="U27" s="1"/>
      <c r="V27" s="1"/>
      <c r="W27" s="1"/>
      <c r="X27" s="1"/>
      <c r="Y27" s="1"/>
      <c r="Z27" s="1"/>
      <c r="AA27" s="1"/>
      <c r="AB27" s="1"/>
      <c r="AC27" s="1"/>
      <c r="AD27" s="1"/>
      <c r="AE27" s="1"/>
      <c r="AF27" s="1"/>
      <c r="AG27" s="1"/>
      <c r="AH27" s="1"/>
    </row>
    <row r="28" spans="1:34" x14ac:dyDescent="0.25">
      <c r="A28" s="181"/>
      <c r="B28" s="5"/>
      <c r="C28" s="60"/>
      <c r="D28" s="61"/>
      <c r="E28" s="47"/>
      <c r="F28" s="47"/>
      <c r="G28" s="47"/>
      <c r="H28" s="47"/>
      <c r="I28" s="47"/>
      <c r="J28" s="47"/>
      <c r="K28" s="47"/>
      <c r="L28" s="47"/>
      <c r="M28" s="47"/>
      <c r="N28" s="47"/>
      <c r="O28" s="47"/>
      <c r="P28" s="47"/>
      <c r="Q28" s="7"/>
      <c r="R28" s="185"/>
      <c r="S28" s="1"/>
      <c r="T28" s="1"/>
      <c r="U28" s="1"/>
      <c r="V28" s="1"/>
      <c r="W28" s="1"/>
      <c r="X28" s="1"/>
      <c r="Y28" s="1"/>
      <c r="Z28" s="1"/>
      <c r="AA28" s="1"/>
      <c r="AB28" s="1"/>
      <c r="AC28" s="1"/>
      <c r="AD28" s="1"/>
      <c r="AE28" s="1"/>
      <c r="AF28" s="1"/>
      <c r="AG28" s="1"/>
      <c r="AH28" s="1"/>
    </row>
    <row r="29" spans="1:34" x14ac:dyDescent="0.25">
      <c r="A29" s="181"/>
      <c r="B29" s="5"/>
      <c r="C29" s="60"/>
      <c r="D29" s="61"/>
      <c r="E29" s="47"/>
      <c r="F29" s="47"/>
      <c r="G29" s="47"/>
      <c r="H29" s="47"/>
      <c r="I29" s="47"/>
      <c r="J29" s="47"/>
      <c r="K29" s="47"/>
      <c r="L29" s="47"/>
      <c r="M29" s="47"/>
      <c r="N29" s="47"/>
      <c r="O29" s="47"/>
      <c r="P29" s="47"/>
      <c r="Q29" s="7"/>
      <c r="R29" s="185"/>
      <c r="S29" s="1"/>
      <c r="T29" s="1"/>
      <c r="U29" s="1"/>
      <c r="V29" s="1"/>
      <c r="W29" s="1"/>
      <c r="X29" s="1"/>
      <c r="Y29" s="1"/>
      <c r="Z29" s="1"/>
      <c r="AA29" s="1"/>
      <c r="AB29" s="1"/>
      <c r="AC29" s="1"/>
      <c r="AD29" s="1"/>
      <c r="AE29" s="1"/>
      <c r="AF29" s="1"/>
      <c r="AG29" s="1"/>
      <c r="AH29" s="1"/>
    </row>
    <row r="30" spans="1:34" ht="18.75" x14ac:dyDescent="0.3">
      <c r="A30" s="181"/>
      <c r="B30" s="5"/>
      <c r="C30" s="193" t="s">
        <v>4849</v>
      </c>
      <c r="D30" s="61"/>
      <c r="E30" s="47"/>
      <c r="F30" s="47"/>
      <c r="G30" s="47"/>
      <c r="H30" s="47"/>
      <c r="I30" s="47"/>
      <c r="J30" s="47"/>
      <c r="K30" s="47"/>
      <c r="L30" s="47"/>
      <c r="M30" s="47"/>
      <c r="N30" s="47"/>
      <c r="O30" s="47"/>
      <c r="P30" s="47"/>
      <c r="Q30" s="7"/>
      <c r="R30" s="185"/>
      <c r="S30" s="1"/>
      <c r="T30" s="1"/>
      <c r="U30" s="1"/>
      <c r="V30" s="1"/>
      <c r="W30" s="1"/>
      <c r="X30" s="1"/>
      <c r="Y30" s="1"/>
      <c r="Z30" s="1"/>
      <c r="AA30" s="1"/>
      <c r="AB30" s="1"/>
      <c r="AC30" s="1"/>
      <c r="AD30" s="1"/>
      <c r="AE30" s="1"/>
      <c r="AF30" s="1"/>
      <c r="AG30" s="1"/>
      <c r="AH30" s="1"/>
    </row>
    <row r="31" spans="1:34" ht="14.45" customHeight="1" x14ac:dyDescent="0.25">
      <c r="A31" s="181"/>
      <c r="B31" s="5"/>
      <c r="C31" s="227" t="s">
        <v>4850</v>
      </c>
      <c r="D31" s="227"/>
      <c r="E31" s="228" t="s">
        <v>15</v>
      </c>
      <c r="F31" s="228"/>
      <c r="G31" s="228"/>
      <c r="H31" s="228"/>
      <c r="I31" s="228"/>
      <c r="J31" s="228"/>
      <c r="K31" s="228"/>
      <c r="L31" s="228"/>
      <c r="M31" s="228"/>
      <c r="N31" s="228"/>
      <c r="O31" s="228"/>
      <c r="P31" s="228"/>
      <c r="Q31" s="46"/>
      <c r="R31" s="185"/>
      <c r="S31" s="1"/>
      <c r="T31" s="1"/>
      <c r="U31" s="1"/>
      <c r="V31" s="1"/>
      <c r="W31" s="1"/>
      <c r="X31" s="1"/>
      <c r="Y31" s="1"/>
      <c r="Z31" s="1"/>
      <c r="AA31" s="1"/>
      <c r="AB31" s="1"/>
      <c r="AC31" s="1"/>
      <c r="AD31" s="1"/>
      <c r="AE31" s="1"/>
      <c r="AF31" s="1"/>
      <c r="AG31" s="1"/>
      <c r="AH31" s="1"/>
    </row>
    <row r="32" spans="1:34" x14ac:dyDescent="0.25">
      <c r="A32" s="181"/>
      <c r="B32" s="5"/>
      <c r="C32" s="227"/>
      <c r="D32" s="227"/>
      <c r="E32" s="228"/>
      <c r="F32" s="228"/>
      <c r="G32" s="228"/>
      <c r="H32" s="228"/>
      <c r="I32" s="228"/>
      <c r="J32" s="228"/>
      <c r="K32" s="228"/>
      <c r="L32" s="228"/>
      <c r="M32" s="228"/>
      <c r="N32" s="228"/>
      <c r="O32" s="228"/>
      <c r="P32" s="228"/>
      <c r="Q32" s="46"/>
      <c r="R32" s="185"/>
      <c r="S32" s="1"/>
      <c r="T32" s="1"/>
      <c r="U32" s="1"/>
      <c r="V32" s="1"/>
      <c r="W32" s="1"/>
      <c r="X32" s="1"/>
      <c r="Y32" s="1"/>
      <c r="Z32" s="1"/>
      <c r="AA32" s="1"/>
      <c r="AB32" s="1"/>
      <c r="AC32" s="1"/>
      <c r="AD32" s="1"/>
      <c r="AE32" s="1"/>
      <c r="AF32" s="1"/>
      <c r="AG32" s="1"/>
      <c r="AH32" s="1"/>
    </row>
    <row r="33" spans="1:34" ht="15.75" thickBot="1" x14ac:dyDescent="0.3">
      <c r="A33" s="181"/>
      <c r="B33" s="5"/>
      <c r="C33" s="63"/>
      <c r="D33" s="63"/>
      <c r="E33" s="63"/>
      <c r="F33" s="63"/>
      <c r="G33" s="63"/>
      <c r="H33" s="63"/>
      <c r="I33" s="63"/>
      <c r="J33" s="63"/>
      <c r="K33" s="63"/>
      <c r="L33" s="63"/>
      <c r="M33" s="63"/>
      <c r="N33" s="63"/>
      <c r="O33" s="63"/>
      <c r="P33" s="63"/>
      <c r="Q33" s="7"/>
      <c r="R33" s="185"/>
      <c r="S33" s="1"/>
      <c r="T33" s="1"/>
      <c r="U33" s="1"/>
      <c r="V33" s="1"/>
      <c r="W33" s="1"/>
      <c r="X33" s="1"/>
      <c r="Y33" s="1"/>
      <c r="Z33" s="1"/>
      <c r="AA33" s="1"/>
      <c r="AB33" s="1"/>
      <c r="AC33" s="1"/>
      <c r="AD33" s="1"/>
      <c r="AE33" s="1"/>
      <c r="AF33" s="1"/>
      <c r="AG33" s="1"/>
      <c r="AH33" s="1"/>
    </row>
    <row r="34" spans="1:34" ht="15" customHeight="1" thickTop="1" x14ac:dyDescent="0.25">
      <c r="A34" s="181"/>
      <c r="B34" s="5"/>
      <c r="C34" s="226" t="s">
        <v>4851</v>
      </c>
      <c r="D34" s="226"/>
      <c r="E34" s="6"/>
      <c r="F34" s="6"/>
      <c r="G34" s="6"/>
      <c r="H34" s="6"/>
      <c r="I34" s="6"/>
      <c r="J34" s="6"/>
      <c r="K34" s="6"/>
      <c r="L34" s="6"/>
      <c r="M34" s="6"/>
      <c r="N34" s="6"/>
      <c r="O34" s="6"/>
      <c r="P34" s="6"/>
      <c r="Q34" s="7"/>
      <c r="R34" s="185"/>
      <c r="S34" s="1"/>
      <c r="T34" s="1"/>
      <c r="U34" s="1"/>
      <c r="V34" s="1"/>
      <c r="W34" s="1"/>
      <c r="X34" s="1"/>
      <c r="Y34" s="1"/>
      <c r="Z34" s="1"/>
      <c r="AA34" s="1"/>
      <c r="AB34" s="1"/>
      <c r="AC34" s="1"/>
      <c r="AD34" s="1"/>
      <c r="AE34" s="1"/>
      <c r="AF34" s="1"/>
      <c r="AG34" s="1"/>
      <c r="AH34" s="1"/>
    </row>
    <row r="35" spans="1:34" ht="22.5" customHeight="1" x14ac:dyDescent="0.25">
      <c r="A35" s="181"/>
      <c r="B35" s="5"/>
      <c r="C35" s="226"/>
      <c r="D35" s="226"/>
      <c r="E35" s="6"/>
      <c r="F35" s="6"/>
      <c r="G35" s="6"/>
      <c r="H35" s="6"/>
      <c r="I35" s="6"/>
      <c r="J35" s="6"/>
      <c r="K35" s="6"/>
      <c r="L35" s="6"/>
      <c r="M35" s="6"/>
      <c r="N35" s="6"/>
      <c r="O35" s="6"/>
      <c r="P35" s="6"/>
      <c r="Q35" s="7"/>
      <c r="R35" s="185"/>
      <c r="S35" s="1"/>
      <c r="T35" s="1"/>
      <c r="U35" s="1"/>
      <c r="V35" s="1"/>
      <c r="W35" s="1"/>
      <c r="X35" s="1"/>
      <c r="Y35" s="1"/>
      <c r="Z35" s="1"/>
      <c r="AA35" s="1"/>
      <c r="AB35" s="1"/>
      <c r="AC35" s="1"/>
      <c r="AD35" s="1"/>
      <c r="AE35" s="1"/>
      <c r="AF35" s="1"/>
      <c r="AG35" s="1"/>
      <c r="AH35" s="1"/>
    </row>
    <row r="36" spans="1:34" x14ac:dyDescent="0.25">
      <c r="A36" s="181"/>
      <c r="B36" s="5"/>
      <c r="C36" s="47"/>
      <c r="D36" s="47"/>
      <c r="E36" s="6"/>
      <c r="F36" s="6"/>
      <c r="G36" s="6"/>
      <c r="H36" s="6"/>
      <c r="I36" s="6"/>
      <c r="J36" s="6"/>
      <c r="K36" s="6"/>
      <c r="L36" s="6"/>
      <c r="M36" s="6"/>
      <c r="N36" s="6"/>
      <c r="O36" s="6"/>
      <c r="P36" s="6"/>
      <c r="Q36" s="7"/>
      <c r="R36" s="185"/>
      <c r="S36" s="1"/>
      <c r="T36" s="1"/>
      <c r="U36" s="1"/>
      <c r="V36" s="1"/>
      <c r="W36" s="1"/>
      <c r="X36" s="1"/>
      <c r="Y36" s="1"/>
      <c r="Z36" s="1"/>
      <c r="AA36" s="1"/>
      <c r="AB36" s="1"/>
      <c r="AC36" s="1"/>
      <c r="AD36" s="1"/>
      <c r="AE36" s="1"/>
      <c r="AF36" s="1"/>
      <c r="AG36" s="1"/>
      <c r="AH36" s="1"/>
    </row>
    <row r="37" spans="1:34" ht="30" x14ac:dyDescent="0.4">
      <c r="A37" s="181"/>
      <c r="B37" s="5"/>
      <c r="C37" s="189" t="s">
        <v>4852</v>
      </c>
      <c r="D37" s="190">
        <f>IFERROR(IF(E44='Drop down'!P10,(E17)*(G44/100),0)+IF(E45='Drop down'!P10,(E17)*(G45/100),0)+IF(E46='Drop down'!P10,(E17)*(G46/100),0)+IF(E47='Drop down'!P10,(E17)*(G47/100),0)+IF(E48='Drop down'!P10,(E17)*(G48/100),0)+IF(E49='Drop down'!P10,(E17)*(G49/100),0)+IF(E50='Drop down'!P10,(E17)*(G50/100),0)+IF(E51='Drop down'!P10,(E17)*(G51/100),0)+IF(E52='Drop down'!P10,(E17)*(G52/100),0)+IF(E53='Drop down'!P10,(E17)*(G53/100),0)+IF(E56='Drop down'!P10,(E18)*(G56/100),0)+IF(E57='Drop down'!P10,(E18)*(G57/100),0)+IF(E58='Drop down'!P10,(E18)*(G58/100),0)+IF(E59='Drop down'!P10,(E18)*(G59/100),0)+IF(E60='Drop down'!P10,(E18)*(G60/100),0)+IF(E61='Drop down'!P10,(E18)*(G61/100),0)+IF(E62='Drop down'!P10,(E18)*(G62/100),0)+IF(E63='Drop down'!P10,(E18)*(G63/100),0)+IF(E64='Drop down'!P10,(E18)*(G64/100),0)+IF(E65='Drop down'!P10,(E18)*(G65/100),0)+IF(E68='Drop down'!P10,(E19)*(G68/100),0)+IF(E69='Drop down'!P10,(E19)*(G69/100),0)+IF(E70='Drop down'!P10,(E19)*(G70/100),0)+IF(E71='Drop down'!P10,(E19)*(G71/100),0)+IF(E72='Drop down'!P10,(E19)*(G72/100),0)+IF(E73='Drop down'!P10,(E19)*(G73/100),0)+IF(E74='Drop down'!P10,(E19)*(G74/100),0)+IF(E75='Drop down'!P10,(E19)*(G75/100),0)+IF(E76='Drop down'!P10,(E19)*(G76/100),0)+IF(E77='Drop down'!P10,(E19)*(G77/100),0)+IF(E80='Drop down'!P10,(E20)*(G80/100),0)+IF(E81='Drop down'!P10,(E20)*(G81/100),0)+IF(E82='Drop down'!P10,(E20)*(G82/100),0)+IF(E83='Drop down'!P10,(E20)*(G83/100),0)+IF(E84='Drop down'!P10,(E20)*(G84/100),0)+IF(E85='Drop down'!P10,(E20)*(G85/100),0)+IF(E86='Drop down'!P10,(E20)*(G86/100),0)+IF(E87='Drop down'!P10,(E20)*(G87/100),0)+IF(E88='Drop down'!P10,(E20)*(G88/100),0)+IF(E89='Drop down'!P10,(E20)*(G89/100),0)+IF(E92='Drop down'!P10,(E21)*(G92/100),0)+IF(E93='Drop down'!P10,(E21)*(G93/100),0)+IF(E94='Drop down'!P10,(E21)*(G94/100),0)+IF(E95='Drop down'!P10,(E21)*(G95/100),0)+IF(E96='Drop down'!P10,(E21)*(G96/100),0)+IF(E97='Drop down'!P10,(E21)*(G97/100),0)+IF(E98='Drop down'!P10,(E21)*(G98/100),0)+IF(E99='Drop down'!P10,(E21)*(G99/100),0)+IF(E100='Drop down'!P10,(E21)*(G100/100),0)+IF(E101='Drop down'!P10,(E21)*(G101/100),0)+IF(E104='Drop down'!P10,(E22)*(G104/100),0)+IF(E105='Drop down'!P10,(E22)*(G105/100),0)+IF(E106='Drop down'!P10,(E22)*(G106/100),0)+IF(E107='Drop down'!P10,(E22)*(G107/100),0)+IF(E108='Drop down'!P10,(E22)*(G108/100),0)+IF(E109='Drop down'!P10,(E22)*(G109/100),0)+IF(E110='Drop down'!P10,(E22)*(G110/100),0)+IF(E111='Drop down'!P10,(E22)*(G111/100),0)+IF(E112='Drop down'!P10,(E22)*(G112/100),0)+IF(E113='Drop down'!P10,(E22)*(G113/100),0)+IF(E116='Drop down'!P10,(E23)*(G116/100),0)+IF(E117='Drop down'!P10,(E23)*(G117/100),0)+IF(E118='Drop down'!P10,(E23)*(G118/100),0)+IF(E119='Drop down'!P10,(E23)*(G119/100),0)+IF(E120='Drop down'!P10,(E23)*(G120/100),0)+IF(E121='Drop down'!P10,(E23)*(G121/100),0)+IF(E122='Drop down'!P10,(E23)*(G122/100),0)+IF(E123='Drop down'!P10,(E23)*(G123/100),0)+IF(E124='Drop down'!P10,(E23)*(G124/100),0)+IF(E125='Drop down'!P10,(E23)*(G125/100),0)+IF(E128='Drop down'!P10,(E24)*(G128/100),0)+IF(E129='Drop down'!P10,(E24)*(G129/100),0)+IF(E130='Drop down'!P10,(E24)*(G130/100),0)+IF(E131='Drop down'!P10,(E24)*(G131/100),0)+IF(E132='Drop down'!P10,(E24)*(G132/100),0)+IF(E133='Drop down'!P10,(E24)*(G133/100),0)+IF(E134='Drop down'!P10,(E24)*(G134/100),0)+IF(E135='Drop down'!P10,(E24)*(G135/100),0)+IF(E136='Drop down'!P10,(E24)*(G136/100),0)+IF(E137='Drop down'!P10,(E24)*(G137/100),0)+IF(E140='Drop down'!P10,(E25)*(G140/100),0)+IF(E141='Drop down'!P10,(E25)*(G141/100),0)+IF(E142='Drop down'!P10,(E25)*(G142/100),0)+IF(E143='Drop down'!P10,(E25)*(G143/100),0)+IF(E144='Drop down'!P10,(E25)*(G144/100),0)+IF(E145='Drop down'!P10,(E25)*(G145/100),0)+IF(E146='Drop down'!P10,(E25)*(G146/100),0)+IF(E147='Drop down'!P10,(E25)*(G147/100),0)+IF(E148='Drop down'!P10,(E25)*(G148/100),0)+IF(E149='Drop down'!P10,(E25)*(G149/100),0)+IF(E152='Drop down'!P10,(E26)*(G152/100),0)+IF(E153='Drop down'!P10,(E26)*(G153/100),0)+IF(E154='Drop down'!P10,(E26)*(G154/100),0)+IF(E155='Drop down'!P10,(E26)*(G155/100),0)+IF(E156='Drop down'!P10,(E26)*(G156/100),0)+IF(E157='Drop down'!P10,(E26)*(G157/100),0)+IF(E158='Drop down'!P10,(E26)*(G158/100),0)+IF(E159='Drop down'!P10,(E26)*(G159/100),0)+IF(E160='Drop down'!P10,(E26)*(G160/100),0)+IF(E161='Drop down'!P10,(E26)*(G161/100),0),0)</f>
        <v>0</v>
      </c>
      <c r="E37" s="47"/>
      <c r="F37" s="47"/>
      <c r="G37" s="6"/>
      <c r="H37" s="6"/>
      <c r="I37" s="6"/>
      <c r="J37" s="6"/>
      <c r="K37" s="6"/>
      <c r="L37" s="47"/>
      <c r="M37" s="47"/>
      <c r="N37" s="47"/>
      <c r="O37" s="47"/>
      <c r="P37" s="47"/>
      <c r="Q37" s="7"/>
      <c r="R37" s="185"/>
      <c r="S37" s="1"/>
      <c r="T37" s="1"/>
      <c r="U37" s="1"/>
      <c r="V37" s="1"/>
      <c r="W37" s="1"/>
      <c r="X37" s="1"/>
      <c r="Y37" s="1"/>
      <c r="Z37" s="1"/>
      <c r="AA37" s="1"/>
      <c r="AB37" s="1"/>
      <c r="AC37" s="1"/>
      <c r="AD37" s="1"/>
      <c r="AE37" s="1"/>
      <c r="AF37" s="1"/>
      <c r="AG37" s="1"/>
      <c r="AH37" s="1"/>
    </row>
    <row r="38" spans="1:34" x14ac:dyDescent="0.25">
      <c r="A38" s="181"/>
      <c r="B38" s="5"/>
      <c r="C38" s="47"/>
      <c r="D38" s="47"/>
      <c r="E38" s="47"/>
      <c r="F38" s="47"/>
      <c r="G38" s="47"/>
      <c r="H38" s="47"/>
      <c r="I38" s="47"/>
      <c r="J38" s="47"/>
      <c r="K38" s="47"/>
      <c r="L38" s="47"/>
      <c r="M38" s="47"/>
      <c r="N38" s="47"/>
      <c r="O38" s="47"/>
      <c r="P38" s="47"/>
      <c r="Q38" s="7"/>
      <c r="R38" s="185"/>
      <c r="S38" s="1"/>
      <c r="T38" s="1"/>
      <c r="U38" s="1"/>
      <c r="V38" s="1"/>
      <c r="W38" s="1"/>
      <c r="X38" s="1"/>
      <c r="Y38" s="1"/>
      <c r="Z38" s="1"/>
      <c r="AA38" s="1"/>
      <c r="AB38" s="1"/>
      <c r="AC38" s="1"/>
      <c r="AD38" s="1"/>
      <c r="AE38" s="1"/>
      <c r="AF38" s="1"/>
      <c r="AG38" s="1"/>
      <c r="AH38" s="1"/>
    </row>
    <row r="39" spans="1:34" x14ac:dyDescent="0.25">
      <c r="A39" s="181"/>
      <c r="B39" s="5"/>
      <c r="C39" s="6"/>
      <c r="D39" s="6"/>
      <c r="E39" s="6"/>
      <c r="F39" s="6"/>
      <c r="G39" s="6"/>
      <c r="H39" s="6"/>
      <c r="I39" s="6"/>
      <c r="J39" s="6"/>
      <c r="K39" s="6"/>
      <c r="L39" s="10" t="s">
        <v>262</v>
      </c>
      <c r="M39" s="6"/>
      <c r="N39" s="6"/>
      <c r="O39" s="6"/>
      <c r="P39" s="6"/>
      <c r="Q39" s="7"/>
      <c r="R39" s="185"/>
      <c r="S39" s="1"/>
      <c r="T39" s="1"/>
      <c r="U39" s="1"/>
      <c r="V39" s="1"/>
      <c r="W39" s="1"/>
      <c r="X39" s="1"/>
      <c r="Y39" s="1"/>
      <c r="Z39" s="1"/>
      <c r="AA39" s="1"/>
      <c r="AB39" s="1"/>
      <c r="AC39" s="1"/>
      <c r="AD39" s="1"/>
      <c r="AE39" s="1"/>
      <c r="AF39" s="1"/>
      <c r="AG39" s="1"/>
      <c r="AH39" s="1"/>
    </row>
    <row r="40" spans="1:34" ht="27.75" customHeight="1" x14ac:dyDescent="0.25">
      <c r="A40" s="181"/>
      <c r="B40" s="5"/>
      <c r="C40" s="209" t="s">
        <v>4853</v>
      </c>
      <c r="D40" s="209" t="s">
        <v>4854</v>
      </c>
      <c r="E40" s="209" t="s">
        <v>5445</v>
      </c>
      <c r="F40" s="209" t="s">
        <v>5441</v>
      </c>
      <c r="G40" s="214" t="s">
        <v>5442</v>
      </c>
      <c r="H40" s="215"/>
      <c r="I40" s="215"/>
      <c r="J40" s="216"/>
      <c r="K40" s="209" t="s">
        <v>5443</v>
      </c>
      <c r="L40" s="212" t="s">
        <v>210</v>
      </c>
      <c r="M40" s="212" t="s">
        <v>810</v>
      </c>
      <c r="N40" s="212" t="s">
        <v>213</v>
      </c>
      <c r="O40" s="212" t="s">
        <v>211</v>
      </c>
      <c r="P40" s="212" t="s">
        <v>212</v>
      </c>
      <c r="Q40" s="7"/>
      <c r="R40" s="185"/>
      <c r="S40" s="1"/>
      <c r="T40" s="1"/>
      <c r="U40" s="1"/>
      <c r="V40" s="1"/>
      <c r="W40" s="1"/>
      <c r="X40" s="1"/>
      <c r="Y40" s="1"/>
      <c r="Z40" s="1"/>
      <c r="AA40" s="1"/>
      <c r="AB40" s="1"/>
      <c r="AC40" s="1"/>
      <c r="AD40" s="1"/>
      <c r="AE40" s="1"/>
      <c r="AF40" s="1"/>
      <c r="AG40" s="1"/>
      <c r="AH40" s="1"/>
    </row>
    <row r="41" spans="1:34" ht="30" customHeight="1" x14ac:dyDescent="0.25">
      <c r="A41" s="181"/>
      <c r="B41" s="5"/>
      <c r="C41" s="210"/>
      <c r="D41" s="210"/>
      <c r="E41" s="210"/>
      <c r="F41" s="210"/>
      <c r="G41" s="217"/>
      <c r="H41" s="218"/>
      <c r="I41" s="218"/>
      <c r="J41" s="219"/>
      <c r="K41" s="210"/>
      <c r="L41" s="213"/>
      <c r="M41" s="213"/>
      <c r="N41" s="213"/>
      <c r="O41" s="213"/>
      <c r="P41" s="213"/>
      <c r="Q41" s="7"/>
      <c r="R41" s="185"/>
      <c r="S41" s="1"/>
      <c r="T41" s="1"/>
      <c r="U41" s="1"/>
      <c r="V41" s="1"/>
      <c r="W41" s="1"/>
      <c r="X41" s="1"/>
      <c r="Y41" s="1"/>
      <c r="Z41" s="1"/>
      <c r="AA41" s="1"/>
      <c r="AB41" s="1"/>
      <c r="AC41" s="1"/>
      <c r="AD41" s="1"/>
      <c r="AE41" s="1"/>
      <c r="AF41" s="1"/>
      <c r="AG41" s="1"/>
      <c r="AH41" s="1"/>
    </row>
    <row r="42" spans="1:34" ht="34.5" customHeight="1" x14ac:dyDescent="0.25">
      <c r="A42" s="181"/>
      <c r="B42" s="5"/>
      <c r="C42" s="211"/>
      <c r="D42" s="211"/>
      <c r="E42" s="211"/>
      <c r="F42" s="211"/>
      <c r="G42" s="220"/>
      <c r="H42" s="221"/>
      <c r="I42" s="221"/>
      <c r="J42" s="222"/>
      <c r="K42" s="211"/>
      <c r="L42" s="346"/>
      <c r="M42" s="346"/>
      <c r="N42" s="346"/>
      <c r="O42" s="346"/>
      <c r="P42" s="346"/>
      <c r="Q42" s="7"/>
      <c r="R42" s="185"/>
      <c r="S42" s="1"/>
      <c r="T42" s="1"/>
      <c r="U42" s="1"/>
      <c r="V42" s="1"/>
      <c r="W42" s="1"/>
      <c r="X42" s="1"/>
      <c r="Y42" s="1"/>
      <c r="Z42" s="1"/>
      <c r="AA42" s="1"/>
      <c r="AB42" s="1"/>
      <c r="AC42" s="1"/>
      <c r="AD42" s="1"/>
      <c r="AE42" s="1"/>
      <c r="AF42" s="1"/>
      <c r="AG42" s="1"/>
      <c r="AH42" s="1"/>
    </row>
    <row r="43" spans="1:34" ht="6" customHeight="1" x14ac:dyDescent="0.25">
      <c r="A43" s="181"/>
      <c r="B43" s="5"/>
      <c r="C43" s="145"/>
      <c r="D43" s="146"/>
      <c r="E43" s="142"/>
      <c r="F43" s="145"/>
      <c r="G43" s="145"/>
      <c r="H43" s="142"/>
      <c r="I43" s="142"/>
      <c r="J43" s="142"/>
      <c r="K43" s="145"/>
      <c r="L43" s="145"/>
      <c r="M43" s="145"/>
      <c r="N43" s="145"/>
      <c r="O43" s="145"/>
      <c r="P43" s="145"/>
      <c r="Q43" s="147"/>
      <c r="R43" s="185"/>
      <c r="S43" s="1"/>
      <c r="T43" s="1"/>
      <c r="U43" s="1"/>
      <c r="V43" s="1"/>
      <c r="W43" s="1"/>
      <c r="X43" s="1"/>
      <c r="Y43" s="1"/>
      <c r="Z43" s="1"/>
      <c r="AA43" s="1"/>
      <c r="AB43" s="1"/>
      <c r="AC43" s="1"/>
      <c r="AD43" s="1"/>
      <c r="AE43" s="1"/>
      <c r="AF43" s="1"/>
      <c r="AG43" s="1"/>
      <c r="AH43" s="1"/>
    </row>
    <row r="44" spans="1:34" x14ac:dyDescent="0.25">
      <c r="A44" s="181"/>
      <c r="B44" s="5"/>
      <c r="C44" s="204" t="str">
        <f>IF(C17="Vælg",'Drop down'!P8,C17)</f>
        <v>Emballagedel ikke valgt</v>
      </c>
      <c r="D44" s="139" t="s">
        <v>15</v>
      </c>
      <c r="E44" s="139" t="s">
        <v>15</v>
      </c>
      <c r="F44" s="139" t="s">
        <v>15</v>
      </c>
      <c r="G44" s="194"/>
      <c r="H44" s="195"/>
      <c r="I44" s="195"/>
      <c r="J44" s="196"/>
      <c r="K44" s="139" t="s">
        <v>15</v>
      </c>
      <c r="L44" s="64"/>
      <c r="M44" s="64"/>
      <c r="N44" s="64"/>
      <c r="O44" s="64"/>
      <c r="P44" s="64"/>
      <c r="Q44" s="7"/>
      <c r="R44" s="185"/>
      <c r="S44" s="1"/>
      <c r="T44" s="1"/>
      <c r="U44" s="1"/>
      <c r="V44" s="1"/>
      <c r="W44" s="1"/>
      <c r="X44" s="1"/>
      <c r="Y44" s="1"/>
      <c r="Z44" s="1"/>
      <c r="AA44" s="1"/>
      <c r="AB44" s="1"/>
      <c r="AC44" s="1"/>
      <c r="AD44" s="1"/>
      <c r="AE44" s="1"/>
      <c r="AF44" s="1"/>
      <c r="AG44" s="1"/>
      <c r="AH44" s="1"/>
    </row>
    <row r="45" spans="1:34" x14ac:dyDescent="0.25">
      <c r="A45" s="181"/>
      <c r="B45" s="5"/>
      <c r="C45" s="205"/>
      <c r="D45" s="139" t="s">
        <v>15</v>
      </c>
      <c r="E45" s="139" t="s">
        <v>15</v>
      </c>
      <c r="F45" s="139" t="s">
        <v>15</v>
      </c>
      <c r="G45" s="194"/>
      <c r="H45" s="195"/>
      <c r="I45" s="195"/>
      <c r="J45" s="196"/>
      <c r="K45" s="139" t="s">
        <v>15</v>
      </c>
      <c r="L45" s="64"/>
      <c r="M45" s="64"/>
      <c r="N45" s="64"/>
      <c r="O45" s="64"/>
      <c r="P45" s="64"/>
      <c r="Q45" s="7"/>
      <c r="R45" s="185"/>
      <c r="S45" s="1"/>
      <c r="T45" s="1"/>
      <c r="U45" s="1"/>
      <c r="V45" s="1"/>
      <c r="W45" s="1"/>
      <c r="X45" s="1"/>
      <c r="Y45" s="1"/>
      <c r="Z45" s="1"/>
      <c r="AA45" s="1"/>
      <c r="AB45" s="1"/>
      <c r="AC45" s="1"/>
      <c r="AD45" s="1"/>
      <c r="AE45" s="1"/>
      <c r="AF45" s="1"/>
      <c r="AG45" s="1"/>
      <c r="AH45" s="1"/>
    </row>
    <row r="46" spans="1:34" x14ac:dyDescent="0.25">
      <c r="A46" s="181"/>
      <c r="B46" s="5"/>
      <c r="C46" s="205"/>
      <c r="D46" s="139" t="s">
        <v>15</v>
      </c>
      <c r="E46" s="139" t="s">
        <v>15</v>
      </c>
      <c r="F46" s="139" t="s">
        <v>15</v>
      </c>
      <c r="G46" s="194"/>
      <c r="H46" s="195"/>
      <c r="I46" s="195"/>
      <c r="J46" s="196"/>
      <c r="K46" s="139" t="s">
        <v>15</v>
      </c>
      <c r="L46" s="64"/>
      <c r="M46" s="64"/>
      <c r="N46" s="64"/>
      <c r="O46" s="64"/>
      <c r="P46" s="64"/>
      <c r="Q46" s="7"/>
      <c r="R46" s="185"/>
      <c r="S46" s="1"/>
      <c r="T46" s="1"/>
      <c r="U46" s="1"/>
      <c r="V46" s="1"/>
      <c r="W46" s="1"/>
      <c r="X46" s="1"/>
      <c r="Y46" s="1"/>
      <c r="Z46" s="1"/>
      <c r="AA46" s="1"/>
      <c r="AB46" s="1"/>
      <c r="AC46" s="1"/>
      <c r="AD46" s="1"/>
      <c r="AE46" s="1"/>
      <c r="AF46" s="1"/>
      <c r="AG46" s="1"/>
      <c r="AH46" s="1"/>
    </row>
    <row r="47" spans="1:34" x14ac:dyDescent="0.25">
      <c r="A47" s="181"/>
      <c r="B47" s="5"/>
      <c r="C47" s="205"/>
      <c r="D47" s="139" t="s">
        <v>15</v>
      </c>
      <c r="E47" s="139" t="s">
        <v>15</v>
      </c>
      <c r="F47" s="139" t="s">
        <v>15</v>
      </c>
      <c r="G47" s="194"/>
      <c r="H47" s="195"/>
      <c r="I47" s="195"/>
      <c r="J47" s="196"/>
      <c r="K47" s="139" t="s">
        <v>15</v>
      </c>
      <c r="L47" s="64"/>
      <c r="M47" s="64"/>
      <c r="N47" s="64"/>
      <c r="O47" s="64"/>
      <c r="P47" s="64"/>
      <c r="Q47" s="7"/>
      <c r="R47" s="185"/>
      <c r="S47" s="1"/>
      <c r="T47" s="1"/>
      <c r="U47" s="1"/>
      <c r="V47" s="1"/>
      <c r="W47" s="1"/>
      <c r="X47" s="1"/>
      <c r="Y47" s="1"/>
      <c r="Z47" s="1"/>
      <c r="AA47" s="1"/>
      <c r="AB47" s="1"/>
      <c r="AC47" s="1"/>
      <c r="AD47" s="1"/>
      <c r="AE47" s="1"/>
      <c r="AF47" s="1"/>
      <c r="AG47" s="1"/>
      <c r="AH47" s="1"/>
    </row>
    <row r="48" spans="1:34" x14ac:dyDescent="0.25">
      <c r="A48" s="181"/>
      <c r="B48" s="5"/>
      <c r="C48" s="205"/>
      <c r="D48" s="139" t="s">
        <v>15</v>
      </c>
      <c r="E48" s="139" t="s">
        <v>15</v>
      </c>
      <c r="F48" s="139" t="s">
        <v>15</v>
      </c>
      <c r="G48" s="194"/>
      <c r="H48" s="195"/>
      <c r="I48" s="195"/>
      <c r="J48" s="196"/>
      <c r="K48" s="139" t="s">
        <v>15</v>
      </c>
      <c r="L48" s="64"/>
      <c r="M48" s="64"/>
      <c r="N48" s="64"/>
      <c r="O48" s="64"/>
      <c r="P48" s="64"/>
      <c r="Q48" s="7"/>
      <c r="R48" s="185"/>
      <c r="S48" s="1"/>
      <c r="T48" s="1"/>
      <c r="U48" s="1"/>
      <c r="V48" s="1"/>
      <c r="W48" s="1"/>
      <c r="X48" s="1"/>
      <c r="Y48" s="1"/>
      <c r="Z48" s="1"/>
      <c r="AA48" s="1"/>
      <c r="AB48" s="1"/>
      <c r="AC48" s="1"/>
      <c r="AD48" s="1"/>
      <c r="AE48" s="1"/>
      <c r="AF48" s="1"/>
      <c r="AG48" s="1"/>
      <c r="AH48" s="1"/>
    </row>
    <row r="49" spans="1:34" x14ac:dyDescent="0.25">
      <c r="A49" s="181"/>
      <c r="B49" s="5"/>
      <c r="C49" s="205"/>
      <c r="D49" s="139" t="s">
        <v>15</v>
      </c>
      <c r="E49" s="139" t="s">
        <v>15</v>
      </c>
      <c r="F49" s="139" t="s">
        <v>15</v>
      </c>
      <c r="G49" s="194"/>
      <c r="H49" s="195"/>
      <c r="I49" s="195"/>
      <c r="J49" s="196"/>
      <c r="K49" s="139" t="s">
        <v>15</v>
      </c>
      <c r="L49" s="64"/>
      <c r="M49" s="64"/>
      <c r="N49" s="64"/>
      <c r="O49" s="64"/>
      <c r="P49" s="64"/>
      <c r="Q49" s="7"/>
      <c r="R49" s="185"/>
      <c r="S49" s="1"/>
      <c r="T49" s="1"/>
      <c r="U49" s="1"/>
      <c r="V49" s="1"/>
      <c r="W49" s="1"/>
      <c r="X49" s="1"/>
      <c r="Y49" s="1"/>
      <c r="Z49" s="1"/>
      <c r="AA49" s="1"/>
      <c r="AB49" s="1"/>
      <c r="AC49" s="1"/>
      <c r="AD49" s="1"/>
      <c r="AE49" s="1"/>
      <c r="AF49" s="1"/>
      <c r="AG49" s="1"/>
      <c r="AH49" s="1"/>
    </row>
    <row r="50" spans="1:34" x14ac:dyDescent="0.25">
      <c r="A50" s="181"/>
      <c r="B50" s="5"/>
      <c r="C50" s="205"/>
      <c r="D50" s="139" t="s">
        <v>15</v>
      </c>
      <c r="E50" s="139" t="s">
        <v>15</v>
      </c>
      <c r="F50" s="139" t="s">
        <v>15</v>
      </c>
      <c r="G50" s="194"/>
      <c r="H50" s="195"/>
      <c r="I50" s="195"/>
      <c r="J50" s="196"/>
      <c r="K50" s="139" t="s">
        <v>15</v>
      </c>
      <c r="L50" s="64"/>
      <c r="M50" s="64"/>
      <c r="N50" s="64"/>
      <c r="O50" s="64"/>
      <c r="P50" s="64"/>
      <c r="Q50" s="7"/>
      <c r="R50" s="185"/>
      <c r="S50" s="1"/>
      <c r="T50" s="1"/>
      <c r="U50" s="1"/>
      <c r="V50" s="1"/>
      <c r="W50" s="1"/>
      <c r="X50" s="1"/>
      <c r="Y50" s="1"/>
      <c r="Z50" s="1"/>
      <c r="AA50" s="1"/>
      <c r="AB50" s="1"/>
      <c r="AC50" s="1"/>
      <c r="AD50" s="1"/>
      <c r="AE50" s="1"/>
      <c r="AF50" s="1"/>
      <c r="AG50" s="1"/>
      <c r="AH50" s="1"/>
    </row>
    <row r="51" spans="1:34" x14ac:dyDescent="0.25">
      <c r="A51" s="181"/>
      <c r="B51" s="5"/>
      <c r="C51" s="205"/>
      <c r="D51" s="139" t="s">
        <v>15</v>
      </c>
      <c r="E51" s="139" t="s">
        <v>15</v>
      </c>
      <c r="F51" s="139" t="s">
        <v>15</v>
      </c>
      <c r="G51" s="194"/>
      <c r="H51" s="195"/>
      <c r="I51" s="195"/>
      <c r="J51" s="196"/>
      <c r="K51" s="139" t="s">
        <v>15</v>
      </c>
      <c r="L51" s="64"/>
      <c r="M51" s="64"/>
      <c r="N51" s="64"/>
      <c r="O51" s="64"/>
      <c r="P51" s="64"/>
      <c r="Q51" s="7"/>
      <c r="R51" s="185"/>
      <c r="S51" s="1"/>
      <c r="T51" s="1"/>
      <c r="U51" s="1"/>
      <c r="V51" s="1"/>
      <c r="W51" s="1"/>
      <c r="X51" s="1"/>
      <c r="Y51" s="1"/>
      <c r="Z51" s="1"/>
      <c r="AA51" s="1"/>
      <c r="AB51" s="1"/>
      <c r="AC51" s="1"/>
      <c r="AD51" s="1"/>
      <c r="AE51" s="1"/>
      <c r="AF51" s="1"/>
      <c r="AG51" s="1"/>
      <c r="AH51" s="1"/>
    </row>
    <row r="52" spans="1:34" x14ac:dyDescent="0.25">
      <c r="A52" s="181"/>
      <c r="B52" s="5"/>
      <c r="C52" s="205"/>
      <c r="D52" s="139" t="s">
        <v>15</v>
      </c>
      <c r="E52" s="139" t="s">
        <v>15</v>
      </c>
      <c r="F52" s="139" t="s">
        <v>15</v>
      </c>
      <c r="G52" s="194"/>
      <c r="H52" s="195"/>
      <c r="I52" s="195"/>
      <c r="J52" s="196"/>
      <c r="K52" s="139" t="s">
        <v>15</v>
      </c>
      <c r="L52" s="64"/>
      <c r="M52" s="64"/>
      <c r="N52" s="64"/>
      <c r="O52" s="64"/>
      <c r="P52" s="64"/>
      <c r="Q52" s="7"/>
      <c r="R52" s="185"/>
      <c r="S52" s="1"/>
      <c r="T52" s="1"/>
      <c r="U52" s="1"/>
      <c r="V52" s="1"/>
      <c r="W52" s="1"/>
      <c r="X52" s="1"/>
      <c r="Y52" s="1"/>
      <c r="Z52" s="1"/>
      <c r="AA52" s="1"/>
      <c r="AB52" s="1"/>
      <c r="AC52" s="1"/>
      <c r="AD52" s="1"/>
      <c r="AE52" s="1"/>
      <c r="AF52" s="1"/>
      <c r="AG52" s="1"/>
      <c r="AH52" s="1"/>
    </row>
    <row r="53" spans="1:34" x14ac:dyDescent="0.25">
      <c r="A53" s="181"/>
      <c r="B53" s="5"/>
      <c r="C53" s="206"/>
      <c r="D53" s="139" t="s">
        <v>15</v>
      </c>
      <c r="E53" s="139" t="s">
        <v>15</v>
      </c>
      <c r="F53" s="139" t="s">
        <v>15</v>
      </c>
      <c r="G53" s="194"/>
      <c r="H53" s="195"/>
      <c r="I53" s="195"/>
      <c r="J53" s="196"/>
      <c r="K53" s="139" t="s">
        <v>15</v>
      </c>
      <c r="L53" s="64"/>
      <c r="M53" s="64"/>
      <c r="N53" s="64"/>
      <c r="O53" s="64"/>
      <c r="P53" s="64"/>
      <c r="Q53" s="7"/>
      <c r="R53" s="185"/>
      <c r="S53" s="1"/>
      <c r="T53" s="1"/>
      <c r="U53" s="1"/>
      <c r="V53" s="1"/>
      <c r="W53" s="1"/>
      <c r="X53" s="1"/>
      <c r="Y53" s="1"/>
      <c r="Z53" s="1"/>
      <c r="AA53" s="1"/>
      <c r="AB53" s="1"/>
      <c r="AC53" s="1"/>
      <c r="AD53" s="1"/>
      <c r="AE53" s="1"/>
      <c r="AF53" s="1"/>
      <c r="AG53" s="1"/>
      <c r="AH53" s="1"/>
    </row>
    <row r="54" spans="1:34" x14ac:dyDescent="0.25">
      <c r="A54" s="181"/>
      <c r="B54" s="5"/>
      <c r="C54" s="47"/>
      <c r="D54" s="47"/>
      <c r="F54" s="59" t="s">
        <v>1256</v>
      </c>
      <c r="G54" s="197">
        <f>SUM(G44:J53)</f>
        <v>0</v>
      </c>
      <c r="H54" s="197"/>
      <c r="I54" s="197"/>
      <c r="J54" s="197"/>
      <c r="K54" s="47"/>
      <c r="L54" s="47"/>
      <c r="M54" s="47"/>
      <c r="N54" s="47"/>
      <c r="O54" s="47"/>
      <c r="P54" s="47"/>
      <c r="Q54" s="7"/>
      <c r="R54" s="185"/>
      <c r="S54" s="1"/>
      <c r="T54" s="1"/>
      <c r="U54" s="1"/>
      <c r="V54" s="1"/>
      <c r="W54" s="1"/>
      <c r="X54" s="1"/>
      <c r="Y54" s="1"/>
      <c r="Z54" s="1"/>
      <c r="AA54" s="1"/>
      <c r="AB54" s="1"/>
      <c r="AC54" s="1"/>
      <c r="AD54" s="1"/>
      <c r="AE54" s="1"/>
      <c r="AF54" s="1"/>
      <c r="AG54" s="1"/>
      <c r="AH54" s="1"/>
    </row>
    <row r="55" spans="1:34" x14ac:dyDescent="0.25">
      <c r="A55" s="181"/>
      <c r="B55" s="5"/>
      <c r="C55" s="47"/>
      <c r="D55" s="47"/>
      <c r="E55" s="47"/>
      <c r="F55" s="47"/>
      <c r="G55" s="47"/>
      <c r="H55" s="47"/>
      <c r="I55" s="47"/>
      <c r="J55" s="47"/>
      <c r="K55" s="47"/>
      <c r="L55" s="47"/>
      <c r="M55" s="47"/>
      <c r="N55" s="47"/>
      <c r="O55" s="47"/>
      <c r="P55" s="47"/>
      <c r="Q55" s="7"/>
      <c r="R55" s="185"/>
      <c r="S55" s="1"/>
      <c r="T55" s="1"/>
      <c r="U55" s="1"/>
      <c r="V55" s="1"/>
      <c r="W55" s="1"/>
      <c r="X55" s="1"/>
      <c r="Y55" s="1"/>
      <c r="Z55" s="1"/>
      <c r="AA55" s="1"/>
      <c r="AB55" s="1"/>
      <c r="AC55" s="1"/>
      <c r="AD55" s="1"/>
      <c r="AE55" s="1"/>
      <c r="AF55" s="1"/>
      <c r="AG55" s="1"/>
      <c r="AH55" s="1"/>
    </row>
    <row r="56" spans="1:34" x14ac:dyDescent="0.25">
      <c r="A56" s="181"/>
      <c r="B56" s="5"/>
      <c r="C56" s="204" t="str">
        <f>IF(C18="Vælg",'Drop down'!P8,C18)</f>
        <v>Emballagedel ikke valgt</v>
      </c>
      <c r="D56" s="139" t="s">
        <v>15</v>
      </c>
      <c r="E56" s="139" t="s">
        <v>15</v>
      </c>
      <c r="F56" s="139" t="s">
        <v>15</v>
      </c>
      <c r="G56" s="194"/>
      <c r="H56" s="195"/>
      <c r="I56" s="195"/>
      <c r="J56" s="196"/>
      <c r="K56" s="139" t="s">
        <v>15</v>
      </c>
      <c r="L56" s="64"/>
      <c r="M56" s="64"/>
      <c r="N56" s="64"/>
      <c r="O56" s="64"/>
      <c r="P56" s="64"/>
      <c r="Q56" s="7"/>
      <c r="R56" s="185"/>
      <c r="S56" s="1"/>
      <c r="T56" s="1"/>
      <c r="U56" s="1"/>
      <c r="V56" s="1"/>
      <c r="W56" s="1"/>
      <c r="X56" s="1"/>
      <c r="Y56" s="1"/>
      <c r="Z56" s="1"/>
      <c r="AA56" s="1"/>
      <c r="AB56" s="1"/>
      <c r="AC56" s="1"/>
      <c r="AD56" s="1"/>
      <c r="AE56" s="1"/>
      <c r="AF56" s="1"/>
      <c r="AG56" s="1"/>
      <c r="AH56" s="1"/>
    </row>
    <row r="57" spans="1:34" x14ac:dyDescent="0.25">
      <c r="A57" s="181"/>
      <c r="B57" s="5"/>
      <c r="C57" s="205"/>
      <c r="D57" s="139" t="s">
        <v>15</v>
      </c>
      <c r="E57" s="139" t="s">
        <v>15</v>
      </c>
      <c r="F57" s="139" t="s">
        <v>15</v>
      </c>
      <c r="G57" s="194"/>
      <c r="H57" s="195"/>
      <c r="I57" s="195"/>
      <c r="J57" s="196"/>
      <c r="K57" s="139" t="s">
        <v>15</v>
      </c>
      <c r="L57" s="64"/>
      <c r="M57" s="64"/>
      <c r="N57" s="64"/>
      <c r="O57" s="64"/>
      <c r="P57" s="64"/>
      <c r="Q57" s="7"/>
      <c r="R57" s="185"/>
      <c r="S57" s="1"/>
      <c r="T57" s="1"/>
      <c r="U57" s="1"/>
      <c r="V57" s="1"/>
      <c r="W57" s="1"/>
      <c r="X57" s="1"/>
      <c r="Y57" s="1"/>
      <c r="Z57" s="1"/>
      <c r="AA57" s="1"/>
      <c r="AB57" s="1"/>
      <c r="AC57" s="1"/>
      <c r="AD57" s="1"/>
      <c r="AE57" s="1"/>
      <c r="AF57" s="1"/>
      <c r="AG57" s="1"/>
      <c r="AH57" s="1"/>
    </row>
    <row r="58" spans="1:34" x14ac:dyDescent="0.25">
      <c r="A58" s="181"/>
      <c r="B58" s="5"/>
      <c r="C58" s="205"/>
      <c r="D58" s="139" t="s">
        <v>15</v>
      </c>
      <c r="E58" s="139" t="s">
        <v>15</v>
      </c>
      <c r="F58" s="139" t="s">
        <v>15</v>
      </c>
      <c r="G58" s="194"/>
      <c r="H58" s="195"/>
      <c r="I58" s="195"/>
      <c r="J58" s="196"/>
      <c r="K58" s="139" t="s">
        <v>15</v>
      </c>
      <c r="L58" s="64"/>
      <c r="M58" s="64"/>
      <c r="N58" s="64"/>
      <c r="O58" s="64"/>
      <c r="P58" s="64"/>
      <c r="Q58" s="7"/>
      <c r="R58" s="185"/>
      <c r="S58" s="1"/>
      <c r="T58" s="1"/>
      <c r="U58" s="1"/>
      <c r="V58" s="1"/>
      <c r="W58" s="1"/>
      <c r="X58" s="1"/>
      <c r="Y58" s="1"/>
      <c r="Z58" s="1"/>
      <c r="AA58" s="1"/>
      <c r="AB58" s="1"/>
      <c r="AC58" s="1"/>
      <c r="AD58" s="1"/>
      <c r="AE58" s="1"/>
      <c r="AF58" s="1"/>
      <c r="AG58" s="1"/>
      <c r="AH58" s="1"/>
    </row>
    <row r="59" spans="1:34" x14ac:dyDescent="0.25">
      <c r="A59" s="181"/>
      <c r="B59" s="5"/>
      <c r="C59" s="205"/>
      <c r="D59" s="139" t="s">
        <v>15</v>
      </c>
      <c r="E59" s="139" t="s">
        <v>15</v>
      </c>
      <c r="F59" s="139" t="s">
        <v>15</v>
      </c>
      <c r="G59" s="194"/>
      <c r="H59" s="195"/>
      <c r="I59" s="195"/>
      <c r="J59" s="196"/>
      <c r="K59" s="139" t="s">
        <v>15</v>
      </c>
      <c r="L59" s="64"/>
      <c r="M59" s="64"/>
      <c r="N59" s="64"/>
      <c r="O59" s="64"/>
      <c r="P59" s="64"/>
      <c r="Q59" s="7"/>
      <c r="R59" s="185"/>
      <c r="S59" s="1"/>
      <c r="T59" s="1"/>
      <c r="U59" s="1"/>
      <c r="V59" s="1"/>
      <c r="W59" s="1"/>
      <c r="X59" s="1"/>
      <c r="Y59" s="1"/>
      <c r="Z59" s="1"/>
      <c r="AA59" s="1"/>
      <c r="AB59" s="1"/>
      <c r="AC59" s="1"/>
      <c r="AD59" s="1"/>
      <c r="AE59" s="1"/>
      <c r="AF59" s="1"/>
      <c r="AG59" s="1"/>
      <c r="AH59" s="1"/>
    </row>
    <row r="60" spans="1:34" x14ac:dyDescent="0.25">
      <c r="A60" s="181"/>
      <c r="B60" s="5"/>
      <c r="C60" s="205"/>
      <c r="D60" s="139" t="s">
        <v>15</v>
      </c>
      <c r="E60" s="139" t="s">
        <v>15</v>
      </c>
      <c r="F60" s="139" t="s">
        <v>15</v>
      </c>
      <c r="G60" s="194"/>
      <c r="H60" s="195"/>
      <c r="I60" s="195"/>
      <c r="J60" s="196"/>
      <c r="K60" s="139" t="s">
        <v>15</v>
      </c>
      <c r="L60" s="64"/>
      <c r="M60" s="64"/>
      <c r="N60" s="64"/>
      <c r="O60" s="64"/>
      <c r="P60" s="64"/>
      <c r="Q60" s="7"/>
      <c r="R60" s="185"/>
      <c r="S60" s="1"/>
      <c r="T60" s="1"/>
      <c r="U60" s="1"/>
      <c r="V60" s="1"/>
      <c r="W60" s="1"/>
      <c r="X60" s="1"/>
      <c r="Y60" s="1"/>
      <c r="Z60" s="1"/>
      <c r="AA60" s="1"/>
      <c r="AB60" s="1"/>
      <c r="AC60" s="1"/>
      <c r="AD60" s="1"/>
      <c r="AE60" s="1"/>
      <c r="AF60" s="1"/>
      <c r="AG60" s="1"/>
      <c r="AH60" s="1"/>
    </row>
    <row r="61" spans="1:34" x14ac:dyDescent="0.25">
      <c r="A61" s="181"/>
      <c r="B61" s="5"/>
      <c r="C61" s="205"/>
      <c r="D61" s="139" t="s">
        <v>15</v>
      </c>
      <c r="E61" s="139" t="s">
        <v>15</v>
      </c>
      <c r="F61" s="139" t="s">
        <v>15</v>
      </c>
      <c r="G61" s="194"/>
      <c r="H61" s="195"/>
      <c r="I61" s="195"/>
      <c r="J61" s="196"/>
      <c r="K61" s="139" t="s">
        <v>15</v>
      </c>
      <c r="L61" s="64"/>
      <c r="M61" s="64"/>
      <c r="N61" s="64"/>
      <c r="O61" s="64"/>
      <c r="P61" s="64"/>
      <c r="Q61" s="7"/>
      <c r="R61" s="185"/>
      <c r="S61" s="1"/>
      <c r="T61" s="1"/>
      <c r="U61" s="1"/>
      <c r="V61" s="1"/>
      <c r="W61" s="1"/>
      <c r="X61" s="1"/>
      <c r="Y61" s="1"/>
      <c r="Z61" s="1"/>
      <c r="AA61" s="1"/>
      <c r="AB61" s="1"/>
      <c r="AC61" s="1"/>
      <c r="AD61" s="1"/>
      <c r="AE61" s="1"/>
      <c r="AF61" s="1"/>
      <c r="AG61" s="1"/>
      <c r="AH61" s="1"/>
    </row>
    <row r="62" spans="1:34" x14ac:dyDescent="0.25">
      <c r="A62" s="181"/>
      <c r="B62" s="5"/>
      <c r="C62" s="205"/>
      <c r="D62" s="139" t="s">
        <v>15</v>
      </c>
      <c r="E62" s="139" t="s">
        <v>15</v>
      </c>
      <c r="F62" s="139" t="s">
        <v>15</v>
      </c>
      <c r="G62" s="194"/>
      <c r="H62" s="195"/>
      <c r="I62" s="195"/>
      <c r="J62" s="196"/>
      <c r="K62" s="139" t="s">
        <v>15</v>
      </c>
      <c r="L62" s="64"/>
      <c r="M62" s="64"/>
      <c r="N62" s="64"/>
      <c r="O62" s="64"/>
      <c r="P62" s="64"/>
      <c r="Q62" s="7"/>
      <c r="R62" s="185"/>
      <c r="S62" s="1"/>
      <c r="T62" s="1"/>
      <c r="U62" s="1"/>
      <c r="V62" s="1"/>
      <c r="W62" s="1"/>
      <c r="X62" s="1"/>
      <c r="Y62" s="1"/>
      <c r="Z62" s="1"/>
      <c r="AA62" s="1"/>
      <c r="AB62" s="1"/>
      <c r="AC62" s="1"/>
      <c r="AD62" s="1"/>
      <c r="AE62" s="1"/>
      <c r="AF62" s="1"/>
      <c r="AG62" s="1"/>
      <c r="AH62" s="1"/>
    </row>
    <row r="63" spans="1:34" x14ac:dyDescent="0.25">
      <c r="A63" s="181"/>
      <c r="B63" s="5"/>
      <c r="C63" s="205"/>
      <c r="D63" s="139" t="s">
        <v>15</v>
      </c>
      <c r="E63" s="139" t="s">
        <v>15</v>
      </c>
      <c r="F63" s="139" t="s">
        <v>15</v>
      </c>
      <c r="G63" s="194"/>
      <c r="H63" s="195"/>
      <c r="I63" s="195"/>
      <c r="J63" s="196"/>
      <c r="K63" s="139" t="s">
        <v>15</v>
      </c>
      <c r="L63" s="64"/>
      <c r="M63" s="64"/>
      <c r="N63" s="64"/>
      <c r="O63" s="64"/>
      <c r="P63" s="64"/>
      <c r="Q63" s="7"/>
      <c r="R63" s="185"/>
      <c r="S63" s="1"/>
      <c r="T63" s="1"/>
      <c r="U63" s="1"/>
      <c r="V63" s="1"/>
      <c r="W63" s="1"/>
      <c r="X63" s="1"/>
      <c r="Y63" s="1"/>
      <c r="Z63" s="1"/>
      <c r="AA63" s="1"/>
      <c r="AB63" s="1"/>
      <c r="AC63" s="1"/>
      <c r="AD63" s="1"/>
      <c r="AE63" s="1"/>
      <c r="AF63" s="1"/>
      <c r="AG63" s="1"/>
      <c r="AH63" s="1"/>
    </row>
    <row r="64" spans="1:34" x14ac:dyDescent="0.25">
      <c r="A64" s="181"/>
      <c r="B64" s="5"/>
      <c r="C64" s="205"/>
      <c r="D64" s="139" t="s">
        <v>15</v>
      </c>
      <c r="E64" s="139" t="s">
        <v>15</v>
      </c>
      <c r="F64" s="139" t="s">
        <v>15</v>
      </c>
      <c r="G64" s="194"/>
      <c r="H64" s="195"/>
      <c r="I64" s="195"/>
      <c r="J64" s="196"/>
      <c r="K64" s="139" t="s">
        <v>15</v>
      </c>
      <c r="L64" s="64"/>
      <c r="M64" s="64"/>
      <c r="N64" s="64"/>
      <c r="O64" s="64"/>
      <c r="P64" s="64"/>
      <c r="Q64" s="7"/>
      <c r="R64" s="185"/>
      <c r="S64" s="1"/>
      <c r="T64" s="1"/>
      <c r="U64" s="1"/>
      <c r="V64" s="1"/>
      <c r="W64" s="1"/>
      <c r="X64" s="1"/>
      <c r="Y64" s="1"/>
      <c r="Z64" s="1"/>
      <c r="AA64" s="1"/>
      <c r="AB64" s="1"/>
      <c r="AC64" s="1"/>
      <c r="AD64" s="1"/>
      <c r="AE64" s="1"/>
      <c r="AF64" s="1"/>
      <c r="AG64" s="1"/>
      <c r="AH64" s="1"/>
    </row>
    <row r="65" spans="1:34" x14ac:dyDescent="0.25">
      <c r="A65" s="181"/>
      <c r="B65" s="5"/>
      <c r="C65" s="206"/>
      <c r="D65" s="139" t="s">
        <v>15</v>
      </c>
      <c r="E65" s="139" t="s">
        <v>15</v>
      </c>
      <c r="F65" s="139" t="s">
        <v>15</v>
      </c>
      <c r="G65" s="194"/>
      <c r="H65" s="195"/>
      <c r="I65" s="195"/>
      <c r="J65" s="196"/>
      <c r="K65" s="139" t="s">
        <v>15</v>
      </c>
      <c r="L65" s="64"/>
      <c r="M65" s="64"/>
      <c r="N65" s="64"/>
      <c r="O65" s="64"/>
      <c r="P65" s="64"/>
      <c r="Q65" s="7"/>
      <c r="R65" s="185"/>
      <c r="S65" s="1"/>
      <c r="T65" s="1"/>
      <c r="U65" s="1"/>
      <c r="V65" s="1"/>
      <c r="W65" s="1"/>
      <c r="X65" s="1"/>
      <c r="Y65" s="1"/>
      <c r="Z65" s="1"/>
      <c r="AA65" s="1"/>
      <c r="AB65" s="1"/>
      <c r="AC65" s="1"/>
      <c r="AD65" s="1"/>
      <c r="AE65" s="1"/>
      <c r="AF65" s="1"/>
      <c r="AG65" s="1"/>
      <c r="AH65" s="1"/>
    </row>
    <row r="66" spans="1:34" x14ac:dyDescent="0.25">
      <c r="A66" s="181"/>
      <c r="B66" s="5"/>
      <c r="C66" s="47"/>
      <c r="D66" s="47"/>
      <c r="F66" s="59" t="s">
        <v>1256</v>
      </c>
      <c r="G66" s="197">
        <f>SUM(G56:J65)</f>
        <v>0</v>
      </c>
      <c r="H66" s="197"/>
      <c r="I66" s="197"/>
      <c r="J66" s="197"/>
      <c r="K66" s="47"/>
      <c r="L66" s="47"/>
      <c r="M66" s="47"/>
      <c r="N66" s="47"/>
      <c r="O66" s="47"/>
      <c r="P66" s="47"/>
      <c r="Q66" s="7"/>
      <c r="R66" s="185"/>
      <c r="S66" s="1"/>
      <c r="T66" s="1"/>
      <c r="U66" s="1"/>
      <c r="V66" s="1"/>
      <c r="W66" s="1"/>
      <c r="X66" s="1"/>
      <c r="Y66" s="1"/>
      <c r="Z66" s="1"/>
      <c r="AA66" s="1"/>
      <c r="AB66" s="1"/>
      <c r="AC66" s="1"/>
      <c r="AD66" s="1"/>
      <c r="AE66" s="1"/>
      <c r="AF66" s="1"/>
      <c r="AG66" s="1"/>
      <c r="AH66" s="1"/>
    </row>
    <row r="67" spans="1:34" x14ac:dyDescent="0.25">
      <c r="A67" s="181"/>
      <c r="B67" s="5"/>
      <c r="C67" s="47"/>
      <c r="D67" s="47"/>
      <c r="E67" s="47"/>
      <c r="F67" s="47"/>
      <c r="G67" s="47"/>
      <c r="H67" s="47"/>
      <c r="I67" s="47"/>
      <c r="J67" s="47"/>
      <c r="K67" s="47"/>
      <c r="L67" s="47"/>
      <c r="M67" s="47"/>
      <c r="N67" s="47"/>
      <c r="O67" s="47"/>
      <c r="P67" s="47"/>
      <c r="Q67" s="7"/>
      <c r="R67" s="185"/>
      <c r="S67" s="1"/>
      <c r="T67" s="1"/>
      <c r="U67" s="1"/>
      <c r="V67" s="1"/>
      <c r="W67" s="1"/>
      <c r="X67" s="1"/>
      <c r="Y67" s="1"/>
      <c r="Z67" s="1"/>
      <c r="AA67" s="1"/>
      <c r="AB67" s="1"/>
      <c r="AC67" s="1"/>
      <c r="AD67" s="1"/>
      <c r="AE67" s="1"/>
      <c r="AF67" s="1"/>
      <c r="AG67" s="1"/>
      <c r="AH67" s="1"/>
    </row>
    <row r="68" spans="1:34" x14ac:dyDescent="0.25">
      <c r="A68" s="181"/>
      <c r="B68" s="5"/>
      <c r="C68" s="204" t="str">
        <f>IF(C19="Vælg",'Drop down'!P8,C19)</f>
        <v>Emballagedel ikke valgt</v>
      </c>
      <c r="D68" s="139" t="s">
        <v>15</v>
      </c>
      <c r="E68" s="139" t="s">
        <v>15</v>
      </c>
      <c r="F68" s="139" t="s">
        <v>15</v>
      </c>
      <c r="G68" s="194"/>
      <c r="H68" s="195"/>
      <c r="I68" s="195"/>
      <c r="J68" s="196"/>
      <c r="K68" s="139" t="s">
        <v>15</v>
      </c>
      <c r="L68" s="64"/>
      <c r="M68" s="64"/>
      <c r="N68" s="64"/>
      <c r="O68" s="64"/>
      <c r="P68" s="64"/>
      <c r="Q68" s="7"/>
      <c r="R68" s="185"/>
      <c r="S68" s="1"/>
      <c r="T68" s="1"/>
      <c r="U68" s="1"/>
      <c r="V68" s="1"/>
      <c r="W68" s="1"/>
      <c r="X68" s="1"/>
      <c r="Y68" s="1"/>
      <c r="Z68" s="1"/>
      <c r="AA68" s="1"/>
      <c r="AB68" s="1"/>
      <c r="AC68" s="1"/>
      <c r="AD68" s="1"/>
      <c r="AE68" s="1"/>
      <c r="AF68" s="1"/>
      <c r="AG68" s="1"/>
      <c r="AH68" s="1"/>
    </row>
    <row r="69" spans="1:34" x14ac:dyDescent="0.25">
      <c r="A69" s="181"/>
      <c r="B69" s="5"/>
      <c r="C69" s="205"/>
      <c r="D69" s="139" t="s">
        <v>15</v>
      </c>
      <c r="E69" s="139" t="s">
        <v>15</v>
      </c>
      <c r="F69" s="139" t="s">
        <v>15</v>
      </c>
      <c r="G69" s="194"/>
      <c r="H69" s="195"/>
      <c r="I69" s="195"/>
      <c r="J69" s="196"/>
      <c r="K69" s="139" t="s">
        <v>15</v>
      </c>
      <c r="L69" s="64"/>
      <c r="M69" s="64"/>
      <c r="N69" s="64"/>
      <c r="O69" s="64"/>
      <c r="P69" s="64"/>
      <c r="Q69" s="7"/>
      <c r="R69" s="185"/>
      <c r="S69" s="1"/>
      <c r="T69" s="1"/>
      <c r="U69" s="1"/>
      <c r="V69" s="1"/>
      <c r="W69" s="1"/>
      <c r="X69" s="1"/>
      <c r="Y69" s="1"/>
      <c r="Z69" s="1"/>
      <c r="AA69" s="1"/>
      <c r="AB69" s="1"/>
      <c r="AC69" s="1"/>
      <c r="AD69" s="1"/>
      <c r="AE69" s="1"/>
      <c r="AF69" s="1"/>
      <c r="AG69" s="1"/>
      <c r="AH69" s="1"/>
    </row>
    <row r="70" spans="1:34" x14ac:dyDescent="0.25">
      <c r="A70" s="181"/>
      <c r="B70" s="5"/>
      <c r="C70" s="205"/>
      <c r="D70" s="139" t="s">
        <v>15</v>
      </c>
      <c r="E70" s="139" t="s">
        <v>15</v>
      </c>
      <c r="F70" s="139" t="s">
        <v>15</v>
      </c>
      <c r="G70" s="194"/>
      <c r="H70" s="195"/>
      <c r="I70" s="195"/>
      <c r="J70" s="196"/>
      <c r="K70" s="139" t="s">
        <v>15</v>
      </c>
      <c r="L70" s="64"/>
      <c r="M70" s="64"/>
      <c r="N70" s="64"/>
      <c r="O70" s="64"/>
      <c r="P70" s="64"/>
      <c r="Q70" s="7"/>
      <c r="R70" s="185"/>
      <c r="S70" s="1"/>
      <c r="T70" s="1"/>
      <c r="U70" s="1"/>
      <c r="V70" s="1"/>
      <c r="W70" s="1"/>
      <c r="X70" s="1"/>
      <c r="Y70" s="1"/>
      <c r="Z70" s="1"/>
      <c r="AA70" s="1"/>
      <c r="AB70" s="1"/>
      <c r="AC70" s="1"/>
      <c r="AD70" s="1"/>
      <c r="AE70" s="1"/>
      <c r="AF70" s="1"/>
      <c r="AG70" s="1"/>
      <c r="AH70" s="1"/>
    </row>
    <row r="71" spans="1:34" x14ac:dyDescent="0.25">
      <c r="A71" s="181"/>
      <c r="B71" s="5"/>
      <c r="C71" s="205"/>
      <c r="D71" s="139" t="s">
        <v>15</v>
      </c>
      <c r="E71" s="139" t="s">
        <v>15</v>
      </c>
      <c r="F71" s="139" t="s">
        <v>15</v>
      </c>
      <c r="G71" s="194"/>
      <c r="H71" s="195"/>
      <c r="I71" s="195"/>
      <c r="J71" s="196"/>
      <c r="K71" s="139" t="s">
        <v>15</v>
      </c>
      <c r="L71" s="64"/>
      <c r="M71" s="64"/>
      <c r="N71" s="64"/>
      <c r="O71" s="64"/>
      <c r="P71" s="64"/>
      <c r="Q71" s="7"/>
      <c r="R71" s="185"/>
      <c r="S71" s="1"/>
      <c r="T71" s="1"/>
      <c r="U71" s="1"/>
      <c r="V71" s="1"/>
      <c r="W71" s="1"/>
      <c r="X71" s="1"/>
      <c r="Y71" s="1"/>
      <c r="Z71" s="1"/>
      <c r="AA71" s="1"/>
      <c r="AB71" s="1"/>
      <c r="AC71" s="1"/>
      <c r="AD71" s="1"/>
      <c r="AE71" s="1"/>
      <c r="AF71" s="1"/>
      <c r="AG71" s="1"/>
      <c r="AH71" s="1"/>
    </row>
    <row r="72" spans="1:34" x14ac:dyDescent="0.25">
      <c r="A72" s="181"/>
      <c r="B72" s="5"/>
      <c r="C72" s="205"/>
      <c r="D72" s="139" t="s">
        <v>15</v>
      </c>
      <c r="E72" s="139" t="s">
        <v>15</v>
      </c>
      <c r="F72" s="139" t="s">
        <v>15</v>
      </c>
      <c r="G72" s="194"/>
      <c r="H72" s="195"/>
      <c r="I72" s="195"/>
      <c r="J72" s="196"/>
      <c r="K72" s="139" t="s">
        <v>15</v>
      </c>
      <c r="L72" s="64"/>
      <c r="M72" s="64"/>
      <c r="N72" s="64"/>
      <c r="O72" s="64"/>
      <c r="P72" s="64"/>
      <c r="Q72" s="7"/>
      <c r="R72" s="185"/>
      <c r="S72" s="1"/>
      <c r="T72" s="1"/>
      <c r="U72" s="1"/>
      <c r="V72" s="1"/>
      <c r="W72" s="1"/>
      <c r="X72" s="1"/>
      <c r="Y72" s="1"/>
      <c r="Z72" s="1"/>
      <c r="AA72" s="1"/>
      <c r="AB72" s="1"/>
      <c r="AC72" s="1"/>
      <c r="AD72" s="1"/>
      <c r="AE72" s="1"/>
      <c r="AF72" s="1"/>
      <c r="AG72" s="1"/>
      <c r="AH72" s="1"/>
    </row>
    <row r="73" spans="1:34" x14ac:dyDescent="0.25">
      <c r="A73" s="181"/>
      <c r="B73" s="5"/>
      <c r="C73" s="205"/>
      <c r="D73" s="139" t="s">
        <v>15</v>
      </c>
      <c r="E73" s="139" t="s">
        <v>15</v>
      </c>
      <c r="F73" s="139" t="s">
        <v>15</v>
      </c>
      <c r="G73" s="194"/>
      <c r="H73" s="195"/>
      <c r="I73" s="195"/>
      <c r="J73" s="196"/>
      <c r="K73" s="139" t="s">
        <v>15</v>
      </c>
      <c r="L73" s="64"/>
      <c r="M73" s="64"/>
      <c r="N73" s="64"/>
      <c r="O73" s="64"/>
      <c r="P73" s="64"/>
      <c r="Q73" s="7"/>
      <c r="R73" s="185"/>
      <c r="S73" s="1"/>
      <c r="T73" s="1"/>
      <c r="U73" s="1"/>
      <c r="V73" s="1"/>
      <c r="W73" s="1"/>
      <c r="X73" s="1"/>
      <c r="Y73" s="1"/>
      <c r="Z73" s="1"/>
      <c r="AA73" s="1"/>
      <c r="AB73" s="1"/>
      <c r="AC73" s="1"/>
      <c r="AD73" s="1"/>
      <c r="AE73" s="1"/>
      <c r="AF73" s="1"/>
      <c r="AG73" s="1"/>
      <c r="AH73" s="1"/>
    </row>
    <row r="74" spans="1:34" x14ac:dyDescent="0.25">
      <c r="A74" s="181"/>
      <c r="B74" s="5"/>
      <c r="C74" s="205"/>
      <c r="D74" s="139" t="s">
        <v>15</v>
      </c>
      <c r="E74" s="139" t="s">
        <v>15</v>
      </c>
      <c r="F74" s="139" t="s">
        <v>15</v>
      </c>
      <c r="G74" s="194"/>
      <c r="H74" s="195"/>
      <c r="I74" s="195"/>
      <c r="J74" s="196"/>
      <c r="K74" s="139" t="s">
        <v>15</v>
      </c>
      <c r="L74" s="64"/>
      <c r="M74" s="64"/>
      <c r="N74" s="64"/>
      <c r="O74" s="64"/>
      <c r="P74" s="64"/>
      <c r="Q74" s="7"/>
      <c r="R74" s="185"/>
      <c r="S74" s="1"/>
      <c r="T74" s="1"/>
      <c r="U74" s="1"/>
      <c r="V74" s="1"/>
      <c r="W74" s="1"/>
      <c r="X74" s="1"/>
      <c r="Y74" s="1"/>
      <c r="Z74" s="1"/>
      <c r="AA74" s="1"/>
      <c r="AB74" s="1"/>
      <c r="AC74" s="1"/>
      <c r="AD74" s="1"/>
      <c r="AE74" s="1"/>
      <c r="AF74" s="1"/>
      <c r="AG74" s="1"/>
      <c r="AH74" s="1"/>
    </row>
    <row r="75" spans="1:34" x14ac:dyDescent="0.25">
      <c r="A75" s="181"/>
      <c r="B75" s="5"/>
      <c r="C75" s="205"/>
      <c r="D75" s="139" t="s">
        <v>15</v>
      </c>
      <c r="E75" s="139" t="s">
        <v>15</v>
      </c>
      <c r="F75" s="139" t="s">
        <v>15</v>
      </c>
      <c r="G75" s="194"/>
      <c r="H75" s="195"/>
      <c r="I75" s="195"/>
      <c r="J75" s="196"/>
      <c r="K75" s="139" t="s">
        <v>15</v>
      </c>
      <c r="L75" s="64"/>
      <c r="M75" s="64"/>
      <c r="N75" s="64"/>
      <c r="O75" s="64"/>
      <c r="P75" s="64"/>
      <c r="Q75" s="7"/>
      <c r="R75" s="185"/>
      <c r="S75" s="1"/>
      <c r="T75" s="1"/>
      <c r="U75" s="1"/>
      <c r="V75" s="1"/>
      <c r="W75" s="1"/>
      <c r="X75" s="1"/>
      <c r="Y75" s="1"/>
      <c r="Z75" s="1"/>
      <c r="AA75" s="1"/>
      <c r="AB75" s="1"/>
      <c r="AC75" s="1"/>
      <c r="AD75" s="1"/>
      <c r="AE75" s="1"/>
      <c r="AF75" s="1"/>
      <c r="AG75" s="1"/>
      <c r="AH75" s="1"/>
    </row>
    <row r="76" spans="1:34" x14ac:dyDescent="0.25">
      <c r="A76" s="181"/>
      <c r="B76" s="5"/>
      <c r="C76" s="205"/>
      <c r="D76" s="139" t="s">
        <v>15</v>
      </c>
      <c r="E76" s="139" t="s">
        <v>15</v>
      </c>
      <c r="F76" s="139" t="s">
        <v>15</v>
      </c>
      <c r="G76" s="194"/>
      <c r="H76" s="195"/>
      <c r="I76" s="195"/>
      <c r="J76" s="196"/>
      <c r="K76" s="139" t="s">
        <v>15</v>
      </c>
      <c r="L76" s="64"/>
      <c r="M76" s="64"/>
      <c r="N76" s="64"/>
      <c r="O76" s="64"/>
      <c r="P76" s="64"/>
      <c r="Q76" s="7"/>
      <c r="R76" s="185"/>
      <c r="S76" s="1"/>
      <c r="T76" s="1"/>
      <c r="U76" s="1"/>
      <c r="V76" s="1"/>
      <c r="W76" s="1"/>
      <c r="X76" s="1"/>
      <c r="Y76" s="1"/>
      <c r="Z76" s="1"/>
      <c r="AA76" s="1"/>
      <c r="AB76" s="1"/>
      <c r="AC76" s="1"/>
      <c r="AD76" s="1"/>
      <c r="AE76" s="1"/>
      <c r="AF76" s="1"/>
      <c r="AG76" s="1"/>
      <c r="AH76" s="1"/>
    </row>
    <row r="77" spans="1:34" x14ac:dyDescent="0.25">
      <c r="A77" s="181"/>
      <c r="B77" s="5"/>
      <c r="C77" s="206"/>
      <c r="D77" s="139" t="s">
        <v>15</v>
      </c>
      <c r="E77" s="139" t="s">
        <v>15</v>
      </c>
      <c r="F77" s="139" t="s">
        <v>15</v>
      </c>
      <c r="G77" s="194"/>
      <c r="H77" s="195"/>
      <c r="I77" s="195"/>
      <c r="J77" s="196"/>
      <c r="K77" s="139" t="s">
        <v>15</v>
      </c>
      <c r="L77" s="64"/>
      <c r="M77" s="64"/>
      <c r="N77" s="64"/>
      <c r="O77" s="64"/>
      <c r="P77" s="64"/>
      <c r="Q77" s="7"/>
      <c r="R77" s="185"/>
      <c r="S77" s="1"/>
      <c r="T77" s="1"/>
      <c r="U77" s="1"/>
      <c r="V77" s="1"/>
      <c r="W77" s="1"/>
      <c r="X77" s="1"/>
      <c r="Y77" s="1"/>
      <c r="Z77" s="1"/>
      <c r="AA77" s="1"/>
      <c r="AB77" s="1"/>
      <c r="AC77" s="1"/>
      <c r="AD77" s="1"/>
      <c r="AE77" s="1"/>
      <c r="AF77" s="1"/>
      <c r="AG77" s="1"/>
      <c r="AH77" s="1"/>
    </row>
    <row r="78" spans="1:34" x14ac:dyDescent="0.25">
      <c r="A78" s="181"/>
      <c r="B78" s="5"/>
      <c r="C78" s="47"/>
      <c r="D78" s="47"/>
      <c r="F78" s="59" t="s">
        <v>1256</v>
      </c>
      <c r="G78" s="197">
        <f>SUM(G68:J77)</f>
        <v>0</v>
      </c>
      <c r="H78" s="197"/>
      <c r="I78" s="197"/>
      <c r="J78" s="197"/>
      <c r="K78" s="47"/>
      <c r="L78" s="47"/>
      <c r="M78" s="47"/>
      <c r="N78" s="47"/>
      <c r="O78" s="47"/>
      <c r="P78" s="47"/>
      <c r="Q78" s="7"/>
      <c r="R78" s="185"/>
      <c r="S78" s="1"/>
      <c r="T78" s="1"/>
      <c r="U78" s="1"/>
      <c r="V78" s="1"/>
      <c r="W78" s="1"/>
      <c r="X78" s="1"/>
      <c r="Y78" s="1"/>
      <c r="Z78" s="1"/>
      <c r="AA78" s="1"/>
      <c r="AB78" s="1"/>
      <c r="AC78" s="1"/>
      <c r="AD78" s="1"/>
      <c r="AE78" s="1"/>
      <c r="AF78" s="1"/>
      <c r="AG78" s="1"/>
      <c r="AH78" s="1"/>
    </row>
    <row r="79" spans="1:34" x14ac:dyDescent="0.25">
      <c r="A79" s="181"/>
      <c r="B79" s="5"/>
      <c r="C79" s="47"/>
      <c r="D79" s="47"/>
      <c r="E79" s="47"/>
      <c r="F79" s="47"/>
      <c r="G79" s="47"/>
      <c r="H79" s="47"/>
      <c r="I79" s="47"/>
      <c r="J79" s="47"/>
      <c r="K79" s="47"/>
      <c r="L79" s="47"/>
      <c r="M79" s="47"/>
      <c r="N79" s="47"/>
      <c r="O79" s="47"/>
      <c r="P79" s="47"/>
      <c r="Q79" s="7"/>
      <c r="R79" s="185"/>
      <c r="S79" s="1"/>
      <c r="T79" s="1"/>
      <c r="U79" s="1"/>
      <c r="V79" s="1"/>
      <c r="W79" s="1"/>
      <c r="X79" s="1"/>
      <c r="Y79" s="1"/>
      <c r="Z79" s="1"/>
      <c r="AA79" s="1"/>
      <c r="AB79" s="1"/>
      <c r="AC79" s="1"/>
      <c r="AD79" s="1"/>
      <c r="AE79" s="1"/>
      <c r="AF79" s="1"/>
      <c r="AG79" s="1"/>
      <c r="AH79" s="1"/>
    </row>
    <row r="80" spans="1:34" x14ac:dyDescent="0.25">
      <c r="A80" s="181"/>
      <c r="B80" s="5"/>
      <c r="C80" s="204" t="str">
        <f>IF(C20="Vælg",'Drop down'!P8,C20)</f>
        <v>Emballagedel ikke valgt</v>
      </c>
      <c r="D80" s="139" t="s">
        <v>15</v>
      </c>
      <c r="E80" s="139" t="s">
        <v>15</v>
      </c>
      <c r="F80" s="139" t="s">
        <v>15</v>
      </c>
      <c r="G80" s="194"/>
      <c r="H80" s="195"/>
      <c r="I80" s="195"/>
      <c r="J80" s="196"/>
      <c r="K80" s="139" t="s">
        <v>15</v>
      </c>
      <c r="L80" s="64"/>
      <c r="M80" s="64"/>
      <c r="N80" s="64"/>
      <c r="O80" s="64"/>
      <c r="P80" s="64"/>
      <c r="Q80" s="7"/>
      <c r="R80" s="185"/>
      <c r="S80" s="1"/>
      <c r="T80" s="1"/>
      <c r="U80" s="1"/>
      <c r="V80" s="1"/>
      <c r="W80" s="1"/>
      <c r="X80" s="1"/>
      <c r="Y80" s="1"/>
      <c r="Z80" s="1"/>
      <c r="AA80" s="1"/>
      <c r="AB80" s="1"/>
      <c r="AC80" s="1"/>
      <c r="AD80" s="1"/>
      <c r="AE80" s="1"/>
      <c r="AF80" s="1"/>
      <c r="AG80" s="1"/>
      <c r="AH80" s="1"/>
    </row>
    <row r="81" spans="1:34" x14ac:dyDescent="0.25">
      <c r="A81" s="181"/>
      <c r="B81" s="5"/>
      <c r="C81" s="205"/>
      <c r="D81" s="139" t="s">
        <v>15</v>
      </c>
      <c r="E81" s="139" t="s">
        <v>15</v>
      </c>
      <c r="F81" s="139" t="s">
        <v>15</v>
      </c>
      <c r="G81" s="194"/>
      <c r="H81" s="195"/>
      <c r="I81" s="195"/>
      <c r="J81" s="196"/>
      <c r="K81" s="139" t="s">
        <v>15</v>
      </c>
      <c r="L81" s="64"/>
      <c r="M81" s="64"/>
      <c r="N81" s="64"/>
      <c r="O81" s="64"/>
      <c r="P81" s="64"/>
      <c r="Q81" s="7"/>
      <c r="R81" s="185"/>
      <c r="S81" s="1"/>
      <c r="T81" s="1"/>
      <c r="U81" s="1"/>
      <c r="V81" s="1"/>
      <c r="W81" s="1"/>
      <c r="X81" s="1"/>
      <c r="Y81" s="1"/>
      <c r="Z81" s="1"/>
      <c r="AA81" s="1"/>
      <c r="AB81" s="1"/>
      <c r="AC81" s="1"/>
      <c r="AD81" s="1"/>
      <c r="AE81" s="1"/>
      <c r="AF81" s="1"/>
      <c r="AG81" s="1"/>
      <c r="AH81" s="1"/>
    </row>
    <row r="82" spans="1:34" x14ac:dyDescent="0.25">
      <c r="A82" s="181"/>
      <c r="B82" s="5"/>
      <c r="C82" s="205"/>
      <c r="D82" s="139" t="s">
        <v>15</v>
      </c>
      <c r="E82" s="139" t="s">
        <v>15</v>
      </c>
      <c r="F82" s="139" t="s">
        <v>15</v>
      </c>
      <c r="G82" s="194"/>
      <c r="H82" s="195"/>
      <c r="I82" s="195"/>
      <c r="J82" s="196"/>
      <c r="K82" s="139" t="s">
        <v>15</v>
      </c>
      <c r="L82" s="64"/>
      <c r="M82" s="64"/>
      <c r="N82" s="64"/>
      <c r="O82" s="64"/>
      <c r="P82" s="64"/>
      <c r="Q82" s="7"/>
      <c r="R82" s="185"/>
      <c r="S82" s="1"/>
      <c r="T82" s="1"/>
      <c r="U82" s="1"/>
      <c r="V82" s="1"/>
      <c r="W82" s="1"/>
      <c r="X82" s="1"/>
      <c r="Y82" s="1"/>
      <c r="Z82" s="1"/>
      <c r="AA82" s="1"/>
      <c r="AB82" s="1"/>
      <c r="AC82" s="1"/>
      <c r="AD82" s="1"/>
      <c r="AE82" s="1"/>
      <c r="AF82" s="1"/>
      <c r="AG82" s="1"/>
      <c r="AH82" s="1"/>
    </row>
    <row r="83" spans="1:34" x14ac:dyDescent="0.25">
      <c r="A83" s="181"/>
      <c r="B83" s="5"/>
      <c r="C83" s="205"/>
      <c r="D83" s="139" t="s">
        <v>15</v>
      </c>
      <c r="E83" s="139" t="s">
        <v>15</v>
      </c>
      <c r="F83" s="139" t="s">
        <v>15</v>
      </c>
      <c r="G83" s="194"/>
      <c r="H83" s="195"/>
      <c r="I83" s="195"/>
      <c r="J83" s="196"/>
      <c r="K83" s="139" t="s">
        <v>15</v>
      </c>
      <c r="L83" s="64"/>
      <c r="M83" s="64"/>
      <c r="N83" s="64"/>
      <c r="O83" s="64"/>
      <c r="P83" s="64"/>
      <c r="Q83" s="7"/>
      <c r="R83" s="185"/>
      <c r="S83" s="1"/>
      <c r="T83" s="1"/>
      <c r="U83" s="1"/>
      <c r="V83" s="1"/>
      <c r="W83" s="1"/>
      <c r="X83" s="1"/>
      <c r="Y83" s="1"/>
      <c r="Z83" s="1"/>
      <c r="AA83" s="1"/>
      <c r="AB83" s="1"/>
      <c r="AC83" s="1"/>
      <c r="AD83" s="1"/>
      <c r="AE83" s="1"/>
      <c r="AF83" s="1"/>
      <c r="AG83" s="1"/>
      <c r="AH83" s="1"/>
    </row>
    <row r="84" spans="1:34" x14ac:dyDescent="0.25">
      <c r="A84" s="181"/>
      <c r="B84" s="5"/>
      <c r="C84" s="205"/>
      <c r="D84" s="139" t="s">
        <v>15</v>
      </c>
      <c r="E84" s="139" t="s">
        <v>15</v>
      </c>
      <c r="F84" s="139" t="s">
        <v>15</v>
      </c>
      <c r="G84" s="194"/>
      <c r="H84" s="195"/>
      <c r="I84" s="195"/>
      <c r="J84" s="196"/>
      <c r="K84" s="139" t="s">
        <v>15</v>
      </c>
      <c r="L84" s="64"/>
      <c r="M84" s="64"/>
      <c r="N84" s="64"/>
      <c r="O84" s="64"/>
      <c r="P84" s="64"/>
      <c r="Q84" s="7"/>
      <c r="R84" s="185"/>
      <c r="S84" s="1"/>
      <c r="T84" s="1"/>
      <c r="U84" s="1"/>
      <c r="V84" s="1"/>
      <c r="W84" s="1"/>
      <c r="X84" s="1"/>
      <c r="Y84" s="1"/>
      <c r="Z84" s="1"/>
      <c r="AA84" s="1"/>
      <c r="AB84" s="1"/>
      <c r="AC84" s="1"/>
      <c r="AD84" s="1"/>
      <c r="AE84" s="1"/>
      <c r="AF84" s="1"/>
      <c r="AG84" s="1"/>
      <c r="AH84" s="1"/>
    </row>
    <row r="85" spans="1:34" x14ac:dyDescent="0.25">
      <c r="A85" s="181"/>
      <c r="B85" s="5"/>
      <c r="C85" s="205"/>
      <c r="D85" s="139" t="s">
        <v>15</v>
      </c>
      <c r="E85" s="139" t="s">
        <v>15</v>
      </c>
      <c r="F85" s="139" t="s">
        <v>15</v>
      </c>
      <c r="G85" s="194"/>
      <c r="H85" s="195"/>
      <c r="I85" s="195"/>
      <c r="J85" s="196"/>
      <c r="K85" s="139" t="s">
        <v>15</v>
      </c>
      <c r="L85" s="64"/>
      <c r="M85" s="64"/>
      <c r="N85" s="64"/>
      <c r="O85" s="64"/>
      <c r="P85" s="64"/>
      <c r="Q85" s="7"/>
      <c r="R85" s="185"/>
      <c r="S85" s="1"/>
      <c r="T85" s="1"/>
      <c r="U85" s="1"/>
      <c r="V85" s="1"/>
      <c r="W85" s="1"/>
      <c r="X85" s="1"/>
      <c r="Y85" s="1"/>
      <c r="Z85" s="1"/>
      <c r="AA85" s="1"/>
      <c r="AB85" s="1"/>
      <c r="AC85" s="1"/>
      <c r="AD85" s="1"/>
      <c r="AE85" s="1"/>
      <c r="AF85" s="1"/>
      <c r="AG85" s="1"/>
      <c r="AH85" s="1"/>
    </row>
    <row r="86" spans="1:34" x14ac:dyDescent="0.25">
      <c r="A86" s="181"/>
      <c r="B86" s="5"/>
      <c r="C86" s="205"/>
      <c r="D86" s="139" t="s">
        <v>15</v>
      </c>
      <c r="E86" s="139" t="s">
        <v>15</v>
      </c>
      <c r="F86" s="139" t="s">
        <v>15</v>
      </c>
      <c r="G86" s="194"/>
      <c r="H86" s="195"/>
      <c r="I86" s="195"/>
      <c r="J86" s="196"/>
      <c r="K86" s="139" t="s">
        <v>15</v>
      </c>
      <c r="L86" s="64"/>
      <c r="M86" s="64"/>
      <c r="N86" s="64"/>
      <c r="O86" s="64"/>
      <c r="P86" s="64"/>
      <c r="Q86" s="7"/>
      <c r="R86" s="185"/>
      <c r="S86" s="1"/>
      <c r="T86" s="1"/>
      <c r="U86" s="1"/>
      <c r="V86" s="1"/>
      <c r="W86" s="1"/>
      <c r="X86" s="1"/>
      <c r="Y86" s="1"/>
      <c r="Z86" s="1"/>
      <c r="AA86" s="1"/>
      <c r="AB86" s="1"/>
      <c r="AC86" s="1"/>
      <c r="AD86" s="1"/>
      <c r="AE86" s="1"/>
      <c r="AF86" s="1"/>
      <c r="AG86" s="1"/>
      <c r="AH86" s="1"/>
    </row>
    <row r="87" spans="1:34" x14ac:dyDescent="0.25">
      <c r="A87" s="181"/>
      <c r="B87" s="5"/>
      <c r="C87" s="205"/>
      <c r="D87" s="139" t="s">
        <v>15</v>
      </c>
      <c r="E87" s="139" t="s">
        <v>15</v>
      </c>
      <c r="F87" s="139" t="s">
        <v>15</v>
      </c>
      <c r="G87" s="194"/>
      <c r="H87" s="195"/>
      <c r="I87" s="195"/>
      <c r="J87" s="196"/>
      <c r="K87" s="139" t="s">
        <v>15</v>
      </c>
      <c r="L87" s="64"/>
      <c r="M87" s="64"/>
      <c r="N87" s="64"/>
      <c r="O87" s="64"/>
      <c r="P87" s="64"/>
      <c r="Q87" s="7"/>
      <c r="R87" s="185"/>
      <c r="S87" s="1"/>
      <c r="T87" s="1"/>
      <c r="U87" s="1"/>
      <c r="V87" s="1"/>
      <c r="W87" s="1"/>
      <c r="X87" s="1"/>
      <c r="Y87" s="1"/>
      <c r="Z87" s="1"/>
      <c r="AA87" s="1"/>
      <c r="AB87" s="1"/>
      <c r="AC87" s="1"/>
      <c r="AD87" s="1"/>
      <c r="AE87" s="1"/>
      <c r="AF87" s="1"/>
      <c r="AG87" s="1"/>
      <c r="AH87" s="1"/>
    </row>
    <row r="88" spans="1:34" x14ac:dyDescent="0.25">
      <c r="A88" s="181"/>
      <c r="B88" s="5"/>
      <c r="C88" s="205"/>
      <c r="D88" s="139" t="s">
        <v>15</v>
      </c>
      <c r="E88" s="139" t="s">
        <v>15</v>
      </c>
      <c r="F88" s="139" t="s">
        <v>15</v>
      </c>
      <c r="G88" s="194"/>
      <c r="H88" s="195"/>
      <c r="I88" s="195"/>
      <c r="J88" s="196"/>
      <c r="K88" s="139" t="s">
        <v>15</v>
      </c>
      <c r="L88" s="64"/>
      <c r="M88" s="64"/>
      <c r="N88" s="64"/>
      <c r="O88" s="64"/>
      <c r="P88" s="64"/>
      <c r="Q88" s="7"/>
      <c r="R88" s="185"/>
      <c r="S88" s="1"/>
      <c r="T88" s="1"/>
      <c r="U88" s="1"/>
      <c r="V88" s="1"/>
      <c r="W88" s="1"/>
      <c r="X88" s="1"/>
      <c r="Y88" s="1"/>
      <c r="Z88" s="1"/>
      <c r="AA88" s="1"/>
      <c r="AB88" s="1"/>
      <c r="AC88" s="1"/>
      <c r="AD88" s="1"/>
      <c r="AE88" s="1"/>
      <c r="AF88" s="1"/>
      <c r="AG88" s="1"/>
      <c r="AH88" s="1"/>
    </row>
    <row r="89" spans="1:34" x14ac:dyDescent="0.25">
      <c r="A89" s="181"/>
      <c r="B89" s="5"/>
      <c r="C89" s="206"/>
      <c r="D89" s="139" t="s">
        <v>15</v>
      </c>
      <c r="E89" s="139" t="s">
        <v>15</v>
      </c>
      <c r="F89" s="139" t="s">
        <v>15</v>
      </c>
      <c r="G89" s="194"/>
      <c r="H89" s="195"/>
      <c r="I89" s="195"/>
      <c r="J89" s="196"/>
      <c r="K89" s="139" t="s">
        <v>15</v>
      </c>
      <c r="L89" s="64"/>
      <c r="M89" s="64"/>
      <c r="N89" s="64"/>
      <c r="O89" s="64"/>
      <c r="P89" s="64"/>
      <c r="Q89" s="7"/>
      <c r="R89" s="185"/>
      <c r="S89" s="1"/>
      <c r="T89" s="1"/>
      <c r="U89" s="1"/>
      <c r="V89" s="1"/>
      <c r="W89" s="1"/>
      <c r="X89" s="1"/>
      <c r="Y89" s="1"/>
      <c r="Z89" s="1"/>
      <c r="AA89" s="1"/>
      <c r="AB89" s="1"/>
      <c r="AC89" s="1"/>
      <c r="AD89" s="1"/>
      <c r="AE89" s="1"/>
      <c r="AF89" s="1"/>
      <c r="AG89" s="1"/>
      <c r="AH89" s="1"/>
    </row>
    <row r="90" spans="1:34" x14ac:dyDescent="0.25">
      <c r="A90" s="181"/>
      <c r="B90" s="5"/>
      <c r="C90" s="47"/>
      <c r="D90" s="47"/>
      <c r="F90" s="59" t="s">
        <v>1256</v>
      </c>
      <c r="G90" s="197">
        <f>SUM(G80:J89)</f>
        <v>0</v>
      </c>
      <c r="H90" s="197"/>
      <c r="I90" s="197"/>
      <c r="J90" s="197"/>
      <c r="K90" s="47"/>
      <c r="L90" s="47"/>
      <c r="M90" s="47"/>
      <c r="N90" s="47"/>
      <c r="O90" s="47"/>
      <c r="P90" s="47"/>
      <c r="Q90" s="7"/>
      <c r="R90" s="185"/>
      <c r="S90" s="1"/>
      <c r="T90" s="1"/>
      <c r="U90" s="1"/>
      <c r="V90" s="1"/>
      <c r="W90" s="1"/>
      <c r="X90" s="1"/>
      <c r="Y90" s="1"/>
      <c r="Z90" s="1"/>
      <c r="AA90" s="1"/>
      <c r="AB90" s="1"/>
      <c r="AC90" s="1"/>
      <c r="AD90" s="1"/>
      <c r="AE90" s="1"/>
      <c r="AF90" s="1"/>
      <c r="AG90" s="1"/>
      <c r="AH90" s="1"/>
    </row>
    <row r="91" spans="1:34" x14ac:dyDescent="0.25">
      <c r="A91" s="181"/>
      <c r="B91" s="5"/>
      <c r="C91" s="47"/>
      <c r="D91" s="47"/>
      <c r="E91" s="47"/>
      <c r="F91" s="47"/>
      <c r="G91" s="47"/>
      <c r="H91" s="47"/>
      <c r="I91" s="47"/>
      <c r="J91" s="47"/>
      <c r="K91" s="47"/>
      <c r="L91" s="47"/>
      <c r="M91" s="47"/>
      <c r="N91" s="47"/>
      <c r="O91" s="47"/>
      <c r="P91" s="47"/>
      <c r="Q91" s="7"/>
      <c r="R91" s="185"/>
      <c r="S91" s="1"/>
      <c r="T91" s="1"/>
      <c r="U91" s="1"/>
      <c r="V91" s="1"/>
      <c r="W91" s="1"/>
      <c r="X91" s="1"/>
      <c r="Y91" s="1"/>
      <c r="Z91" s="1"/>
      <c r="AA91" s="1"/>
      <c r="AB91" s="1"/>
      <c r="AC91" s="1"/>
      <c r="AD91" s="1"/>
      <c r="AE91" s="1"/>
      <c r="AF91" s="1"/>
      <c r="AG91" s="1"/>
      <c r="AH91" s="1"/>
    </row>
    <row r="92" spans="1:34" x14ac:dyDescent="0.25">
      <c r="A92" s="181"/>
      <c r="B92" s="5"/>
      <c r="C92" s="204" t="str">
        <f>IF(C21="Vælg",'Drop down'!P8,C21)</f>
        <v>Emballagedel ikke valgt</v>
      </c>
      <c r="D92" s="139" t="s">
        <v>15</v>
      </c>
      <c r="E92" s="139" t="s">
        <v>15</v>
      </c>
      <c r="F92" s="139" t="s">
        <v>15</v>
      </c>
      <c r="G92" s="194"/>
      <c r="H92" s="195"/>
      <c r="I92" s="195"/>
      <c r="J92" s="196"/>
      <c r="K92" s="139" t="s">
        <v>15</v>
      </c>
      <c r="L92" s="64"/>
      <c r="M92" s="64"/>
      <c r="N92" s="64"/>
      <c r="O92" s="64"/>
      <c r="P92" s="64"/>
      <c r="Q92" s="7"/>
      <c r="R92" s="185"/>
      <c r="S92" s="1"/>
      <c r="T92" s="1"/>
      <c r="U92" s="1"/>
      <c r="V92" s="1"/>
      <c r="W92" s="1"/>
      <c r="X92" s="1"/>
      <c r="Y92" s="1"/>
      <c r="Z92" s="1"/>
      <c r="AA92" s="1"/>
      <c r="AB92" s="1"/>
      <c r="AC92" s="1"/>
      <c r="AD92" s="1"/>
      <c r="AE92" s="1"/>
      <c r="AF92" s="1"/>
      <c r="AG92" s="1"/>
      <c r="AH92" s="1"/>
    </row>
    <row r="93" spans="1:34" x14ac:dyDescent="0.25">
      <c r="A93" s="181"/>
      <c r="B93" s="5"/>
      <c r="C93" s="205"/>
      <c r="D93" s="139" t="s">
        <v>15</v>
      </c>
      <c r="E93" s="139" t="s">
        <v>15</v>
      </c>
      <c r="F93" s="139" t="s">
        <v>15</v>
      </c>
      <c r="G93" s="194"/>
      <c r="H93" s="195"/>
      <c r="I93" s="195"/>
      <c r="J93" s="196"/>
      <c r="K93" s="139" t="s">
        <v>15</v>
      </c>
      <c r="L93" s="64"/>
      <c r="M93" s="64"/>
      <c r="N93" s="64"/>
      <c r="O93" s="64"/>
      <c r="P93" s="64"/>
      <c r="Q93" s="7"/>
      <c r="R93" s="185"/>
      <c r="S93" s="1"/>
      <c r="T93" s="1"/>
      <c r="U93" s="1"/>
      <c r="V93" s="1"/>
      <c r="W93" s="1"/>
      <c r="X93" s="1"/>
      <c r="Y93" s="1"/>
      <c r="Z93" s="1"/>
      <c r="AA93" s="1"/>
      <c r="AB93" s="1"/>
      <c r="AC93" s="1"/>
      <c r="AD93" s="1"/>
      <c r="AE93" s="1"/>
      <c r="AF93" s="1"/>
      <c r="AG93" s="1"/>
      <c r="AH93" s="1"/>
    </row>
    <row r="94" spans="1:34" x14ac:dyDescent="0.25">
      <c r="A94" s="181"/>
      <c r="B94" s="5"/>
      <c r="C94" s="205"/>
      <c r="D94" s="139" t="s">
        <v>15</v>
      </c>
      <c r="E94" s="139" t="s">
        <v>15</v>
      </c>
      <c r="F94" s="139" t="s">
        <v>15</v>
      </c>
      <c r="G94" s="194"/>
      <c r="H94" s="195"/>
      <c r="I94" s="195"/>
      <c r="J94" s="196"/>
      <c r="K94" s="139" t="s">
        <v>15</v>
      </c>
      <c r="L94" s="64"/>
      <c r="M94" s="64"/>
      <c r="N94" s="64"/>
      <c r="O94" s="64"/>
      <c r="P94" s="64"/>
      <c r="Q94" s="7"/>
      <c r="R94" s="185"/>
      <c r="S94" s="1"/>
      <c r="T94" s="1"/>
      <c r="U94" s="1"/>
      <c r="V94" s="1"/>
      <c r="W94" s="1"/>
      <c r="X94" s="1"/>
      <c r="Y94" s="1"/>
      <c r="Z94" s="1"/>
      <c r="AA94" s="1"/>
      <c r="AB94" s="1"/>
      <c r="AC94" s="1"/>
      <c r="AD94" s="1"/>
      <c r="AE94" s="1"/>
      <c r="AF94" s="1"/>
      <c r="AG94" s="1"/>
      <c r="AH94" s="1"/>
    </row>
    <row r="95" spans="1:34" x14ac:dyDescent="0.25">
      <c r="A95" s="181"/>
      <c r="B95" s="5"/>
      <c r="C95" s="205"/>
      <c r="D95" s="139" t="s">
        <v>15</v>
      </c>
      <c r="E95" s="139" t="s">
        <v>15</v>
      </c>
      <c r="F95" s="139" t="s">
        <v>15</v>
      </c>
      <c r="G95" s="194"/>
      <c r="H95" s="195"/>
      <c r="I95" s="195"/>
      <c r="J95" s="196"/>
      <c r="K95" s="139" t="s">
        <v>15</v>
      </c>
      <c r="L95" s="64"/>
      <c r="M95" s="64"/>
      <c r="N95" s="64"/>
      <c r="O95" s="64"/>
      <c r="P95" s="64"/>
      <c r="Q95" s="7"/>
      <c r="R95" s="185"/>
      <c r="S95" s="1"/>
      <c r="T95" s="1"/>
      <c r="U95" s="1"/>
      <c r="V95" s="1"/>
      <c r="W95" s="1"/>
      <c r="X95" s="1"/>
      <c r="Y95" s="1"/>
      <c r="Z95" s="1"/>
      <c r="AA95" s="1"/>
      <c r="AB95" s="1"/>
      <c r="AC95" s="1"/>
      <c r="AD95" s="1"/>
      <c r="AE95" s="1"/>
      <c r="AF95" s="1"/>
      <c r="AG95" s="1"/>
      <c r="AH95" s="1"/>
    </row>
    <row r="96" spans="1:34" x14ac:dyDescent="0.25">
      <c r="A96" s="181"/>
      <c r="B96" s="5"/>
      <c r="C96" s="205"/>
      <c r="D96" s="139" t="s">
        <v>15</v>
      </c>
      <c r="E96" s="139" t="s">
        <v>15</v>
      </c>
      <c r="F96" s="139" t="s">
        <v>15</v>
      </c>
      <c r="G96" s="194"/>
      <c r="H96" s="195"/>
      <c r="I96" s="195"/>
      <c r="J96" s="196"/>
      <c r="K96" s="139" t="s">
        <v>15</v>
      </c>
      <c r="L96" s="64"/>
      <c r="M96" s="64"/>
      <c r="N96" s="64"/>
      <c r="O96" s="64"/>
      <c r="P96" s="64"/>
      <c r="Q96" s="7"/>
      <c r="R96" s="185"/>
      <c r="S96" s="1"/>
      <c r="T96" s="1"/>
      <c r="U96" s="1"/>
      <c r="V96" s="1"/>
      <c r="W96" s="1"/>
      <c r="X96" s="1"/>
      <c r="Y96" s="1"/>
      <c r="Z96" s="1"/>
      <c r="AA96" s="1"/>
      <c r="AB96" s="1"/>
      <c r="AC96" s="1"/>
      <c r="AD96" s="1"/>
      <c r="AE96" s="1"/>
      <c r="AF96" s="1"/>
      <c r="AG96" s="1"/>
      <c r="AH96" s="1"/>
    </row>
    <row r="97" spans="1:34" x14ac:dyDescent="0.25">
      <c r="A97" s="181"/>
      <c r="B97" s="5"/>
      <c r="C97" s="205"/>
      <c r="D97" s="139" t="s">
        <v>15</v>
      </c>
      <c r="E97" s="139" t="s">
        <v>15</v>
      </c>
      <c r="F97" s="139" t="s">
        <v>15</v>
      </c>
      <c r="G97" s="194"/>
      <c r="H97" s="195"/>
      <c r="I97" s="195"/>
      <c r="J97" s="196"/>
      <c r="K97" s="139" t="s">
        <v>15</v>
      </c>
      <c r="L97" s="64"/>
      <c r="M97" s="64"/>
      <c r="N97" s="64"/>
      <c r="O97" s="64"/>
      <c r="P97" s="64"/>
      <c r="Q97" s="7"/>
      <c r="R97" s="185"/>
      <c r="S97" s="1"/>
      <c r="T97" s="1"/>
      <c r="U97" s="1"/>
      <c r="V97" s="1"/>
      <c r="W97" s="1"/>
      <c r="X97" s="1"/>
      <c r="Y97" s="1"/>
      <c r="Z97" s="1"/>
      <c r="AA97" s="1"/>
      <c r="AB97" s="1"/>
      <c r="AC97" s="1"/>
      <c r="AD97" s="1"/>
      <c r="AE97" s="1"/>
      <c r="AF97" s="1"/>
      <c r="AG97" s="1"/>
      <c r="AH97" s="1"/>
    </row>
    <row r="98" spans="1:34" x14ac:dyDescent="0.25">
      <c r="A98" s="181"/>
      <c r="B98" s="5"/>
      <c r="C98" s="205"/>
      <c r="D98" s="139" t="s">
        <v>15</v>
      </c>
      <c r="E98" s="139" t="s">
        <v>15</v>
      </c>
      <c r="F98" s="139" t="s">
        <v>15</v>
      </c>
      <c r="G98" s="194"/>
      <c r="H98" s="195"/>
      <c r="I98" s="195"/>
      <c r="J98" s="196"/>
      <c r="K98" s="139" t="s">
        <v>15</v>
      </c>
      <c r="L98" s="64"/>
      <c r="M98" s="64"/>
      <c r="N98" s="64"/>
      <c r="O98" s="64"/>
      <c r="P98" s="64"/>
      <c r="Q98" s="7"/>
      <c r="R98" s="185"/>
      <c r="S98" s="1"/>
      <c r="T98" s="1"/>
      <c r="U98" s="1"/>
      <c r="V98" s="1"/>
      <c r="W98" s="1"/>
      <c r="X98" s="1"/>
      <c r="Y98" s="1"/>
      <c r="Z98" s="1"/>
      <c r="AA98" s="1"/>
      <c r="AB98" s="1"/>
      <c r="AC98" s="1"/>
      <c r="AD98" s="1"/>
      <c r="AE98" s="1"/>
      <c r="AF98" s="1"/>
      <c r="AG98" s="1"/>
      <c r="AH98" s="1"/>
    </row>
    <row r="99" spans="1:34" x14ac:dyDescent="0.25">
      <c r="A99" s="181"/>
      <c r="B99" s="5"/>
      <c r="C99" s="205"/>
      <c r="D99" s="139" t="s">
        <v>15</v>
      </c>
      <c r="E99" s="139" t="s">
        <v>15</v>
      </c>
      <c r="F99" s="139" t="s">
        <v>15</v>
      </c>
      <c r="G99" s="194"/>
      <c r="H99" s="195"/>
      <c r="I99" s="195"/>
      <c r="J99" s="196"/>
      <c r="K99" s="139" t="s">
        <v>15</v>
      </c>
      <c r="L99" s="64"/>
      <c r="M99" s="64"/>
      <c r="N99" s="64"/>
      <c r="O99" s="64"/>
      <c r="P99" s="64"/>
      <c r="Q99" s="7"/>
      <c r="R99" s="185"/>
      <c r="S99" s="1"/>
      <c r="T99" s="1"/>
      <c r="U99" s="1"/>
      <c r="V99" s="1"/>
      <c r="W99" s="1"/>
      <c r="X99" s="1"/>
      <c r="Y99" s="1"/>
      <c r="Z99" s="1"/>
      <c r="AA99" s="1"/>
      <c r="AB99" s="1"/>
      <c r="AC99" s="1"/>
      <c r="AD99" s="1"/>
      <c r="AE99" s="1"/>
      <c r="AF99" s="1"/>
      <c r="AG99" s="1"/>
      <c r="AH99" s="1"/>
    </row>
    <row r="100" spans="1:34" x14ac:dyDescent="0.25">
      <c r="A100" s="181"/>
      <c r="B100" s="5"/>
      <c r="C100" s="205"/>
      <c r="D100" s="139" t="s">
        <v>15</v>
      </c>
      <c r="E100" s="139" t="s">
        <v>15</v>
      </c>
      <c r="F100" s="139" t="s">
        <v>15</v>
      </c>
      <c r="G100" s="194"/>
      <c r="H100" s="195"/>
      <c r="I100" s="195"/>
      <c r="J100" s="196"/>
      <c r="K100" s="139" t="s">
        <v>15</v>
      </c>
      <c r="L100" s="64"/>
      <c r="M100" s="64"/>
      <c r="N100" s="64"/>
      <c r="O100" s="64"/>
      <c r="P100" s="64"/>
      <c r="Q100" s="7"/>
      <c r="R100" s="185"/>
      <c r="S100" s="1"/>
      <c r="T100" s="1"/>
      <c r="U100" s="1"/>
      <c r="V100" s="1"/>
      <c r="W100" s="1"/>
      <c r="X100" s="1"/>
      <c r="Y100" s="1"/>
      <c r="Z100" s="1"/>
      <c r="AA100" s="1"/>
      <c r="AB100" s="1"/>
      <c r="AC100" s="1"/>
      <c r="AD100" s="1"/>
      <c r="AE100" s="1"/>
      <c r="AF100" s="1"/>
      <c r="AG100" s="1"/>
      <c r="AH100" s="1"/>
    </row>
    <row r="101" spans="1:34" x14ac:dyDescent="0.25">
      <c r="A101" s="181"/>
      <c r="B101" s="5"/>
      <c r="C101" s="206"/>
      <c r="D101" s="139" t="s">
        <v>15</v>
      </c>
      <c r="E101" s="139" t="s">
        <v>15</v>
      </c>
      <c r="F101" s="139" t="s">
        <v>15</v>
      </c>
      <c r="G101" s="194"/>
      <c r="H101" s="195"/>
      <c r="I101" s="195"/>
      <c r="J101" s="196"/>
      <c r="K101" s="139" t="s">
        <v>15</v>
      </c>
      <c r="L101" s="64"/>
      <c r="M101" s="64"/>
      <c r="N101" s="64"/>
      <c r="O101" s="64"/>
      <c r="P101" s="64"/>
      <c r="Q101" s="7"/>
      <c r="R101" s="185"/>
      <c r="S101" s="1"/>
      <c r="T101" s="1"/>
      <c r="U101" s="1"/>
      <c r="V101" s="1"/>
      <c r="W101" s="1"/>
      <c r="X101" s="1"/>
      <c r="Y101" s="1"/>
      <c r="Z101" s="1"/>
      <c r="AA101" s="1"/>
      <c r="AB101" s="1"/>
      <c r="AC101" s="1"/>
      <c r="AD101" s="1"/>
      <c r="AE101" s="1"/>
      <c r="AF101" s="1"/>
      <c r="AG101" s="1"/>
      <c r="AH101" s="1"/>
    </row>
    <row r="102" spans="1:34" x14ac:dyDescent="0.25">
      <c r="A102" s="181"/>
      <c r="B102" s="5"/>
      <c r="C102" s="47"/>
      <c r="D102" s="47"/>
      <c r="F102" s="59" t="s">
        <v>1256</v>
      </c>
      <c r="G102" s="197">
        <f>SUM(G92:J101)</f>
        <v>0</v>
      </c>
      <c r="H102" s="197"/>
      <c r="I102" s="197"/>
      <c r="J102" s="197"/>
      <c r="K102" s="47"/>
      <c r="L102" s="47"/>
      <c r="M102" s="47"/>
      <c r="N102" s="47"/>
      <c r="O102" s="47"/>
      <c r="P102" s="47"/>
      <c r="Q102" s="7"/>
      <c r="R102" s="185"/>
      <c r="S102" s="1"/>
      <c r="T102" s="1"/>
      <c r="U102" s="1"/>
      <c r="V102" s="1"/>
      <c r="W102" s="1"/>
      <c r="X102" s="1"/>
      <c r="Y102" s="1"/>
      <c r="Z102" s="1"/>
      <c r="AA102" s="1"/>
      <c r="AB102" s="1"/>
      <c r="AC102" s="1"/>
      <c r="AD102" s="1"/>
      <c r="AE102" s="1"/>
      <c r="AF102" s="1"/>
      <c r="AG102" s="1"/>
      <c r="AH102" s="1"/>
    </row>
    <row r="103" spans="1:34" x14ac:dyDescent="0.25">
      <c r="A103" s="181"/>
      <c r="B103" s="5"/>
      <c r="C103" s="6"/>
      <c r="D103" s="6"/>
      <c r="E103" s="6"/>
      <c r="F103" s="6"/>
      <c r="G103" s="6"/>
      <c r="H103" s="6"/>
      <c r="I103" s="6"/>
      <c r="J103" s="6"/>
      <c r="K103" s="6"/>
      <c r="L103" s="6"/>
      <c r="M103" s="6"/>
      <c r="N103" s="6"/>
      <c r="O103" s="6"/>
      <c r="P103" s="6"/>
      <c r="Q103" s="7"/>
      <c r="R103" s="185"/>
      <c r="S103" s="1"/>
      <c r="T103" s="1"/>
      <c r="U103" s="1"/>
      <c r="V103" s="1"/>
      <c r="W103" s="1"/>
      <c r="X103" s="1"/>
      <c r="Y103" s="1"/>
      <c r="Z103" s="1"/>
      <c r="AA103" s="1"/>
      <c r="AB103" s="1"/>
      <c r="AC103" s="1"/>
      <c r="AD103" s="1"/>
      <c r="AE103" s="1"/>
      <c r="AF103" s="1"/>
      <c r="AG103" s="1"/>
      <c r="AH103" s="1"/>
    </row>
    <row r="104" spans="1:34" x14ac:dyDescent="0.25">
      <c r="A104" s="181"/>
      <c r="B104" s="5"/>
      <c r="C104" s="204" t="str">
        <f>IF(C22="Vælg",'Drop down'!P8,C22)</f>
        <v>Emballagedel ikke valgt</v>
      </c>
      <c r="D104" s="139" t="s">
        <v>15</v>
      </c>
      <c r="E104" s="139" t="s">
        <v>15</v>
      </c>
      <c r="F104" s="139" t="s">
        <v>15</v>
      </c>
      <c r="G104" s="194"/>
      <c r="H104" s="195"/>
      <c r="I104" s="195"/>
      <c r="J104" s="196"/>
      <c r="K104" s="139" t="s">
        <v>15</v>
      </c>
      <c r="L104" s="64"/>
      <c r="M104" s="64"/>
      <c r="N104" s="64"/>
      <c r="O104" s="64"/>
      <c r="P104" s="64"/>
      <c r="Q104" s="7"/>
      <c r="R104" s="185"/>
      <c r="S104" s="1"/>
      <c r="T104" s="1"/>
      <c r="U104" s="1"/>
      <c r="V104" s="1"/>
      <c r="W104" s="1"/>
      <c r="X104" s="1"/>
      <c r="Y104" s="1"/>
      <c r="Z104" s="1"/>
      <c r="AA104" s="1"/>
      <c r="AB104" s="1"/>
      <c r="AC104" s="1"/>
      <c r="AD104" s="1"/>
      <c r="AE104" s="1"/>
      <c r="AF104" s="1"/>
      <c r="AG104" s="1"/>
      <c r="AH104" s="1"/>
    </row>
    <row r="105" spans="1:34" x14ac:dyDescent="0.25">
      <c r="A105" s="181"/>
      <c r="B105" s="5"/>
      <c r="C105" s="205"/>
      <c r="D105" s="139" t="s">
        <v>15</v>
      </c>
      <c r="E105" s="139" t="s">
        <v>15</v>
      </c>
      <c r="F105" s="139" t="s">
        <v>15</v>
      </c>
      <c r="G105" s="194"/>
      <c r="H105" s="195"/>
      <c r="I105" s="195"/>
      <c r="J105" s="196"/>
      <c r="K105" s="139" t="s">
        <v>15</v>
      </c>
      <c r="L105" s="64"/>
      <c r="M105" s="64"/>
      <c r="N105" s="64"/>
      <c r="O105" s="64"/>
      <c r="P105" s="64"/>
      <c r="Q105" s="7"/>
      <c r="R105" s="185"/>
      <c r="S105" s="1"/>
      <c r="T105" s="1"/>
      <c r="U105" s="1"/>
      <c r="V105" s="1"/>
      <c r="W105" s="1"/>
      <c r="X105" s="1"/>
      <c r="Y105" s="1"/>
      <c r="Z105" s="1"/>
      <c r="AA105" s="1"/>
      <c r="AB105" s="1"/>
      <c r="AC105" s="1"/>
      <c r="AD105" s="1"/>
      <c r="AE105" s="1"/>
      <c r="AF105" s="1"/>
      <c r="AG105" s="1"/>
      <c r="AH105" s="1"/>
    </row>
    <row r="106" spans="1:34" x14ac:dyDescent="0.25">
      <c r="A106" s="181"/>
      <c r="B106" s="5"/>
      <c r="C106" s="205"/>
      <c r="D106" s="139" t="s">
        <v>15</v>
      </c>
      <c r="E106" s="139" t="s">
        <v>15</v>
      </c>
      <c r="F106" s="139" t="s">
        <v>15</v>
      </c>
      <c r="G106" s="194"/>
      <c r="H106" s="195"/>
      <c r="I106" s="195"/>
      <c r="J106" s="196"/>
      <c r="K106" s="139" t="s">
        <v>15</v>
      </c>
      <c r="L106" s="64"/>
      <c r="M106" s="64"/>
      <c r="N106" s="64"/>
      <c r="O106" s="64"/>
      <c r="P106" s="64"/>
      <c r="Q106" s="7"/>
      <c r="R106" s="185"/>
      <c r="S106" s="1"/>
      <c r="T106" s="1"/>
      <c r="U106" s="1"/>
      <c r="V106" s="1"/>
      <c r="W106" s="1"/>
      <c r="X106" s="1"/>
      <c r="Y106" s="1"/>
      <c r="Z106" s="1"/>
      <c r="AA106" s="1"/>
      <c r="AB106" s="1"/>
      <c r="AC106" s="1"/>
      <c r="AD106" s="1"/>
      <c r="AE106" s="1"/>
      <c r="AF106" s="1"/>
      <c r="AG106" s="1"/>
      <c r="AH106" s="1"/>
    </row>
    <row r="107" spans="1:34" x14ac:dyDescent="0.25">
      <c r="A107" s="181"/>
      <c r="B107" s="5"/>
      <c r="C107" s="205"/>
      <c r="D107" s="139" t="s">
        <v>15</v>
      </c>
      <c r="E107" s="139" t="s">
        <v>15</v>
      </c>
      <c r="F107" s="139" t="s">
        <v>15</v>
      </c>
      <c r="G107" s="194"/>
      <c r="H107" s="195"/>
      <c r="I107" s="195"/>
      <c r="J107" s="196"/>
      <c r="K107" s="139" t="s">
        <v>15</v>
      </c>
      <c r="L107" s="64"/>
      <c r="M107" s="64"/>
      <c r="N107" s="64"/>
      <c r="O107" s="64"/>
      <c r="P107" s="64"/>
      <c r="Q107" s="7"/>
      <c r="R107" s="185"/>
      <c r="S107" s="1"/>
      <c r="T107" s="1"/>
      <c r="U107" s="1"/>
      <c r="V107" s="1"/>
      <c r="W107" s="1"/>
      <c r="X107" s="1"/>
      <c r="Y107" s="1"/>
      <c r="Z107" s="1"/>
      <c r="AA107" s="1"/>
      <c r="AB107" s="1"/>
      <c r="AC107" s="1"/>
      <c r="AD107" s="1"/>
      <c r="AE107" s="1"/>
      <c r="AF107" s="1"/>
      <c r="AG107" s="1"/>
      <c r="AH107" s="1"/>
    </row>
    <row r="108" spans="1:34" x14ac:dyDescent="0.25">
      <c r="A108" s="181"/>
      <c r="B108" s="5"/>
      <c r="C108" s="205"/>
      <c r="D108" s="139" t="s">
        <v>15</v>
      </c>
      <c r="E108" s="139" t="s">
        <v>15</v>
      </c>
      <c r="F108" s="139" t="s">
        <v>15</v>
      </c>
      <c r="G108" s="194"/>
      <c r="H108" s="195"/>
      <c r="I108" s="195"/>
      <c r="J108" s="196"/>
      <c r="K108" s="139" t="s">
        <v>15</v>
      </c>
      <c r="L108" s="64"/>
      <c r="M108" s="64"/>
      <c r="N108" s="64"/>
      <c r="O108" s="64"/>
      <c r="P108" s="64"/>
      <c r="Q108" s="7"/>
      <c r="R108" s="185"/>
      <c r="S108" s="1"/>
      <c r="T108" s="1"/>
      <c r="U108" s="1"/>
      <c r="V108" s="1"/>
      <c r="W108" s="1"/>
      <c r="X108" s="1"/>
      <c r="Y108" s="1"/>
      <c r="Z108" s="1"/>
      <c r="AA108" s="1"/>
      <c r="AB108" s="1"/>
      <c r="AC108" s="1"/>
      <c r="AD108" s="1"/>
      <c r="AE108" s="1"/>
      <c r="AF108" s="1"/>
      <c r="AG108" s="1"/>
      <c r="AH108" s="1"/>
    </row>
    <row r="109" spans="1:34" x14ac:dyDescent="0.25">
      <c r="A109" s="181"/>
      <c r="B109" s="5"/>
      <c r="C109" s="205"/>
      <c r="D109" s="139" t="s">
        <v>15</v>
      </c>
      <c r="E109" s="139" t="s">
        <v>15</v>
      </c>
      <c r="F109" s="139" t="s">
        <v>15</v>
      </c>
      <c r="G109" s="194"/>
      <c r="H109" s="195"/>
      <c r="I109" s="195"/>
      <c r="J109" s="196"/>
      <c r="K109" s="139" t="s">
        <v>15</v>
      </c>
      <c r="L109" s="64"/>
      <c r="M109" s="64"/>
      <c r="N109" s="64"/>
      <c r="O109" s="64"/>
      <c r="P109" s="64"/>
      <c r="Q109" s="7"/>
      <c r="R109" s="185"/>
      <c r="S109" s="1"/>
      <c r="T109" s="1"/>
      <c r="U109" s="1"/>
      <c r="V109" s="1"/>
      <c r="W109" s="1"/>
      <c r="X109" s="1"/>
      <c r="Y109" s="1"/>
      <c r="Z109" s="1"/>
      <c r="AA109" s="1"/>
      <c r="AB109" s="1"/>
      <c r="AC109" s="1"/>
      <c r="AD109" s="1"/>
      <c r="AE109" s="1"/>
      <c r="AF109" s="1"/>
      <c r="AG109" s="1"/>
      <c r="AH109" s="1"/>
    </row>
    <row r="110" spans="1:34" x14ac:dyDescent="0.25">
      <c r="A110" s="181"/>
      <c r="B110" s="5"/>
      <c r="C110" s="205"/>
      <c r="D110" s="139" t="s">
        <v>15</v>
      </c>
      <c r="E110" s="139" t="s">
        <v>15</v>
      </c>
      <c r="F110" s="139" t="s">
        <v>15</v>
      </c>
      <c r="G110" s="194"/>
      <c r="H110" s="195"/>
      <c r="I110" s="195"/>
      <c r="J110" s="196"/>
      <c r="K110" s="139" t="s">
        <v>15</v>
      </c>
      <c r="L110" s="64"/>
      <c r="M110" s="64"/>
      <c r="N110" s="64"/>
      <c r="O110" s="64"/>
      <c r="P110" s="64"/>
      <c r="Q110" s="7"/>
      <c r="R110" s="185"/>
      <c r="S110" s="1"/>
      <c r="T110" s="1"/>
      <c r="U110" s="1"/>
      <c r="V110" s="1"/>
      <c r="W110" s="1"/>
      <c r="X110" s="1"/>
      <c r="Y110" s="1"/>
      <c r="Z110" s="1"/>
      <c r="AA110" s="1"/>
      <c r="AB110" s="1"/>
      <c r="AC110" s="1"/>
      <c r="AD110" s="1"/>
      <c r="AE110" s="1"/>
      <c r="AF110" s="1"/>
      <c r="AG110" s="1"/>
      <c r="AH110" s="1"/>
    </row>
    <row r="111" spans="1:34" x14ac:dyDescent="0.25">
      <c r="A111" s="181"/>
      <c r="B111" s="5"/>
      <c r="C111" s="205"/>
      <c r="D111" s="139" t="s">
        <v>15</v>
      </c>
      <c r="E111" s="139" t="s">
        <v>15</v>
      </c>
      <c r="F111" s="139" t="s">
        <v>15</v>
      </c>
      <c r="G111" s="194"/>
      <c r="H111" s="195"/>
      <c r="I111" s="195"/>
      <c r="J111" s="196"/>
      <c r="K111" s="139" t="s">
        <v>15</v>
      </c>
      <c r="L111" s="64"/>
      <c r="M111" s="64"/>
      <c r="N111" s="64"/>
      <c r="O111" s="64"/>
      <c r="P111" s="64"/>
      <c r="Q111" s="7"/>
      <c r="R111" s="185"/>
      <c r="S111" s="1"/>
      <c r="T111" s="1"/>
      <c r="U111" s="1"/>
      <c r="V111" s="1"/>
      <c r="W111" s="1"/>
      <c r="X111" s="1"/>
      <c r="Y111" s="1"/>
      <c r="Z111" s="1"/>
      <c r="AA111" s="1"/>
      <c r="AB111" s="1"/>
      <c r="AC111" s="1"/>
      <c r="AD111" s="1"/>
      <c r="AE111" s="1"/>
      <c r="AF111" s="1"/>
      <c r="AG111" s="1"/>
      <c r="AH111" s="1"/>
    </row>
    <row r="112" spans="1:34" x14ac:dyDescent="0.25">
      <c r="A112" s="181"/>
      <c r="B112" s="5"/>
      <c r="C112" s="205"/>
      <c r="D112" s="139" t="s">
        <v>15</v>
      </c>
      <c r="E112" s="139" t="s">
        <v>15</v>
      </c>
      <c r="F112" s="139" t="s">
        <v>15</v>
      </c>
      <c r="G112" s="194"/>
      <c r="H112" s="195"/>
      <c r="I112" s="195"/>
      <c r="J112" s="196"/>
      <c r="K112" s="139" t="s">
        <v>15</v>
      </c>
      <c r="L112" s="64"/>
      <c r="M112" s="64"/>
      <c r="N112" s="64"/>
      <c r="O112" s="64"/>
      <c r="P112" s="64"/>
      <c r="Q112" s="7"/>
      <c r="R112" s="185"/>
      <c r="S112" s="1"/>
      <c r="T112" s="1"/>
      <c r="U112" s="1"/>
      <c r="V112" s="1"/>
      <c r="W112" s="1"/>
      <c r="X112" s="1"/>
      <c r="Y112" s="1"/>
      <c r="Z112" s="1"/>
      <c r="AA112" s="1"/>
      <c r="AB112" s="1"/>
      <c r="AC112" s="1"/>
      <c r="AD112" s="1"/>
      <c r="AE112" s="1"/>
      <c r="AF112" s="1"/>
      <c r="AG112" s="1"/>
      <c r="AH112" s="1"/>
    </row>
    <row r="113" spans="1:34" x14ac:dyDescent="0.25">
      <c r="A113" s="181"/>
      <c r="B113" s="5"/>
      <c r="C113" s="206"/>
      <c r="D113" s="139" t="s">
        <v>15</v>
      </c>
      <c r="E113" s="139" t="s">
        <v>15</v>
      </c>
      <c r="F113" s="139" t="s">
        <v>15</v>
      </c>
      <c r="G113" s="194"/>
      <c r="H113" s="195"/>
      <c r="I113" s="195"/>
      <c r="J113" s="196"/>
      <c r="K113" s="139" t="s">
        <v>15</v>
      </c>
      <c r="L113" s="64"/>
      <c r="M113" s="64"/>
      <c r="N113" s="64"/>
      <c r="O113" s="64"/>
      <c r="P113" s="64"/>
      <c r="Q113" s="7"/>
      <c r="R113" s="185"/>
      <c r="S113" s="1"/>
      <c r="T113" s="1"/>
      <c r="U113" s="1"/>
      <c r="V113" s="1"/>
      <c r="W113" s="1"/>
      <c r="X113" s="1"/>
      <c r="Y113" s="1"/>
      <c r="Z113" s="1"/>
      <c r="AA113" s="1"/>
      <c r="AB113" s="1"/>
      <c r="AC113" s="1"/>
      <c r="AD113" s="1"/>
      <c r="AE113" s="1"/>
      <c r="AF113" s="1"/>
      <c r="AG113" s="1"/>
      <c r="AH113" s="1"/>
    </row>
    <row r="114" spans="1:34" x14ac:dyDescent="0.25">
      <c r="A114" s="181"/>
      <c r="B114" s="5"/>
      <c r="C114" s="47"/>
      <c r="D114" s="47"/>
      <c r="F114" s="59" t="s">
        <v>1256</v>
      </c>
      <c r="G114" s="197">
        <f>SUM(G104:J113)</f>
        <v>0</v>
      </c>
      <c r="H114" s="197"/>
      <c r="I114" s="197"/>
      <c r="J114" s="197"/>
      <c r="K114" s="47"/>
      <c r="L114" s="47"/>
      <c r="M114" s="47"/>
      <c r="N114" s="47"/>
      <c r="O114" s="47"/>
      <c r="P114" s="47"/>
      <c r="Q114" s="7"/>
      <c r="R114" s="185"/>
      <c r="S114" s="1"/>
      <c r="T114" s="1"/>
      <c r="U114" s="1"/>
      <c r="V114" s="1"/>
      <c r="W114" s="1"/>
      <c r="X114" s="1"/>
      <c r="Y114" s="1"/>
      <c r="Z114" s="1"/>
      <c r="AA114" s="1"/>
      <c r="AB114" s="1"/>
      <c r="AC114" s="1"/>
      <c r="AD114" s="1"/>
      <c r="AE114" s="1"/>
      <c r="AF114" s="1"/>
      <c r="AG114" s="1"/>
      <c r="AH114" s="1"/>
    </row>
    <row r="115" spans="1:34" x14ac:dyDescent="0.25">
      <c r="A115" s="181"/>
      <c r="B115" s="5"/>
      <c r="C115" s="47"/>
      <c r="D115" s="47"/>
      <c r="E115" s="47"/>
      <c r="F115" s="47"/>
      <c r="G115" s="47"/>
      <c r="H115" s="47"/>
      <c r="I115" s="47"/>
      <c r="J115" s="47"/>
      <c r="K115" s="47"/>
      <c r="L115" s="47"/>
      <c r="M115" s="47"/>
      <c r="N115" s="47"/>
      <c r="O115" s="47"/>
      <c r="P115" s="47"/>
      <c r="Q115" s="7"/>
      <c r="R115" s="185"/>
      <c r="S115" s="1"/>
      <c r="T115" s="1"/>
      <c r="U115" s="1"/>
      <c r="V115" s="1"/>
      <c r="W115" s="1"/>
      <c r="X115" s="1"/>
      <c r="Y115" s="1"/>
      <c r="Z115" s="1"/>
      <c r="AA115" s="1"/>
      <c r="AB115" s="1"/>
      <c r="AC115" s="1"/>
      <c r="AD115" s="1"/>
      <c r="AE115" s="1"/>
      <c r="AF115" s="1"/>
      <c r="AG115" s="1"/>
      <c r="AH115" s="1"/>
    </row>
    <row r="116" spans="1:34" x14ac:dyDescent="0.25">
      <c r="A116" s="181"/>
      <c r="B116" s="5"/>
      <c r="C116" s="204" t="str">
        <f>IF(C23="Vælg",'Drop down'!P8,C23)</f>
        <v>Emballagedel ikke valgt</v>
      </c>
      <c r="D116" s="139" t="s">
        <v>15</v>
      </c>
      <c r="E116" s="139" t="s">
        <v>15</v>
      </c>
      <c r="F116" s="139" t="s">
        <v>15</v>
      </c>
      <c r="G116" s="194"/>
      <c r="H116" s="195"/>
      <c r="I116" s="195"/>
      <c r="J116" s="196"/>
      <c r="K116" s="139" t="s">
        <v>15</v>
      </c>
      <c r="L116" s="64"/>
      <c r="M116" s="64"/>
      <c r="N116" s="64"/>
      <c r="O116" s="64"/>
      <c r="P116" s="64"/>
      <c r="Q116" s="7"/>
      <c r="R116" s="185"/>
      <c r="S116" s="1"/>
      <c r="T116" s="1"/>
      <c r="U116" s="1"/>
      <c r="V116" s="1"/>
      <c r="W116" s="1"/>
      <c r="X116" s="1"/>
      <c r="Y116" s="1"/>
      <c r="Z116" s="1"/>
      <c r="AA116" s="1"/>
      <c r="AB116" s="1"/>
      <c r="AC116" s="1"/>
      <c r="AD116" s="1"/>
      <c r="AE116" s="1"/>
      <c r="AF116" s="1"/>
      <c r="AG116" s="1"/>
      <c r="AH116" s="1"/>
    </row>
    <row r="117" spans="1:34" x14ac:dyDescent="0.25">
      <c r="A117" s="181"/>
      <c r="B117" s="5"/>
      <c r="C117" s="205"/>
      <c r="D117" s="139" t="s">
        <v>15</v>
      </c>
      <c r="E117" s="139" t="s">
        <v>15</v>
      </c>
      <c r="F117" s="139" t="s">
        <v>15</v>
      </c>
      <c r="G117" s="194"/>
      <c r="H117" s="195"/>
      <c r="I117" s="195"/>
      <c r="J117" s="196"/>
      <c r="K117" s="139" t="s">
        <v>15</v>
      </c>
      <c r="L117" s="64"/>
      <c r="M117" s="64"/>
      <c r="N117" s="64"/>
      <c r="O117" s="64"/>
      <c r="P117" s="64"/>
      <c r="Q117" s="7"/>
      <c r="R117" s="185"/>
      <c r="S117" s="1"/>
      <c r="T117" s="1"/>
      <c r="U117" s="1"/>
      <c r="V117" s="1"/>
      <c r="W117" s="1"/>
      <c r="X117" s="1"/>
      <c r="Y117" s="1"/>
      <c r="Z117" s="1"/>
      <c r="AA117" s="1"/>
      <c r="AB117" s="1"/>
      <c r="AC117" s="1"/>
      <c r="AD117" s="1"/>
      <c r="AE117" s="1"/>
      <c r="AF117" s="1"/>
      <c r="AG117" s="1"/>
      <c r="AH117" s="1"/>
    </row>
    <row r="118" spans="1:34" x14ac:dyDescent="0.25">
      <c r="A118" s="181"/>
      <c r="B118" s="5"/>
      <c r="C118" s="205"/>
      <c r="D118" s="139" t="s">
        <v>15</v>
      </c>
      <c r="E118" s="139" t="s">
        <v>15</v>
      </c>
      <c r="F118" s="139" t="s">
        <v>15</v>
      </c>
      <c r="G118" s="194"/>
      <c r="H118" s="195"/>
      <c r="I118" s="195"/>
      <c r="J118" s="196"/>
      <c r="K118" s="139" t="s">
        <v>15</v>
      </c>
      <c r="L118" s="64"/>
      <c r="M118" s="64"/>
      <c r="N118" s="64"/>
      <c r="O118" s="64"/>
      <c r="P118" s="64"/>
      <c r="Q118" s="7"/>
      <c r="R118" s="185"/>
      <c r="S118" s="1"/>
      <c r="T118" s="1"/>
      <c r="U118" s="1"/>
      <c r="V118" s="1"/>
      <c r="W118" s="1"/>
      <c r="X118" s="1"/>
      <c r="Y118" s="1"/>
      <c r="Z118" s="1"/>
      <c r="AA118" s="1"/>
      <c r="AB118" s="1"/>
      <c r="AC118" s="1"/>
      <c r="AD118" s="1"/>
      <c r="AE118" s="1"/>
      <c r="AF118" s="1"/>
      <c r="AG118" s="1"/>
      <c r="AH118" s="1"/>
    </row>
    <row r="119" spans="1:34" x14ac:dyDescent="0.25">
      <c r="A119" s="181"/>
      <c r="B119" s="5"/>
      <c r="C119" s="205"/>
      <c r="D119" s="139" t="s">
        <v>15</v>
      </c>
      <c r="E119" s="139" t="s">
        <v>15</v>
      </c>
      <c r="F119" s="139" t="s">
        <v>15</v>
      </c>
      <c r="G119" s="194"/>
      <c r="H119" s="195"/>
      <c r="I119" s="195"/>
      <c r="J119" s="196"/>
      <c r="K119" s="139" t="s">
        <v>15</v>
      </c>
      <c r="L119" s="64"/>
      <c r="M119" s="64"/>
      <c r="N119" s="64"/>
      <c r="O119" s="64"/>
      <c r="P119" s="64"/>
      <c r="Q119" s="7"/>
      <c r="R119" s="185"/>
      <c r="S119" s="1"/>
      <c r="T119" s="1"/>
      <c r="U119" s="1"/>
      <c r="V119" s="1"/>
      <c r="W119" s="1"/>
      <c r="X119" s="1"/>
      <c r="Y119" s="1"/>
      <c r="Z119" s="1"/>
      <c r="AA119" s="1"/>
      <c r="AB119" s="1"/>
      <c r="AC119" s="1"/>
      <c r="AD119" s="1"/>
      <c r="AE119" s="1"/>
      <c r="AF119" s="1"/>
      <c r="AG119" s="1"/>
      <c r="AH119" s="1"/>
    </row>
    <row r="120" spans="1:34" x14ac:dyDescent="0.25">
      <c r="A120" s="181"/>
      <c r="B120" s="5"/>
      <c r="C120" s="205"/>
      <c r="D120" s="139" t="s">
        <v>15</v>
      </c>
      <c r="E120" s="139" t="s">
        <v>15</v>
      </c>
      <c r="F120" s="139" t="s">
        <v>15</v>
      </c>
      <c r="G120" s="194"/>
      <c r="H120" s="195"/>
      <c r="I120" s="195"/>
      <c r="J120" s="196"/>
      <c r="K120" s="139" t="s">
        <v>15</v>
      </c>
      <c r="L120" s="64"/>
      <c r="M120" s="64"/>
      <c r="N120" s="64"/>
      <c r="O120" s="64"/>
      <c r="P120" s="64"/>
      <c r="Q120" s="7"/>
      <c r="R120" s="185"/>
      <c r="S120" s="1"/>
      <c r="T120" s="1"/>
      <c r="U120" s="1"/>
      <c r="V120" s="1"/>
      <c r="W120" s="1"/>
      <c r="X120" s="1"/>
      <c r="Y120" s="1"/>
      <c r="Z120" s="1"/>
      <c r="AA120" s="1"/>
      <c r="AB120" s="1"/>
      <c r="AC120" s="1"/>
      <c r="AD120" s="1"/>
      <c r="AE120" s="1"/>
      <c r="AF120" s="1"/>
      <c r="AG120" s="1"/>
      <c r="AH120" s="1"/>
    </row>
    <row r="121" spans="1:34" x14ac:dyDescent="0.25">
      <c r="A121" s="181"/>
      <c r="B121" s="5"/>
      <c r="C121" s="205"/>
      <c r="D121" s="139" t="s">
        <v>15</v>
      </c>
      <c r="E121" s="139" t="s">
        <v>15</v>
      </c>
      <c r="F121" s="139" t="s">
        <v>15</v>
      </c>
      <c r="G121" s="194"/>
      <c r="H121" s="195"/>
      <c r="I121" s="195"/>
      <c r="J121" s="196"/>
      <c r="K121" s="139" t="s">
        <v>15</v>
      </c>
      <c r="L121" s="64"/>
      <c r="M121" s="64"/>
      <c r="N121" s="64"/>
      <c r="O121" s="64"/>
      <c r="P121" s="64"/>
      <c r="Q121" s="7"/>
      <c r="R121" s="185"/>
      <c r="S121" s="1"/>
      <c r="T121" s="1"/>
      <c r="U121" s="1"/>
      <c r="V121" s="1"/>
      <c r="W121" s="1"/>
      <c r="X121" s="1"/>
      <c r="Y121" s="1"/>
      <c r="Z121" s="1"/>
      <c r="AA121" s="1"/>
      <c r="AB121" s="1"/>
      <c r="AC121" s="1"/>
      <c r="AD121" s="1"/>
      <c r="AE121" s="1"/>
      <c r="AF121" s="1"/>
      <c r="AG121" s="1"/>
      <c r="AH121" s="1"/>
    </row>
    <row r="122" spans="1:34" x14ac:dyDescent="0.25">
      <c r="A122" s="181"/>
      <c r="B122" s="5"/>
      <c r="C122" s="205"/>
      <c r="D122" s="139" t="s">
        <v>15</v>
      </c>
      <c r="E122" s="139" t="s">
        <v>15</v>
      </c>
      <c r="F122" s="139" t="s">
        <v>15</v>
      </c>
      <c r="G122" s="194"/>
      <c r="H122" s="195"/>
      <c r="I122" s="195"/>
      <c r="J122" s="196"/>
      <c r="K122" s="139" t="s">
        <v>15</v>
      </c>
      <c r="L122" s="64"/>
      <c r="M122" s="64"/>
      <c r="N122" s="64"/>
      <c r="O122" s="64"/>
      <c r="P122" s="64"/>
      <c r="Q122" s="7"/>
      <c r="R122" s="185"/>
      <c r="S122" s="1"/>
      <c r="T122" s="1"/>
      <c r="U122" s="1"/>
      <c r="V122" s="1"/>
      <c r="W122" s="1"/>
      <c r="X122" s="1"/>
      <c r="Y122" s="1"/>
      <c r="Z122" s="1"/>
      <c r="AA122" s="1"/>
      <c r="AB122" s="1"/>
      <c r="AC122" s="1"/>
      <c r="AD122" s="1"/>
      <c r="AE122" s="1"/>
      <c r="AF122" s="1"/>
      <c r="AG122" s="1"/>
      <c r="AH122" s="1"/>
    </row>
    <row r="123" spans="1:34" x14ac:dyDescent="0.25">
      <c r="A123" s="181"/>
      <c r="B123" s="5"/>
      <c r="C123" s="205"/>
      <c r="D123" s="139" t="s">
        <v>15</v>
      </c>
      <c r="E123" s="139" t="s">
        <v>15</v>
      </c>
      <c r="F123" s="139" t="s">
        <v>15</v>
      </c>
      <c r="G123" s="194"/>
      <c r="H123" s="195"/>
      <c r="I123" s="195"/>
      <c r="J123" s="196"/>
      <c r="K123" s="139" t="s">
        <v>15</v>
      </c>
      <c r="L123" s="64"/>
      <c r="M123" s="64"/>
      <c r="N123" s="64"/>
      <c r="O123" s="64"/>
      <c r="P123" s="64"/>
      <c r="Q123" s="7"/>
      <c r="R123" s="185"/>
      <c r="S123" s="1"/>
      <c r="T123" s="1"/>
      <c r="U123" s="1"/>
      <c r="V123" s="1"/>
      <c r="W123" s="1"/>
      <c r="X123" s="1"/>
      <c r="Y123" s="1"/>
      <c r="Z123" s="1"/>
      <c r="AA123" s="1"/>
      <c r="AB123" s="1"/>
      <c r="AC123" s="1"/>
      <c r="AD123" s="1"/>
      <c r="AE123" s="1"/>
      <c r="AF123" s="1"/>
      <c r="AG123" s="1"/>
      <c r="AH123" s="1"/>
    </row>
    <row r="124" spans="1:34" x14ac:dyDescent="0.25">
      <c r="A124" s="181"/>
      <c r="B124" s="5"/>
      <c r="C124" s="205"/>
      <c r="D124" s="139" t="s">
        <v>15</v>
      </c>
      <c r="E124" s="139" t="s">
        <v>15</v>
      </c>
      <c r="F124" s="139" t="s">
        <v>15</v>
      </c>
      <c r="G124" s="194"/>
      <c r="H124" s="195"/>
      <c r="I124" s="195"/>
      <c r="J124" s="196"/>
      <c r="K124" s="139" t="s">
        <v>15</v>
      </c>
      <c r="L124" s="64"/>
      <c r="M124" s="64"/>
      <c r="N124" s="64"/>
      <c r="O124" s="64"/>
      <c r="P124" s="64"/>
      <c r="Q124" s="7"/>
      <c r="R124" s="185"/>
      <c r="S124" s="1"/>
      <c r="T124" s="1"/>
      <c r="U124" s="1"/>
      <c r="V124" s="1"/>
      <c r="W124" s="1"/>
      <c r="X124" s="1"/>
      <c r="Y124" s="1"/>
      <c r="Z124" s="1"/>
      <c r="AA124" s="1"/>
      <c r="AB124" s="1"/>
      <c r="AC124" s="1"/>
      <c r="AD124" s="1"/>
      <c r="AE124" s="1"/>
      <c r="AF124" s="1"/>
      <c r="AG124" s="1"/>
      <c r="AH124" s="1"/>
    </row>
    <row r="125" spans="1:34" x14ac:dyDescent="0.25">
      <c r="A125" s="181"/>
      <c r="B125" s="5"/>
      <c r="C125" s="206"/>
      <c r="D125" s="139" t="s">
        <v>15</v>
      </c>
      <c r="E125" s="139" t="s">
        <v>15</v>
      </c>
      <c r="F125" s="139" t="s">
        <v>15</v>
      </c>
      <c r="G125" s="194"/>
      <c r="H125" s="195"/>
      <c r="I125" s="195"/>
      <c r="J125" s="196"/>
      <c r="K125" s="139" t="s">
        <v>15</v>
      </c>
      <c r="L125" s="64"/>
      <c r="M125" s="64"/>
      <c r="N125" s="64"/>
      <c r="O125" s="64"/>
      <c r="P125" s="64"/>
      <c r="Q125" s="7"/>
      <c r="R125" s="185"/>
      <c r="S125" s="1"/>
      <c r="T125" s="1"/>
      <c r="U125" s="1"/>
      <c r="V125" s="1"/>
      <c r="W125" s="1"/>
      <c r="X125" s="1"/>
      <c r="Y125" s="1"/>
      <c r="Z125" s="1"/>
      <c r="AA125" s="1"/>
      <c r="AB125" s="1"/>
      <c r="AC125" s="1"/>
      <c r="AD125" s="1"/>
      <c r="AE125" s="1"/>
      <c r="AF125" s="1"/>
      <c r="AG125" s="1"/>
      <c r="AH125" s="1"/>
    </row>
    <row r="126" spans="1:34" x14ac:dyDescent="0.25">
      <c r="A126" s="181"/>
      <c r="B126" s="5"/>
      <c r="C126" s="47"/>
      <c r="D126" s="47"/>
      <c r="F126" s="59" t="s">
        <v>1256</v>
      </c>
      <c r="G126" s="197">
        <f>SUM(G116:J125)</f>
        <v>0</v>
      </c>
      <c r="H126" s="197"/>
      <c r="I126" s="197"/>
      <c r="J126" s="197"/>
      <c r="K126" s="47"/>
      <c r="L126" s="47"/>
      <c r="M126" s="47"/>
      <c r="N126" s="47"/>
      <c r="O126" s="47"/>
      <c r="P126" s="47"/>
      <c r="Q126" s="7"/>
      <c r="R126" s="185"/>
      <c r="S126" s="1"/>
      <c r="T126" s="1"/>
      <c r="U126" s="1"/>
      <c r="V126" s="1"/>
      <c r="W126" s="1"/>
      <c r="X126" s="1"/>
      <c r="Y126" s="1"/>
      <c r="Z126" s="1"/>
      <c r="AA126" s="1"/>
      <c r="AB126" s="1"/>
      <c r="AC126" s="1"/>
      <c r="AD126" s="1"/>
      <c r="AE126" s="1"/>
      <c r="AF126" s="1"/>
      <c r="AG126" s="1"/>
      <c r="AH126" s="1"/>
    </row>
    <row r="127" spans="1:34" x14ac:dyDescent="0.25">
      <c r="A127" s="181"/>
      <c r="B127" s="5"/>
      <c r="C127" s="47"/>
      <c r="D127" s="47"/>
      <c r="E127" s="47"/>
      <c r="F127" s="47"/>
      <c r="G127" s="47"/>
      <c r="H127" s="47"/>
      <c r="I127" s="47"/>
      <c r="J127" s="47"/>
      <c r="K127" s="47"/>
      <c r="L127" s="47"/>
      <c r="M127" s="47"/>
      <c r="N127" s="47"/>
      <c r="O127" s="47"/>
      <c r="P127" s="47"/>
      <c r="Q127" s="7"/>
      <c r="R127" s="185"/>
      <c r="S127" s="1"/>
      <c r="T127" s="1"/>
      <c r="U127" s="1"/>
      <c r="V127" s="1"/>
      <c r="W127" s="1"/>
      <c r="X127" s="1"/>
      <c r="Y127" s="1"/>
      <c r="Z127" s="1"/>
      <c r="AA127" s="1"/>
      <c r="AB127" s="1"/>
      <c r="AC127" s="1"/>
      <c r="AD127" s="1"/>
      <c r="AE127" s="1"/>
      <c r="AF127" s="1"/>
      <c r="AG127" s="1"/>
      <c r="AH127" s="1"/>
    </row>
    <row r="128" spans="1:34" x14ac:dyDescent="0.25">
      <c r="A128" s="181"/>
      <c r="B128" s="5"/>
      <c r="C128" s="204" t="str">
        <f>IF(C24="Vælg",'Drop down'!P8,C24)</f>
        <v>Emballagedel ikke valgt</v>
      </c>
      <c r="D128" s="139" t="s">
        <v>15</v>
      </c>
      <c r="E128" s="139" t="s">
        <v>15</v>
      </c>
      <c r="F128" s="139" t="s">
        <v>15</v>
      </c>
      <c r="G128" s="194"/>
      <c r="H128" s="195"/>
      <c r="I128" s="195"/>
      <c r="J128" s="196"/>
      <c r="K128" s="139" t="s">
        <v>15</v>
      </c>
      <c r="L128" s="64"/>
      <c r="M128" s="64"/>
      <c r="N128" s="64"/>
      <c r="O128" s="64"/>
      <c r="P128" s="64"/>
      <c r="Q128" s="7"/>
      <c r="R128" s="185"/>
      <c r="S128" s="1"/>
      <c r="T128" s="1"/>
      <c r="U128" s="1"/>
      <c r="V128" s="1"/>
      <c r="W128" s="1"/>
      <c r="X128" s="1"/>
      <c r="Y128" s="1"/>
      <c r="Z128" s="1"/>
      <c r="AA128" s="1"/>
      <c r="AB128" s="1"/>
      <c r="AC128" s="1"/>
      <c r="AD128" s="1"/>
      <c r="AE128" s="1"/>
      <c r="AF128" s="1"/>
      <c r="AG128" s="1"/>
      <c r="AH128" s="1"/>
    </row>
    <row r="129" spans="1:34" x14ac:dyDescent="0.25">
      <c r="A129" s="181"/>
      <c r="B129" s="5"/>
      <c r="C129" s="205"/>
      <c r="D129" s="139" t="s">
        <v>15</v>
      </c>
      <c r="E129" s="139" t="s">
        <v>15</v>
      </c>
      <c r="F129" s="139" t="s">
        <v>15</v>
      </c>
      <c r="G129" s="194"/>
      <c r="H129" s="195"/>
      <c r="I129" s="195"/>
      <c r="J129" s="196"/>
      <c r="K129" s="139" t="s">
        <v>15</v>
      </c>
      <c r="L129" s="64"/>
      <c r="M129" s="64"/>
      <c r="N129" s="64"/>
      <c r="O129" s="64"/>
      <c r="P129" s="64"/>
      <c r="Q129" s="7"/>
      <c r="R129" s="185"/>
      <c r="S129" s="1"/>
      <c r="T129" s="1"/>
      <c r="U129" s="1"/>
      <c r="V129" s="1"/>
      <c r="W129" s="1"/>
      <c r="X129" s="1"/>
      <c r="Y129" s="1"/>
      <c r="Z129" s="1"/>
      <c r="AA129" s="1"/>
      <c r="AB129" s="1"/>
      <c r="AC129" s="1"/>
      <c r="AD129" s="1"/>
      <c r="AE129" s="1"/>
      <c r="AF129" s="1"/>
      <c r="AG129" s="1"/>
      <c r="AH129" s="1"/>
    </row>
    <row r="130" spans="1:34" x14ac:dyDescent="0.25">
      <c r="A130" s="181"/>
      <c r="B130" s="5"/>
      <c r="C130" s="205"/>
      <c r="D130" s="139" t="s">
        <v>15</v>
      </c>
      <c r="E130" s="139" t="s">
        <v>15</v>
      </c>
      <c r="F130" s="139" t="s">
        <v>15</v>
      </c>
      <c r="G130" s="194"/>
      <c r="H130" s="195"/>
      <c r="I130" s="195"/>
      <c r="J130" s="196"/>
      <c r="K130" s="139" t="s">
        <v>15</v>
      </c>
      <c r="L130" s="64"/>
      <c r="M130" s="64"/>
      <c r="N130" s="64"/>
      <c r="O130" s="64"/>
      <c r="P130" s="64"/>
      <c r="Q130" s="7"/>
      <c r="R130" s="185"/>
      <c r="S130" s="1"/>
      <c r="T130" s="1"/>
      <c r="U130" s="1"/>
      <c r="V130" s="1"/>
      <c r="W130" s="1"/>
      <c r="X130" s="1"/>
      <c r="Y130" s="1"/>
      <c r="Z130" s="1"/>
      <c r="AA130" s="1"/>
      <c r="AB130" s="1"/>
      <c r="AC130" s="1"/>
      <c r="AD130" s="1"/>
      <c r="AE130" s="1"/>
      <c r="AF130" s="1"/>
      <c r="AG130" s="1"/>
      <c r="AH130" s="1"/>
    </row>
    <row r="131" spans="1:34" x14ac:dyDescent="0.25">
      <c r="A131" s="181"/>
      <c r="B131" s="5"/>
      <c r="C131" s="205"/>
      <c r="D131" s="139" t="s">
        <v>15</v>
      </c>
      <c r="E131" s="139" t="s">
        <v>15</v>
      </c>
      <c r="F131" s="139" t="s">
        <v>15</v>
      </c>
      <c r="G131" s="194"/>
      <c r="H131" s="195"/>
      <c r="I131" s="195"/>
      <c r="J131" s="196"/>
      <c r="K131" s="139" t="s">
        <v>15</v>
      </c>
      <c r="L131" s="64"/>
      <c r="M131" s="64"/>
      <c r="N131" s="64"/>
      <c r="O131" s="64"/>
      <c r="P131" s="64"/>
      <c r="Q131" s="7"/>
      <c r="R131" s="185"/>
      <c r="S131" s="1"/>
      <c r="T131" s="1"/>
      <c r="U131" s="1"/>
      <c r="V131" s="1"/>
      <c r="W131" s="1"/>
      <c r="X131" s="1"/>
      <c r="Y131" s="1"/>
      <c r="Z131" s="1"/>
      <c r="AA131" s="1"/>
      <c r="AB131" s="1"/>
      <c r="AC131" s="1"/>
      <c r="AD131" s="1"/>
      <c r="AE131" s="1"/>
      <c r="AF131" s="1"/>
      <c r="AG131" s="1"/>
      <c r="AH131" s="1"/>
    </row>
    <row r="132" spans="1:34" x14ac:dyDescent="0.25">
      <c r="A132" s="181"/>
      <c r="B132" s="5"/>
      <c r="C132" s="205"/>
      <c r="D132" s="139" t="s">
        <v>15</v>
      </c>
      <c r="E132" s="139" t="s">
        <v>15</v>
      </c>
      <c r="F132" s="139" t="s">
        <v>15</v>
      </c>
      <c r="G132" s="194"/>
      <c r="H132" s="195"/>
      <c r="I132" s="195"/>
      <c r="J132" s="196"/>
      <c r="K132" s="139" t="s">
        <v>15</v>
      </c>
      <c r="L132" s="64"/>
      <c r="M132" s="64"/>
      <c r="N132" s="64"/>
      <c r="O132" s="64"/>
      <c r="P132" s="64"/>
      <c r="Q132" s="7"/>
      <c r="R132" s="185"/>
      <c r="S132" s="1"/>
      <c r="T132" s="1"/>
      <c r="U132" s="1"/>
      <c r="V132" s="1"/>
      <c r="W132" s="1"/>
      <c r="X132" s="1"/>
      <c r="Y132" s="1"/>
      <c r="Z132" s="1"/>
      <c r="AA132" s="1"/>
      <c r="AB132" s="1"/>
      <c r="AC132" s="1"/>
      <c r="AD132" s="1"/>
      <c r="AE132" s="1"/>
      <c r="AF132" s="1"/>
      <c r="AG132" s="1"/>
      <c r="AH132" s="1"/>
    </row>
    <row r="133" spans="1:34" x14ac:dyDescent="0.25">
      <c r="A133" s="181"/>
      <c r="B133" s="5"/>
      <c r="C133" s="205"/>
      <c r="D133" s="139" t="s">
        <v>15</v>
      </c>
      <c r="E133" s="139" t="s">
        <v>15</v>
      </c>
      <c r="F133" s="139" t="s">
        <v>15</v>
      </c>
      <c r="G133" s="194"/>
      <c r="H133" s="195"/>
      <c r="I133" s="195"/>
      <c r="J133" s="196"/>
      <c r="K133" s="139" t="s">
        <v>15</v>
      </c>
      <c r="L133" s="64"/>
      <c r="M133" s="64"/>
      <c r="N133" s="64"/>
      <c r="O133" s="64"/>
      <c r="P133" s="64"/>
      <c r="Q133" s="7"/>
      <c r="R133" s="185"/>
      <c r="S133" s="1"/>
      <c r="T133" s="1"/>
      <c r="U133" s="1"/>
      <c r="V133" s="1"/>
      <c r="W133" s="1"/>
      <c r="X133" s="1"/>
      <c r="Y133" s="1"/>
      <c r="Z133" s="1"/>
      <c r="AA133" s="1"/>
      <c r="AB133" s="1"/>
      <c r="AC133" s="1"/>
      <c r="AD133" s="1"/>
      <c r="AE133" s="1"/>
      <c r="AF133" s="1"/>
      <c r="AG133" s="1"/>
      <c r="AH133" s="1"/>
    </row>
    <row r="134" spans="1:34" x14ac:dyDescent="0.25">
      <c r="A134" s="181"/>
      <c r="B134" s="5"/>
      <c r="C134" s="205"/>
      <c r="D134" s="139" t="s">
        <v>15</v>
      </c>
      <c r="E134" s="139" t="s">
        <v>15</v>
      </c>
      <c r="F134" s="139" t="s">
        <v>15</v>
      </c>
      <c r="G134" s="194"/>
      <c r="H134" s="195"/>
      <c r="I134" s="195"/>
      <c r="J134" s="196"/>
      <c r="K134" s="139" t="s">
        <v>15</v>
      </c>
      <c r="L134" s="64"/>
      <c r="M134" s="64"/>
      <c r="N134" s="64"/>
      <c r="O134" s="64"/>
      <c r="P134" s="64"/>
      <c r="Q134" s="7"/>
      <c r="R134" s="185"/>
      <c r="S134" s="1"/>
      <c r="T134" s="1"/>
      <c r="U134" s="1"/>
      <c r="V134" s="1"/>
      <c r="W134" s="1"/>
      <c r="X134" s="1"/>
      <c r="Y134" s="1"/>
      <c r="Z134" s="1"/>
      <c r="AA134" s="1"/>
      <c r="AB134" s="1"/>
      <c r="AC134" s="1"/>
      <c r="AD134" s="1"/>
      <c r="AE134" s="1"/>
      <c r="AF134" s="1"/>
      <c r="AG134" s="1"/>
      <c r="AH134" s="1"/>
    </row>
    <row r="135" spans="1:34" x14ac:dyDescent="0.25">
      <c r="A135" s="181"/>
      <c r="B135" s="5"/>
      <c r="C135" s="205"/>
      <c r="D135" s="139" t="s">
        <v>15</v>
      </c>
      <c r="E135" s="139" t="s">
        <v>15</v>
      </c>
      <c r="F135" s="139" t="s">
        <v>15</v>
      </c>
      <c r="G135" s="194"/>
      <c r="H135" s="195"/>
      <c r="I135" s="195"/>
      <c r="J135" s="196"/>
      <c r="K135" s="139" t="s">
        <v>15</v>
      </c>
      <c r="L135" s="64"/>
      <c r="M135" s="64"/>
      <c r="N135" s="64"/>
      <c r="O135" s="64"/>
      <c r="P135" s="64"/>
      <c r="Q135" s="7"/>
      <c r="R135" s="185"/>
      <c r="S135" s="1"/>
      <c r="T135" s="1"/>
      <c r="U135" s="1"/>
      <c r="V135" s="1"/>
      <c r="W135" s="1"/>
      <c r="X135" s="1"/>
      <c r="Y135" s="1"/>
      <c r="Z135" s="1"/>
      <c r="AA135" s="1"/>
      <c r="AB135" s="1"/>
      <c r="AC135" s="1"/>
      <c r="AD135" s="1"/>
      <c r="AE135" s="1"/>
      <c r="AF135" s="1"/>
      <c r="AG135" s="1"/>
      <c r="AH135" s="1"/>
    </row>
    <row r="136" spans="1:34" x14ac:dyDescent="0.25">
      <c r="A136" s="181"/>
      <c r="B136" s="5"/>
      <c r="C136" s="205"/>
      <c r="D136" s="139" t="s">
        <v>15</v>
      </c>
      <c r="E136" s="139" t="s">
        <v>15</v>
      </c>
      <c r="F136" s="139" t="s">
        <v>15</v>
      </c>
      <c r="G136" s="194"/>
      <c r="H136" s="195"/>
      <c r="I136" s="195"/>
      <c r="J136" s="196"/>
      <c r="K136" s="139" t="s">
        <v>15</v>
      </c>
      <c r="L136" s="64"/>
      <c r="M136" s="64"/>
      <c r="N136" s="64"/>
      <c r="O136" s="64"/>
      <c r="P136" s="64"/>
      <c r="Q136" s="7"/>
      <c r="R136" s="185"/>
      <c r="S136" s="1"/>
      <c r="T136" s="1"/>
      <c r="U136" s="1"/>
      <c r="V136" s="1"/>
      <c r="W136" s="1"/>
      <c r="X136" s="1"/>
      <c r="Y136" s="1"/>
      <c r="Z136" s="1"/>
      <c r="AA136" s="1"/>
      <c r="AB136" s="1"/>
      <c r="AC136" s="1"/>
      <c r="AD136" s="1"/>
      <c r="AE136" s="1"/>
      <c r="AF136" s="1"/>
      <c r="AG136" s="1"/>
      <c r="AH136" s="1"/>
    </row>
    <row r="137" spans="1:34" x14ac:dyDescent="0.25">
      <c r="A137" s="181"/>
      <c r="B137" s="5"/>
      <c r="C137" s="206"/>
      <c r="D137" s="139" t="s">
        <v>15</v>
      </c>
      <c r="E137" s="139" t="s">
        <v>15</v>
      </c>
      <c r="F137" s="139" t="s">
        <v>15</v>
      </c>
      <c r="G137" s="194"/>
      <c r="H137" s="195"/>
      <c r="I137" s="195"/>
      <c r="J137" s="196"/>
      <c r="K137" s="139" t="s">
        <v>15</v>
      </c>
      <c r="L137" s="64"/>
      <c r="M137" s="64"/>
      <c r="N137" s="64"/>
      <c r="O137" s="64"/>
      <c r="P137" s="64"/>
      <c r="Q137" s="7"/>
      <c r="R137" s="185"/>
      <c r="S137" s="1"/>
      <c r="T137" s="1"/>
      <c r="U137" s="1"/>
      <c r="V137" s="1"/>
      <c r="W137" s="1"/>
      <c r="X137" s="1"/>
      <c r="Y137" s="1"/>
      <c r="Z137" s="1"/>
      <c r="AA137" s="1"/>
      <c r="AB137" s="1"/>
      <c r="AC137" s="1"/>
      <c r="AD137" s="1"/>
      <c r="AE137" s="1"/>
      <c r="AF137" s="1"/>
      <c r="AG137" s="1"/>
      <c r="AH137" s="1"/>
    </row>
    <row r="138" spans="1:34" x14ac:dyDescent="0.25">
      <c r="A138" s="181"/>
      <c r="B138" s="5"/>
      <c r="C138" s="47"/>
      <c r="D138" s="47"/>
      <c r="F138" s="59" t="s">
        <v>1256</v>
      </c>
      <c r="G138" s="197">
        <f>SUM(G128:J137)</f>
        <v>0</v>
      </c>
      <c r="H138" s="197"/>
      <c r="I138" s="197"/>
      <c r="J138" s="197"/>
      <c r="K138" s="47"/>
      <c r="L138" s="47"/>
      <c r="M138" s="47"/>
      <c r="N138" s="47"/>
      <c r="O138" s="47"/>
      <c r="P138" s="47"/>
      <c r="Q138" s="7"/>
      <c r="R138" s="185"/>
      <c r="S138" s="1"/>
      <c r="T138" s="1"/>
      <c r="U138" s="1"/>
      <c r="V138" s="1"/>
      <c r="W138" s="1"/>
      <c r="X138" s="1"/>
      <c r="Y138" s="1"/>
      <c r="Z138" s="1"/>
      <c r="AA138" s="1"/>
      <c r="AB138" s="1"/>
      <c r="AC138" s="1"/>
      <c r="AD138" s="1"/>
      <c r="AE138" s="1"/>
      <c r="AF138" s="1"/>
      <c r="AG138" s="1"/>
      <c r="AH138" s="1"/>
    </row>
    <row r="139" spans="1:34" x14ac:dyDescent="0.25">
      <c r="A139" s="181"/>
      <c r="B139" s="5"/>
      <c r="C139" s="47"/>
      <c r="D139" s="47"/>
      <c r="E139" s="47"/>
      <c r="F139" s="47"/>
      <c r="G139" s="47"/>
      <c r="H139" s="47"/>
      <c r="I139" s="47"/>
      <c r="J139" s="47"/>
      <c r="K139" s="47"/>
      <c r="L139" s="47"/>
      <c r="M139" s="47"/>
      <c r="N139" s="47"/>
      <c r="O139" s="47"/>
      <c r="P139" s="47"/>
      <c r="Q139" s="7"/>
      <c r="R139" s="185"/>
      <c r="S139" s="1"/>
      <c r="T139" s="1"/>
      <c r="U139" s="1"/>
      <c r="V139" s="1"/>
      <c r="W139" s="1"/>
      <c r="X139" s="1"/>
      <c r="Y139" s="1"/>
      <c r="Z139" s="1"/>
      <c r="AA139" s="1"/>
      <c r="AB139" s="1"/>
      <c r="AC139" s="1"/>
      <c r="AD139" s="1"/>
      <c r="AE139" s="1"/>
      <c r="AF139" s="1"/>
      <c r="AG139" s="1"/>
      <c r="AH139" s="1"/>
    </row>
    <row r="140" spans="1:34" x14ac:dyDescent="0.25">
      <c r="A140" s="181"/>
      <c r="B140" s="5"/>
      <c r="C140" s="204" t="str">
        <f>IF(C25="Vælg",'Drop down'!P8,C25)</f>
        <v>Emballagedel ikke valgt</v>
      </c>
      <c r="D140" s="139" t="s">
        <v>15</v>
      </c>
      <c r="E140" s="139" t="s">
        <v>15</v>
      </c>
      <c r="F140" s="139" t="s">
        <v>15</v>
      </c>
      <c r="G140" s="194"/>
      <c r="H140" s="195"/>
      <c r="I140" s="195"/>
      <c r="J140" s="196"/>
      <c r="K140" s="139" t="s">
        <v>15</v>
      </c>
      <c r="L140" s="64"/>
      <c r="M140" s="64"/>
      <c r="N140" s="64"/>
      <c r="O140" s="64"/>
      <c r="P140" s="64"/>
      <c r="Q140" s="7"/>
      <c r="R140" s="185"/>
      <c r="S140" s="1"/>
      <c r="T140" s="1"/>
      <c r="U140" s="1"/>
      <c r="V140" s="1"/>
      <c r="W140" s="1"/>
      <c r="X140" s="1"/>
      <c r="Y140" s="1"/>
      <c r="Z140" s="1"/>
      <c r="AA140" s="1"/>
      <c r="AB140" s="1"/>
      <c r="AC140" s="1"/>
      <c r="AD140" s="1"/>
      <c r="AE140" s="1"/>
      <c r="AF140" s="1"/>
      <c r="AG140" s="1"/>
      <c r="AH140" s="1"/>
    </row>
    <row r="141" spans="1:34" x14ac:dyDescent="0.25">
      <c r="A141" s="181"/>
      <c r="B141" s="5"/>
      <c r="C141" s="205"/>
      <c r="D141" s="139" t="s">
        <v>15</v>
      </c>
      <c r="E141" s="139" t="s">
        <v>15</v>
      </c>
      <c r="F141" s="139" t="s">
        <v>15</v>
      </c>
      <c r="G141" s="194"/>
      <c r="H141" s="195"/>
      <c r="I141" s="195"/>
      <c r="J141" s="196"/>
      <c r="K141" s="139" t="s">
        <v>15</v>
      </c>
      <c r="L141" s="64"/>
      <c r="M141" s="64"/>
      <c r="N141" s="64"/>
      <c r="O141" s="64"/>
      <c r="P141" s="64"/>
      <c r="Q141" s="7"/>
      <c r="R141" s="185"/>
      <c r="S141" s="1"/>
      <c r="T141" s="1"/>
      <c r="U141" s="1"/>
      <c r="V141" s="1"/>
      <c r="W141" s="1"/>
      <c r="X141" s="1"/>
      <c r="Y141" s="1"/>
      <c r="Z141" s="1"/>
      <c r="AA141" s="1"/>
      <c r="AB141" s="1"/>
      <c r="AC141" s="1"/>
      <c r="AD141" s="1"/>
      <c r="AE141" s="1"/>
      <c r="AF141" s="1"/>
      <c r="AG141" s="1"/>
      <c r="AH141" s="1"/>
    </row>
    <row r="142" spans="1:34" x14ac:dyDescent="0.25">
      <c r="A142" s="181"/>
      <c r="B142" s="5"/>
      <c r="C142" s="205"/>
      <c r="D142" s="139" t="s">
        <v>15</v>
      </c>
      <c r="E142" s="139" t="s">
        <v>15</v>
      </c>
      <c r="F142" s="139" t="s">
        <v>15</v>
      </c>
      <c r="G142" s="194"/>
      <c r="H142" s="195"/>
      <c r="I142" s="195"/>
      <c r="J142" s="196"/>
      <c r="K142" s="139" t="s">
        <v>15</v>
      </c>
      <c r="L142" s="64"/>
      <c r="M142" s="64"/>
      <c r="N142" s="64"/>
      <c r="O142" s="64"/>
      <c r="P142" s="64"/>
      <c r="Q142" s="7"/>
      <c r="R142" s="185"/>
      <c r="S142" s="1"/>
      <c r="T142" s="1"/>
      <c r="U142" s="1"/>
      <c r="V142" s="1"/>
      <c r="W142" s="1"/>
      <c r="X142" s="1"/>
      <c r="Y142" s="1"/>
      <c r="Z142" s="1"/>
      <c r="AA142" s="1"/>
      <c r="AB142" s="1"/>
      <c r="AC142" s="1"/>
      <c r="AD142" s="1"/>
      <c r="AE142" s="1"/>
      <c r="AF142" s="1"/>
      <c r="AG142" s="1"/>
      <c r="AH142" s="1"/>
    </row>
    <row r="143" spans="1:34" x14ac:dyDescent="0.25">
      <c r="A143" s="181"/>
      <c r="B143" s="5"/>
      <c r="C143" s="205"/>
      <c r="D143" s="139" t="s">
        <v>15</v>
      </c>
      <c r="E143" s="139" t="s">
        <v>15</v>
      </c>
      <c r="F143" s="139" t="s">
        <v>15</v>
      </c>
      <c r="G143" s="194"/>
      <c r="H143" s="195"/>
      <c r="I143" s="195"/>
      <c r="J143" s="196"/>
      <c r="K143" s="139" t="s">
        <v>15</v>
      </c>
      <c r="L143" s="64"/>
      <c r="M143" s="64"/>
      <c r="N143" s="64"/>
      <c r="O143" s="64"/>
      <c r="P143" s="64"/>
      <c r="Q143" s="7"/>
      <c r="R143" s="185"/>
      <c r="S143" s="1"/>
      <c r="T143" s="1"/>
      <c r="U143" s="1"/>
      <c r="V143" s="1"/>
      <c r="W143" s="1"/>
      <c r="X143" s="1"/>
      <c r="Y143" s="1"/>
      <c r="Z143" s="1"/>
      <c r="AA143" s="1"/>
      <c r="AB143" s="1"/>
      <c r="AC143" s="1"/>
      <c r="AD143" s="1"/>
      <c r="AE143" s="1"/>
      <c r="AF143" s="1"/>
      <c r="AG143" s="1"/>
      <c r="AH143" s="1"/>
    </row>
    <row r="144" spans="1:34" x14ac:dyDescent="0.25">
      <c r="A144" s="181"/>
      <c r="B144" s="5"/>
      <c r="C144" s="205"/>
      <c r="D144" s="139" t="s">
        <v>15</v>
      </c>
      <c r="E144" s="139" t="s">
        <v>15</v>
      </c>
      <c r="F144" s="139" t="s">
        <v>15</v>
      </c>
      <c r="G144" s="194"/>
      <c r="H144" s="195"/>
      <c r="I144" s="195"/>
      <c r="J144" s="196"/>
      <c r="K144" s="139" t="s">
        <v>15</v>
      </c>
      <c r="L144" s="64"/>
      <c r="M144" s="64"/>
      <c r="N144" s="64"/>
      <c r="O144" s="64"/>
      <c r="P144" s="64"/>
      <c r="Q144" s="7"/>
      <c r="R144" s="185"/>
      <c r="S144" s="1"/>
      <c r="T144" s="1"/>
      <c r="U144" s="1"/>
      <c r="V144" s="1"/>
      <c r="W144" s="1"/>
      <c r="X144" s="1"/>
      <c r="Y144" s="1"/>
      <c r="Z144" s="1"/>
      <c r="AA144" s="1"/>
      <c r="AB144" s="1"/>
      <c r="AC144" s="1"/>
      <c r="AD144" s="1"/>
      <c r="AE144" s="1"/>
      <c r="AF144" s="1"/>
      <c r="AG144" s="1"/>
      <c r="AH144" s="1"/>
    </row>
    <row r="145" spans="1:34" x14ac:dyDescent="0.25">
      <c r="A145" s="181"/>
      <c r="B145" s="5"/>
      <c r="C145" s="205"/>
      <c r="D145" s="139" t="s">
        <v>15</v>
      </c>
      <c r="E145" s="139" t="s">
        <v>15</v>
      </c>
      <c r="F145" s="139" t="s">
        <v>15</v>
      </c>
      <c r="G145" s="194"/>
      <c r="H145" s="195"/>
      <c r="I145" s="195"/>
      <c r="J145" s="196"/>
      <c r="K145" s="139" t="s">
        <v>15</v>
      </c>
      <c r="L145" s="64"/>
      <c r="M145" s="64"/>
      <c r="N145" s="64"/>
      <c r="O145" s="64"/>
      <c r="P145" s="64"/>
      <c r="Q145" s="7"/>
      <c r="R145" s="185"/>
      <c r="S145" s="1"/>
      <c r="T145" s="1"/>
      <c r="U145" s="1"/>
      <c r="V145" s="1"/>
      <c r="W145" s="1"/>
      <c r="X145" s="1"/>
      <c r="Y145" s="1"/>
      <c r="Z145" s="1"/>
      <c r="AA145" s="1"/>
      <c r="AB145" s="1"/>
      <c r="AC145" s="1"/>
      <c r="AD145" s="1"/>
      <c r="AE145" s="1"/>
      <c r="AF145" s="1"/>
      <c r="AG145" s="1"/>
      <c r="AH145" s="1"/>
    </row>
    <row r="146" spans="1:34" x14ac:dyDescent="0.25">
      <c r="A146" s="181"/>
      <c r="B146" s="5"/>
      <c r="C146" s="205"/>
      <c r="D146" s="139" t="s">
        <v>15</v>
      </c>
      <c r="E146" s="139" t="s">
        <v>15</v>
      </c>
      <c r="F146" s="139" t="s">
        <v>15</v>
      </c>
      <c r="G146" s="194"/>
      <c r="H146" s="195"/>
      <c r="I146" s="195"/>
      <c r="J146" s="196"/>
      <c r="K146" s="139" t="s">
        <v>15</v>
      </c>
      <c r="L146" s="64"/>
      <c r="M146" s="64"/>
      <c r="N146" s="64"/>
      <c r="O146" s="64"/>
      <c r="P146" s="64"/>
      <c r="Q146" s="7"/>
      <c r="R146" s="185"/>
      <c r="S146" s="1"/>
      <c r="T146" s="1"/>
      <c r="U146" s="1"/>
      <c r="V146" s="1"/>
      <c r="W146" s="1"/>
      <c r="X146" s="1"/>
      <c r="Y146" s="1"/>
      <c r="Z146" s="1"/>
      <c r="AA146" s="1"/>
      <c r="AB146" s="1"/>
      <c r="AC146" s="1"/>
      <c r="AD146" s="1"/>
      <c r="AE146" s="1"/>
      <c r="AF146" s="1"/>
      <c r="AG146" s="1"/>
      <c r="AH146" s="1"/>
    </row>
    <row r="147" spans="1:34" x14ac:dyDescent="0.25">
      <c r="A147" s="181"/>
      <c r="B147" s="5"/>
      <c r="C147" s="205"/>
      <c r="D147" s="139" t="s">
        <v>15</v>
      </c>
      <c r="E147" s="139" t="s">
        <v>15</v>
      </c>
      <c r="F147" s="139" t="s">
        <v>15</v>
      </c>
      <c r="G147" s="194"/>
      <c r="H147" s="195"/>
      <c r="I147" s="195"/>
      <c r="J147" s="196"/>
      <c r="K147" s="139" t="s">
        <v>15</v>
      </c>
      <c r="L147" s="64"/>
      <c r="M147" s="64"/>
      <c r="N147" s="64"/>
      <c r="O147" s="64"/>
      <c r="P147" s="64"/>
      <c r="Q147" s="7"/>
      <c r="R147" s="185"/>
      <c r="S147" s="1"/>
      <c r="T147" s="1"/>
      <c r="U147" s="1"/>
      <c r="V147" s="1"/>
      <c r="W147" s="1"/>
      <c r="X147" s="1"/>
      <c r="Y147" s="1"/>
      <c r="Z147" s="1"/>
      <c r="AA147" s="1"/>
      <c r="AB147" s="1"/>
      <c r="AC147" s="1"/>
      <c r="AD147" s="1"/>
      <c r="AE147" s="1"/>
      <c r="AF147" s="1"/>
      <c r="AG147" s="1"/>
      <c r="AH147" s="1"/>
    </row>
    <row r="148" spans="1:34" x14ac:dyDescent="0.25">
      <c r="A148" s="181"/>
      <c r="B148" s="5"/>
      <c r="C148" s="205"/>
      <c r="D148" s="139" t="s">
        <v>15</v>
      </c>
      <c r="E148" s="139" t="s">
        <v>15</v>
      </c>
      <c r="F148" s="139" t="s">
        <v>15</v>
      </c>
      <c r="G148" s="194"/>
      <c r="H148" s="195"/>
      <c r="I148" s="195"/>
      <c r="J148" s="196"/>
      <c r="K148" s="139" t="s">
        <v>15</v>
      </c>
      <c r="L148" s="64"/>
      <c r="M148" s="64"/>
      <c r="N148" s="64"/>
      <c r="O148" s="64"/>
      <c r="P148" s="64"/>
      <c r="Q148" s="7"/>
      <c r="R148" s="185"/>
      <c r="S148" s="1"/>
      <c r="T148" s="1"/>
      <c r="U148" s="1"/>
      <c r="V148" s="1"/>
      <c r="W148" s="1"/>
      <c r="X148" s="1"/>
      <c r="Y148" s="1"/>
      <c r="Z148" s="1"/>
      <c r="AA148" s="1"/>
      <c r="AB148" s="1"/>
      <c r="AC148" s="1"/>
      <c r="AD148" s="1"/>
      <c r="AE148" s="1"/>
      <c r="AF148" s="1"/>
      <c r="AG148" s="1"/>
      <c r="AH148" s="1"/>
    </row>
    <row r="149" spans="1:34" x14ac:dyDescent="0.25">
      <c r="A149" s="181"/>
      <c r="B149" s="5"/>
      <c r="C149" s="206"/>
      <c r="D149" s="139" t="s">
        <v>15</v>
      </c>
      <c r="E149" s="139" t="s">
        <v>15</v>
      </c>
      <c r="F149" s="139" t="s">
        <v>15</v>
      </c>
      <c r="G149" s="194"/>
      <c r="H149" s="195"/>
      <c r="I149" s="195"/>
      <c r="J149" s="196"/>
      <c r="K149" s="139" t="s">
        <v>15</v>
      </c>
      <c r="L149" s="64"/>
      <c r="M149" s="64"/>
      <c r="N149" s="64"/>
      <c r="O149" s="64"/>
      <c r="P149" s="64"/>
      <c r="Q149" s="7"/>
      <c r="R149" s="185"/>
      <c r="S149" s="1"/>
      <c r="T149" s="1"/>
      <c r="U149" s="1"/>
      <c r="V149" s="1"/>
      <c r="W149" s="1"/>
      <c r="X149" s="1"/>
      <c r="Y149" s="1"/>
      <c r="Z149" s="1"/>
      <c r="AA149" s="1"/>
      <c r="AB149" s="1"/>
      <c r="AC149" s="1"/>
      <c r="AD149" s="1"/>
      <c r="AE149" s="1"/>
      <c r="AF149" s="1"/>
      <c r="AG149" s="1"/>
      <c r="AH149" s="1"/>
    </row>
    <row r="150" spans="1:34" x14ac:dyDescent="0.25">
      <c r="A150" s="181"/>
      <c r="B150" s="5"/>
      <c r="C150" s="47"/>
      <c r="D150" s="47"/>
      <c r="F150" s="59" t="s">
        <v>1256</v>
      </c>
      <c r="G150" s="197">
        <f>SUM(G140:J149)</f>
        <v>0</v>
      </c>
      <c r="H150" s="197"/>
      <c r="I150" s="197"/>
      <c r="J150" s="197"/>
      <c r="K150" s="47"/>
      <c r="L150" s="47"/>
      <c r="M150" s="47"/>
      <c r="N150" s="47"/>
      <c r="O150" s="47"/>
      <c r="P150" s="47"/>
      <c r="Q150" s="7"/>
      <c r="R150" s="185"/>
      <c r="S150" s="1"/>
      <c r="T150" s="1"/>
      <c r="U150" s="1"/>
      <c r="V150" s="1"/>
      <c r="W150" s="1"/>
      <c r="X150" s="1"/>
      <c r="Y150" s="1"/>
      <c r="Z150" s="1"/>
      <c r="AA150" s="1"/>
      <c r="AB150" s="1"/>
      <c r="AC150" s="1"/>
      <c r="AD150" s="1"/>
      <c r="AE150" s="1"/>
      <c r="AF150" s="1"/>
      <c r="AG150" s="1"/>
      <c r="AH150" s="1"/>
    </row>
    <row r="151" spans="1:34" x14ac:dyDescent="0.25">
      <c r="A151" s="181"/>
      <c r="B151" s="5"/>
      <c r="C151" s="47"/>
      <c r="D151" s="47"/>
      <c r="E151" s="47"/>
      <c r="F151" s="47"/>
      <c r="G151" s="47"/>
      <c r="H151" s="47"/>
      <c r="I151" s="47"/>
      <c r="J151" s="47"/>
      <c r="K151" s="47"/>
      <c r="L151" s="47"/>
      <c r="M151" s="47"/>
      <c r="N151" s="47"/>
      <c r="O151" s="47"/>
      <c r="P151" s="47"/>
      <c r="Q151" s="7"/>
      <c r="R151" s="185"/>
      <c r="S151" s="1"/>
      <c r="T151" s="1"/>
      <c r="U151" s="1"/>
      <c r="V151" s="1"/>
      <c r="W151" s="1"/>
      <c r="X151" s="1"/>
      <c r="Y151" s="1"/>
      <c r="Z151" s="1"/>
      <c r="AA151" s="1"/>
      <c r="AB151" s="1"/>
      <c r="AC151" s="1"/>
      <c r="AD151" s="1"/>
      <c r="AE151" s="1"/>
      <c r="AF151" s="1"/>
      <c r="AG151" s="1"/>
      <c r="AH151" s="1"/>
    </row>
    <row r="152" spans="1:34" x14ac:dyDescent="0.25">
      <c r="A152" s="181"/>
      <c r="B152" s="5"/>
      <c r="C152" s="204" t="str">
        <f>IF(C26="Vælg",'Drop down'!P8,C26)</f>
        <v>Emballagedel ikke valgt</v>
      </c>
      <c r="D152" s="139" t="s">
        <v>15</v>
      </c>
      <c r="E152" s="139" t="s">
        <v>15</v>
      </c>
      <c r="F152" s="139" t="s">
        <v>15</v>
      </c>
      <c r="G152" s="194"/>
      <c r="H152" s="195"/>
      <c r="I152" s="195"/>
      <c r="J152" s="196"/>
      <c r="K152" s="139" t="s">
        <v>15</v>
      </c>
      <c r="L152" s="64"/>
      <c r="M152" s="64"/>
      <c r="N152" s="64"/>
      <c r="O152" s="64"/>
      <c r="P152" s="64"/>
      <c r="Q152" s="7"/>
      <c r="R152" s="185"/>
      <c r="S152" s="1"/>
      <c r="T152" s="1"/>
      <c r="U152" s="1"/>
      <c r="V152" s="1"/>
      <c r="W152" s="1"/>
      <c r="X152" s="1"/>
      <c r="Y152" s="1"/>
      <c r="Z152" s="1"/>
      <c r="AA152" s="1"/>
      <c r="AB152" s="1"/>
      <c r="AC152" s="1"/>
      <c r="AD152" s="1"/>
      <c r="AE152" s="1"/>
      <c r="AF152" s="1"/>
      <c r="AG152" s="1"/>
      <c r="AH152" s="1"/>
    </row>
    <row r="153" spans="1:34" x14ac:dyDescent="0.25">
      <c r="A153" s="181"/>
      <c r="B153" s="5"/>
      <c r="C153" s="205"/>
      <c r="D153" s="139" t="s">
        <v>15</v>
      </c>
      <c r="E153" s="139" t="s">
        <v>15</v>
      </c>
      <c r="F153" s="139" t="s">
        <v>15</v>
      </c>
      <c r="G153" s="194"/>
      <c r="H153" s="195"/>
      <c r="I153" s="195"/>
      <c r="J153" s="196"/>
      <c r="K153" s="139" t="s">
        <v>15</v>
      </c>
      <c r="L153" s="64"/>
      <c r="M153" s="64"/>
      <c r="N153" s="64"/>
      <c r="O153" s="64"/>
      <c r="P153" s="64"/>
      <c r="Q153" s="7"/>
      <c r="R153" s="185"/>
      <c r="S153" s="1"/>
      <c r="T153" s="1"/>
      <c r="U153" s="1"/>
      <c r="V153" s="1"/>
      <c r="W153" s="1"/>
      <c r="X153" s="1"/>
      <c r="Y153" s="1"/>
      <c r="Z153" s="1"/>
      <c r="AA153" s="1"/>
      <c r="AB153" s="1"/>
      <c r="AC153" s="1"/>
      <c r="AD153" s="1"/>
      <c r="AE153" s="1"/>
      <c r="AF153" s="1"/>
      <c r="AG153" s="1"/>
      <c r="AH153" s="1"/>
    </row>
    <row r="154" spans="1:34" x14ac:dyDescent="0.25">
      <c r="A154" s="181"/>
      <c r="B154" s="5"/>
      <c r="C154" s="205"/>
      <c r="D154" s="139" t="s">
        <v>15</v>
      </c>
      <c r="E154" s="139" t="s">
        <v>15</v>
      </c>
      <c r="F154" s="139" t="s">
        <v>15</v>
      </c>
      <c r="G154" s="194"/>
      <c r="H154" s="195"/>
      <c r="I154" s="195"/>
      <c r="J154" s="196"/>
      <c r="K154" s="139" t="s">
        <v>15</v>
      </c>
      <c r="L154" s="64"/>
      <c r="M154" s="64"/>
      <c r="N154" s="64"/>
      <c r="O154" s="64"/>
      <c r="P154" s="64"/>
      <c r="Q154" s="7"/>
      <c r="R154" s="185"/>
      <c r="S154" s="1"/>
      <c r="T154" s="1"/>
      <c r="U154" s="1"/>
      <c r="V154" s="1"/>
      <c r="W154" s="1"/>
      <c r="X154" s="1"/>
      <c r="Y154" s="1"/>
      <c r="Z154" s="1"/>
      <c r="AA154" s="1"/>
      <c r="AB154" s="1"/>
      <c r="AC154" s="1"/>
      <c r="AD154" s="1"/>
      <c r="AE154" s="1"/>
      <c r="AF154" s="1"/>
      <c r="AG154" s="1"/>
      <c r="AH154" s="1"/>
    </row>
    <row r="155" spans="1:34" x14ac:dyDescent="0.25">
      <c r="A155" s="181"/>
      <c r="B155" s="5"/>
      <c r="C155" s="205"/>
      <c r="D155" s="139" t="s">
        <v>15</v>
      </c>
      <c r="E155" s="139" t="s">
        <v>15</v>
      </c>
      <c r="F155" s="139" t="s">
        <v>15</v>
      </c>
      <c r="G155" s="194"/>
      <c r="H155" s="195"/>
      <c r="I155" s="195"/>
      <c r="J155" s="196"/>
      <c r="K155" s="139" t="s">
        <v>15</v>
      </c>
      <c r="L155" s="64"/>
      <c r="M155" s="64"/>
      <c r="N155" s="64"/>
      <c r="O155" s="64"/>
      <c r="P155" s="64"/>
      <c r="Q155" s="7"/>
      <c r="R155" s="185"/>
      <c r="S155" s="1"/>
      <c r="T155" s="1"/>
      <c r="U155" s="1"/>
      <c r="V155" s="1"/>
      <c r="W155" s="1"/>
      <c r="X155" s="1"/>
      <c r="Y155" s="1"/>
      <c r="Z155" s="1"/>
      <c r="AA155" s="1"/>
      <c r="AB155" s="1"/>
      <c r="AC155" s="1"/>
      <c r="AD155" s="1"/>
      <c r="AE155" s="1"/>
      <c r="AF155" s="1"/>
      <c r="AG155" s="1"/>
      <c r="AH155" s="1"/>
    </row>
    <row r="156" spans="1:34" x14ac:dyDescent="0.25">
      <c r="A156" s="181"/>
      <c r="B156" s="5"/>
      <c r="C156" s="205"/>
      <c r="D156" s="139" t="s">
        <v>15</v>
      </c>
      <c r="E156" s="139" t="s">
        <v>15</v>
      </c>
      <c r="F156" s="139" t="s">
        <v>15</v>
      </c>
      <c r="G156" s="194"/>
      <c r="H156" s="195"/>
      <c r="I156" s="195"/>
      <c r="J156" s="196"/>
      <c r="K156" s="139" t="s">
        <v>15</v>
      </c>
      <c r="L156" s="64"/>
      <c r="M156" s="64"/>
      <c r="N156" s="64"/>
      <c r="O156" s="64"/>
      <c r="P156" s="64"/>
      <c r="Q156" s="7"/>
      <c r="R156" s="185"/>
      <c r="S156" s="1"/>
      <c r="T156" s="1"/>
      <c r="U156" s="1"/>
      <c r="V156" s="1"/>
      <c r="W156" s="1"/>
      <c r="X156" s="1"/>
      <c r="Y156" s="1"/>
      <c r="Z156" s="1"/>
      <c r="AA156" s="1"/>
      <c r="AB156" s="1"/>
      <c r="AC156" s="1"/>
      <c r="AD156" s="1"/>
      <c r="AE156" s="1"/>
      <c r="AF156" s="1"/>
      <c r="AG156" s="1"/>
      <c r="AH156" s="1"/>
    </row>
    <row r="157" spans="1:34" x14ac:dyDescent="0.25">
      <c r="A157" s="181"/>
      <c r="B157" s="5"/>
      <c r="C157" s="205"/>
      <c r="D157" s="139" t="s">
        <v>15</v>
      </c>
      <c r="E157" s="139" t="s">
        <v>15</v>
      </c>
      <c r="F157" s="139" t="s">
        <v>15</v>
      </c>
      <c r="G157" s="194"/>
      <c r="H157" s="195"/>
      <c r="I157" s="195"/>
      <c r="J157" s="196"/>
      <c r="K157" s="139" t="s">
        <v>15</v>
      </c>
      <c r="L157" s="64"/>
      <c r="M157" s="64"/>
      <c r="N157" s="64"/>
      <c r="O157" s="64"/>
      <c r="P157" s="64"/>
      <c r="Q157" s="7"/>
      <c r="R157" s="185"/>
      <c r="S157" s="1"/>
      <c r="T157" s="1"/>
      <c r="U157" s="1"/>
      <c r="V157" s="1"/>
      <c r="W157" s="1"/>
      <c r="X157" s="1"/>
      <c r="Y157" s="1"/>
      <c r="Z157" s="1"/>
      <c r="AA157" s="1"/>
      <c r="AB157" s="1"/>
      <c r="AC157" s="1"/>
      <c r="AD157" s="1"/>
      <c r="AE157" s="1"/>
      <c r="AF157" s="1"/>
      <c r="AG157" s="1"/>
      <c r="AH157" s="1"/>
    </row>
    <row r="158" spans="1:34" x14ac:dyDescent="0.25">
      <c r="A158" s="181"/>
      <c r="B158" s="5"/>
      <c r="C158" s="205"/>
      <c r="D158" s="139" t="s">
        <v>15</v>
      </c>
      <c r="E158" s="139" t="s">
        <v>15</v>
      </c>
      <c r="F158" s="139" t="s">
        <v>15</v>
      </c>
      <c r="G158" s="194"/>
      <c r="H158" s="195"/>
      <c r="I158" s="195"/>
      <c r="J158" s="196"/>
      <c r="K158" s="139" t="s">
        <v>15</v>
      </c>
      <c r="L158" s="64"/>
      <c r="M158" s="64"/>
      <c r="N158" s="64"/>
      <c r="O158" s="64"/>
      <c r="P158" s="64"/>
      <c r="Q158" s="7"/>
      <c r="R158" s="185"/>
      <c r="S158" s="1"/>
      <c r="T158" s="1"/>
      <c r="U158" s="1"/>
      <c r="V158" s="1"/>
      <c r="W158" s="1"/>
      <c r="X158" s="1"/>
      <c r="Y158" s="1"/>
      <c r="Z158" s="1"/>
      <c r="AA158" s="1"/>
      <c r="AB158" s="1"/>
      <c r="AC158" s="1"/>
      <c r="AD158" s="1"/>
      <c r="AE158" s="1"/>
      <c r="AF158" s="1"/>
      <c r="AG158" s="1"/>
      <c r="AH158" s="1"/>
    </row>
    <row r="159" spans="1:34" x14ac:dyDescent="0.25">
      <c r="A159" s="181"/>
      <c r="B159" s="5"/>
      <c r="C159" s="205"/>
      <c r="D159" s="139" t="s">
        <v>15</v>
      </c>
      <c r="E159" s="139" t="s">
        <v>15</v>
      </c>
      <c r="F159" s="139" t="s">
        <v>15</v>
      </c>
      <c r="G159" s="194"/>
      <c r="H159" s="195"/>
      <c r="I159" s="195"/>
      <c r="J159" s="196"/>
      <c r="K159" s="139" t="s">
        <v>15</v>
      </c>
      <c r="L159" s="64"/>
      <c r="M159" s="64"/>
      <c r="N159" s="64"/>
      <c r="O159" s="64"/>
      <c r="P159" s="64"/>
      <c r="Q159" s="7"/>
      <c r="R159" s="185"/>
      <c r="S159" s="1"/>
      <c r="T159" s="1"/>
      <c r="U159" s="1"/>
      <c r="V159" s="1"/>
      <c r="W159" s="1"/>
      <c r="X159" s="1"/>
      <c r="Y159" s="1"/>
      <c r="Z159" s="1"/>
      <c r="AA159" s="1"/>
      <c r="AB159" s="1"/>
      <c r="AC159" s="1"/>
      <c r="AD159" s="1"/>
      <c r="AE159" s="1"/>
      <c r="AF159" s="1"/>
      <c r="AG159" s="1"/>
      <c r="AH159" s="1"/>
    </row>
    <row r="160" spans="1:34" x14ac:dyDescent="0.25">
      <c r="A160" s="181"/>
      <c r="B160" s="5"/>
      <c r="C160" s="205"/>
      <c r="D160" s="139" t="s">
        <v>15</v>
      </c>
      <c r="E160" s="139" t="s">
        <v>15</v>
      </c>
      <c r="F160" s="139" t="s">
        <v>15</v>
      </c>
      <c r="G160" s="194"/>
      <c r="H160" s="195"/>
      <c r="I160" s="195"/>
      <c r="J160" s="196"/>
      <c r="K160" s="139" t="s">
        <v>15</v>
      </c>
      <c r="L160" s="64"/>
      <c r="M160" s="64"/>
      <c r="N160" s="64"/>
      <c r="O160" s="64"/>
      <c r="P160" s="64"/>
      <c r="Q160" s="7"/>
      <c r="R160" s="185"/>
      <c r="S160" s="1"/>
      <c r="T160" s="1"/>
      <c r="U160" s="1"/>
      <c r="V160" s="1"/>
      <c r="W160" s="1"/>
      <c r="X160" s="1"/>
      <c r="Y160" s="1"/>
      <c r="Z160" s="1"/>
      <c r="AA160" s="1"/>
      <c r="AB160" s="1"/>
      <c r="AC160" s="1"/>
      <c r="AD160" s="1"/>
      <c r="AE160" s="1"/>
      <c r="AF160" s="1"/>
      <c r="AG160" s="1"/>
      <c r="AH160" s="1"/>
    </row>
    <row r="161" spans="1:34" x14ac:dyDescent="0.25">
      <c r="A161" s="181"/>
      <c r="B161" s="5"/>
      <c r="C161" s="206"/>
      <c r="D161" s="139" t="s">
        <v>15</v>
      </c>
      <c r="E161" s="139" t="s">
        <v>15</v>
      </c>
      <c r="F161" s="139" t="s">
        <v>15</v>
      </c>
      <c r="G161" s="194"/>
      <c r="H161" s="195"/>
      <c r="I161" s="195"/>
      <c r="J161" s="196"/>
      <c r="K161" s="139" t="s">
        <v>15</v>
      </c>
      <c r="L161" s="64"/>
      <c r="M161" s="64"/>
      <c r="N161" s="64"/>
      <c r="O161" s="64"/>
      <c r="P161" s="64"/>
      <c r="Q161" s="7"/>
      <c r="R161" s="185"/>
      <c r="S161" s="1"/>
      <c r="T161" s="1"/>
      <c r="U161" s="1"/>
      <c r="V161" s="1"/>
      <c r="W161" s="1"/>
      <c r="X161" s="1"/>
      <c r="Y161" s="1"/>
      <c r="Z161" s="1"/>
      <c r="AA161" s="1"/>
      <c r="AB161" s="1"/>
      <c r="AC161" s="1"/>
      <c r="AD161" s="1"/>
      <c r="AE161" s="1"/>
      <c r="AF161" s="1"/>
      <c r="AG161" s="1"/>
      <c r="AH161" s="1"/>
    </row>
    <row r="162" spans="1:34" x14ac:dyDescent="0.25">
      <c r="A162" s="181"/>
      <c r="B162" s="5"/>
      <c r="C162" s="47"/>
      <c r="D162" s="47"/>
      <c r="F162" s="59" t="s">
        <v>1256</v>
      </c>
      <c r="G162" s="197">
        <f>SUM(G152:J161)</f>
        <v>0</v>
      </c>
      <c r="H162" s="197"/>
      <c r="I162" s="197"/>
      <c r="J162" s="197"/>
      <c r="K162" s="47"/>
      <c r="L162" s="47"/>
      <c r="M162" s="47"/>
      <c r="N162" s="47"/>
      <c r="O162" s="47"/>
      <c r="P162" s="47"/>
      <c r="Q162" s="7"/>
      <c r="R162" s="185"/>
      <c r="S162" s="1"/>
      <c r="T162" s="1"/>
      <c r="U162" s="1"/>
      <c r="V162" s="1"/>
      <c r="W162" s="1"/>
      <c r="X162" s="1"/>
      <c r="Y162" s="1"/>
      <c r="Z162" s="1"/>
      <c r="AA162" s="1"/>
      <c r="AB162" s="1"/>
      <c r="AC162" s="1"/>
      <c r="AD162" s="1"/>
      <c r="AE162" s="1"/>
      <c r="AF162" s="1"/>
      <c r="AG162" s="1"/>
      <c r="AH162" s="1"/>
    </row>
    <row r="163" spans="1:34" x14ac:dyDescent="0.25">
      <c r="A163" s="181"/>
      <c r="B163" s="5"/>
      <c r="C163" s="6"/>
      <c r="D163" s="6"/>
      <c r="E163" s="6"/>
      <c r="F163" s="6"/>
      <c r="G163" s="6"/>
      <c r="H163" s="6"/>
      <c r="I163" s="6"/>
      <c r="J163" s="6"/>
      <c r="K163" s="6"/>
      <c r="L163" s="6"/>
      <c r="M163" s="6"/>
      <c r="N163" s="6"/>
      <c r="O163" s="6"/>
      <c r="P163" s="6"/>
      <c r="Q163" s="7"/>
      <c r="R163" s="185"/>
      <c r="S163" s="1"/>
      <c r="T163" s="1"/>
      <c r="U163" s="1"/>
      <c r="V163" s="1"/>
      <c r="W163" s="1"/>
      <c r="X163" s="1"/>
      <c r="Y163" s="1"/>
      <c r="Z163" s="1"/>
      <c r="AA163" s="1"/>
      <c r="AB163" s="1"/>
      <c r="AC163" s="1"/>
      <c r="AD163" s="1"/>
      <c r="AE163" s="1"/>
      <c r="AF163" s="1"/>
      <c r="AG163" s="1"/>
      <c r="AH163" s="1"/>
    </row>
    <row r="164" spans="1:34" ht="21.75" customHeight="1" x14ac:dyDescent="0.25">
      <c r="A164" s="181"/>
      <c r="B164" s="5"/>
      <c r="C164" s="207" t="s">
        <v>4628</v>
      </c>
      <c r="D164" s="6"/>
      <c r="E164" s="6"/>
      <c r="F164" s="6"/>
      <c r="G164" s="6"/>
      <c r="H164" s="6"/>
      <c r="I164" s="6"/>
      <c r="J164" s="6"/>
      <c r="K164" s="208" t="s">
        <v>4629</v>
      </c>
      <c r="L164" s="33"/>
      <c r="M164" s="6"/>
      <c r="N164" s="6"/>
      <c r="O164" s="6"/>
      <c r="P164" s="6"/>
      <c r="Q164" s="7"/>
      <c r="R164" s="185"/>
      <c r="S164" s="1"/>
      <c r="T164" s="1"/>
      <c r="U164" s="1"/>
      <c r="V164" s="1"/>
      <c r="W164" s="1"/>
      <c r="X164" s="1"/>
      <c r="Y164" s="1"/>
      <c r="Z164" s="1"/>
      <c r="AA164" s="1"/>
      <c r="AB164" s="1"/>
      <c r="AC164" s="1"/>
      <c r="AD164" s="1"/>
      <c r="AE164" s="1"/>
      <c r="AF164" s="1"/>
      <c r="AG164" s="1"/>
      <c r="AH164" s="1"/>
    </row>
    <row r="165" spans="1:34" ht="21.75" customHeight="1" x14ac:dyDescent="0.25">
      <c r="A165" s="181"/>
      <c r="B165" s="5"/>
      <c r="C165" s="207"/>
      <c r="D165" s="6"/>
      <c r="E165" s="6"/>
      <c r="F165" s="6"/>
      <c r="G165" s="6"/>
      <c r="H165" s="6"/>
      <c r="I165" s="6"/>
      <c r="J165" s="6"/>
      <c r="K165" s="208"/>
      <c r="L165" s="33"/>
      <c r="M165" s="6"/>
      <c r="N165" s="6"/>
      <c r="O165" s="6"/>
      <c r="P165" s="6"/>
      <c r="Q165" s="7"/>
      <c r="R165" s="185"/>
      <c r="S165" s="1"/>
      <c r="T165" s="1"/>
      <c r="U165" s="1"/>
      <c r="V165" s="1"/>
      <c r="W165" s="1"/>
      <c r="X165" s="1"/>
      <c r="Y165" s="1"/>
      <c r="Z165" s="1"/>
      <c r="AA165" s="1"/>
      <c r="AB165" s="1"/>
      <c r="AC165" s="1"/>
      <c r="AD165" s="1"/>
      <c r="AE165" s="1"/>
      <c r="AF165" s="1"/>
      <c r="AG165" s="1"/>
      <c r="AH165" s="1"/>
    </row>
    <row r="166" spans="1:34" x14ac:dyDescent="0.25">
      <c r="A166" s="181"/>
      <c r="B166" s="20"/>
      <c r="C166" s="21"/>
      <c r="D166" s="21"/>
      <c r="E166" s="21"/>
      <c r="F166" s="21"/>
      <c r="G166" s="21"/>
      <c r="H166" s="21"/>
      <c r="I166" s="21"/>
      <c r="J166" s="21"/>
      <c r="K166" s="21"/>
      <c r="L166" s="21"/>
      <c r="M166" s="21"/>
      <c r="N166" s="21"/>
      <c r="O166" s="21"/>
      <c r="P166" s="21"/>
      <c r="Q166" s="22"/>
      <c r="R166" s="185"/>
      <c r="S166" s="1"/>
      <c r="T166" s="1"/>
      <c r="U166" s="1"/>
      <c r="V166" s="1"/>
      <c r="W166" s="1"/>
      <c r="X166" s="1"/>
      <c r="Y166" s="1"/>
      <c r="Z166" s="1"/>
      <c r="AA166" s="1"/>
      <c r="AB166" s="1"/>
      <c r="AC166" s="1"/>
      <c r="AD166" s="1"/>
      <c r="AE166" s="1"/>
      <c r="AF166" s="1"/>
      <c r="AG166" s="1"/>
      <c r="AH166" s="1"/>
    </row>
    <row r="167" spans="1:34" x14ac:dyDescent="0.25">
      <c r="A167" s="186"/>
      <c r="B167" s="186"/>
      <c r="C167" s="186"/>
      <c r="D167" s="186"/>
      <c r="E167" s="186"/>
      <c r="F167" s="186"/>
      <c r="G167" s="186"/>
      <c r="H167" s="186"/>
      <c r="I167" s="186"/>
      <c r="J167" s="186"/>
      <c r="K167" s="186"/>
      <c r="L167" s="186"/>
      <c r="M167" s="186"/>
      <c r="N167" s="186"/>
      <c r="O167" s="186"/>
      <c r="P167" s="186"/>
      <c r="Q167" s="186"/>
      <c r="R167" s="187"/>
      <c r="S167" s="42"/>
      <c r="T167" s="32"/>
      <c r="U167" s="32"/>
      <c r="V167" s="32"/>
      <c r="W167" s="32"/>
      <c r="X167" s="32"/>
      <c r="Y167" s="32"/>
      <c r="Z167" s="32"/>
      <c r="AA167" s="32"/>
      <c r="AB167" s="32"/>
      <c r="AC167" s="32"/>
      <c r="AD167" s="32"/>
      <c r="AE167" s="32"/>
      <c r="AF167" s="32"/>
      <c r="AG167" s="32"/>
      <c r="AH167" s="32"/>
    </row>
    <row r="168" spans="1:34" x14ac:dyDescent="0.25">
      <c r="A168" s="32"/>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c r="AA168" s="32"/>
      <c r="AB168" s="32"/>
      <c r="AC168" s="32"/>
      <c r="AD168" s="32"/>
      <c r="AE168" s="32"/>
      <c r="AF168" s="32"/>
      <c r="AG168" s="32"/>
      <c r="AH168" s="32"/>
    </row>
    <row r="169" spans="1:34" x14ac:dyDescent="0.25">
      <c r="A169" s="32"/>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c r="AA169" s="32"/>
      <c r="AB169" s="32"/>
      <c r="AC169" s="32"/>
      <c r="AD169" s="32"/>
      <c r="AE169" s="32"/>
      <c r="AF169" s="32"/>
      <c r="AG169" s="32"/>
      <c r="AH169" s="32"/>
    </row>
    <row r="170" spans="1:34" x14ac:dyDescent="0.25">
      <c r="A170" s="32"/>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c r="AA170" s="32"/>
      <c r="AB170" s="32"/>
      <c r="AC170" s="32"/>
      <c r="AD170" s="32"/>
      <c r="AE170" s="32"/>
      <c r="AF170" s="32"/>
      <c r="AG170" s="32"/>
      <c r="AH170" s="32"/>
    </row>
    <row r="171" spans="1:34" x14ac:dyDescent="0.25">
      <c r="A171" s="32"/>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c r="AA171" s="32"/>
      <c r="AB171" s="32"/>
      <c r="AC171" s="32"/>
      <c r="AD171" s="32"/>
      <c r="AE171" s="32"/>
      <c r="AF171" s="32"/>
      <c r="AG171" s="32"/>
      <c r="AH171" s="32"/>
    </row>
    <row r="172" spans="1:34" x14ac:dyDescent="0.25">
      <c r="A172" s="32"/>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c r="AA172" s="32"/>
      <c r="AB172" s="32"/>
      <c r="AC172" s="32"/>
      <c r="AD172" s="32"/>
      <c r="AE172" s="32"/>
      <c r="AF172" s="32"/>
      <c r="AG172" s="32"/>
      <c r="AH172" s="32"/>
    </row>
    <row r="173" spans="1:34" x14ac:dyDescent="0.25">
      <c r="A173" s="32"/>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c r="AA173" s="32"/>
      <c r="AB173" s="32"/>
      <c r="AC173" s="32"/>
      <c r="AD173" s="32"/>
      <c r="AE173" s="32"/>
      <c r="AF173" s="32"/>
      <c r="AG173" s="32"/>
      <c r="AH173" s="32"/>
    </row>
    <row r="174" spans="1:34" x14ac:dyDescent="0.25">
      <c r="A174" s="32"/>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c r="AA174" s="32"/>
      <c r="AB174" s="32"/>
      <c r="AC174" s="32"/>
      <c r="AD174" s="32"/>
      <c r="AE174" s="32"/>
      <c r="AF174" s="32"/>
      <c r="AG174" s="32"/>
      <c r="AH174" s="32"/>
    </row>
    <row r="175" spans="1:34" x14ac:dyDescent="0.25">
      <c r="A175" s="32"/>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c r="AA175" s="32"/>
      <c r="AB175" s="32"/>
      <c r="AC175" s="32"/>
      <c r="AD175" s="32"/>
      <c r="AE175" s="32"/>
      <c r="AF175" s="32"/>
      <c r="AG175" s="32"/>
      <c r="AH175" s="32"/>
    </row>
    <row r="176" spans="1:34" x14ac:dyDescent="0.25">
      <c r="A176" s="32"/>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c r="AA176" s="32"/>
      <c r="AB176" s="32"/>
      <c r="AC176" s="32"/>
      <c r="AD176" s="32"/>
      <c r="AE176" s="32"/>
      <c r="AF176" s="32"/>
      <c r="AG176" s="32"/>
      <c r="AH176" s="32"/>
    </row>
    <row r="177" spans="1:34" x14ac:dyDescent="0.25">
      <c r="A177" s="32"/>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c r="AA177" s="32"/>
      <c r="AB177" s="32"/>
      <c r="AC177" s="32"/>
      <c r="AD177" s="32"/>
      <c r="AE177" s="32"/>
      <c r="AF177" s="32"/>
      <c r="AG177" s="32"/>
      <c r="AH177" s="32"/>
    </row>
    <row r="178" spans="1:34" x14ac:dyDescent="0.25">
      <c r="A178" s="32"/>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c r="AA178" s="32"/>
      <c r="AB178" s="32"/>
      <c r="AC178" s="32"/>
      <c r="AD178" s="32"/>
      <c r="AE178" s="32"/>
      <c r="AF178" s="32"/>
      <c r="AG178" s="32"/>
      <c r="AH178" s="32"/>
    </row>
    <row r="179" spans="1:34" x14ac:dyDescent="0.25">
      <c r="A179" s="32"/>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c r="AA179" s="32"/>
      <c r="AB179" s="32"/>
      <c r="AC179" s="32"/>
      <c r="AD179" s="32"/>
      <c r="AE179" s="32"/>
      <c r="AF179" s="32"/>
      <c r="AG179" s="32"/>
      <c r="AH179" s="32"/>
    </row>
    <row r="180" spans="1:34" x14ac:dyDescent="0.25">
      <c r="A180" s="32"/>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c r="AA180" s="32"/>
      <c r="AB180" s="32"/>
      <c r="AC180" s="32"/>
      <c r="AD180" s="32"/>
      <c r="AE180" s="32"/>
      <c r="AF180" s="32"/>
      <c r="AG180" s="32"/>
      <c r="AH180" s="32"/>
    </row>
    <row r="181" spans="1:34" x14ac:dyDescent="0.25">
      <c r="A181" s="32"/>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c r="AA181" s="32"/>
      <c r="AB181" s="32"/>
      <c r="AC181" s="32"/>
      <c r="AD181" s="32"/>
      <c r="AE181" s="32"/>
      <c r="AF181" s="32"/>
      <c r="AG181" s="32"/>
      <c r="AH181" s="32"/>
    </row>
    <row r="182" spans="1:34" x14ac:dyDescent="0.25">
      <c r="A182" s="32"/>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c r="AA182" s="32"/>
      <c r="AB182" s="32"/>
      <c r="AC182" s="32"/>
      <c r="AD182" s="32"/>
      <c r="AE182" s="32"/>
      <c r="AF182" s="32"/>
      <c r="AG182" s="32"/>
      <c r="AH182" s="32"/>
    </row>
    <row r="183" spans="1:34" x14ac:dyDescent="0.25">
      <c r="A183" s="32"/>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c r="AA183" s="32"/>
      <c r="AB183" s="32"/>
      <c r="AC183" s="32"/>
      <c r="AD183" s="32"/>
      <c r="AE183" s="32"/>
      <c r="AF183" s="32"/>
      <c r="AG183" s="32"/>
      <c r="AH183" s="32"/>
    </row>
    <row r="184" spans="1:34" x14ac:dyDescent="0.25">
      <c r="A184" s="32"/>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c r="AA184" s="32"/>
      <c r="AB184" s="32"/>
      <c r="AC184" s="32"/>
      <c r="AD184" s="32"/>
      <c r="AE184" s="32"/>
      <c r="AF184" s="32"/>
      <c r="AG184" s="32"/>
      <c r="AH184" s="32"/>
    </row>
  </sheetData>
  <sheetProtection algorithmName="SHA-512" hashValue="weZM4lYfIE8iP1rj7Zh8hlxci/m6gGUg0uoR167UkmdzHI55A7sWF9JfFu5N18GzfiEjmOS5T+fNohXsLYMXeQ==" saltValue="1fbGMQNUEwXXAVi8M0tOKQ==" spinCount="100000" scenarios="1" formatRows="0" pivotTables="0"/>
  <mergeCells count="149">
    <mergeCell ref="B1:E1"/>
    <mergeCell ref="C10:C16"/>
    <mergeCell ref="D10:D16"/>
    <mergeCell ref="E10:E16"/>
    <mergeCell ref="F10:F16"/>
    <mergeCell ref="C7:D8"/>
    <mergeCell ref="E7:P8"/>
    <mergeCell ref="K10:K16"/>
    <mergeCell ref="G10:G16"/>
    <mergeCell ref="H10:H16"/>
    <mergeCell ref="I10:I16"/>
    <mergeCell ref="J10:J16"/>
    <mergeCell ref="F3:K3"/>
    <mergeCell ref="C68:C77"/>
    <mergeCell ref="C80:C89"/>
    <mergeCell ref="C92:C101"/>
    <mergeCell ref="C44:C53"/>
    <mergeCell ref="C56:C65"/>
    <mergeCell ref="C31:D32"/>
    <mergeCell ref="E31:P32"/>
    <mergeCell ref="C34:D35"/>
    <mergeCell ref="C40:C42"/>
    <mergeCell ref="D40:D42"/>
    <mergeCell ref="E40:E42"/>
    <mergeCell ref="F40:F42"/>
    <mergeCell ref="K40:K42"/>
    <mergeCell ref="L40:L42"/>
    <mergeCell ref="M40:M42"/>
    <mergeCell ref="N40:N42"/>
    <mergeCell ref="O40:O42"/>
    <mergeCell ref="P40:P42"/>
    <mergeCell ref="G48:J48"/>
    <mergeCell ref="G49:J49"/>
    <mergeCell ref="G50:J50"/>
    <mergeCell ref="G51:J51"/>
    <mergeCell ref="G52:J52"/>
    <mergeCell ref="G40:J42"/>
    <mergeCell ref="C164:C165"/>
    <mergeCell ref="K164:K165"/>
    <mergeCell ref="C104:C113"/>
    <mergeCell ref="C116:C125"/>
    <mergeCell ref="C128:C137"/>
    <mergeCell ref="C140:C149"/>
    <mergeCell ref="C152:C161"/>
    <mergeCell ref="G108:J108"/>
    <mergeCell ref="G109:J109"/>
    <mergeCell ref="G110:J110"/>
    <mergeCell ref="G111:J111"/>
    <mergeCell ref="G112:J112"/>
    <mergeCell ref="G113:J113"/>
    <mergeCell ref="G114:J114"/>
    <mergeCell ref="G116:J116"/>
    <mergeCell ref="G117:J117"/>
    <mergeCell ref="G123:J123"/>
    <mergeCell ref="G124:J124"/>
    <mergeCell ref="G125:J125"/>
    <mergeCell ref="G126:J126"/>
    <mergeCell ref="G128:J128"/>
    <mergeCell ref="G118:J118"/>
    <mergeCell ref="G119:J119"/>
    <mergeCell ref="G120:J120"/>
    <mergeCell ref="G44:J44"/>
    <mergeCell ref="G45:J45"/>
    <mergeCell ref="G46:J46"/>
    <mergeCell ref="G47:J47"/>
    <mergeCell ref="G59:J59"/>
    <mergeCell ref="G60:J60"/>
    <mergeCell ref="G61:J61"/>
    <mergeCell ref="G62:J62"/>
    <mergeCell ref="G63:J63"/>
    <mergeCell ref="G53:J53"/>
    <mergeCell ref="G54:J54"/>
    <mergeCell ref="G56:J56"/>
    <mergeCell ref="G57:J57"/>
    <mergeCell ref="G58:J58"/>
    <mergeCell ref="G70:J70"/>
    <mergeCell ref="G71:J71"/>
    <mergeCell ref="G72:J72"/>
    <mergeCell ref="G73:J73"/>
    <mergeCell ref="G74:J74"/>
    <mergeCell ref="G64:J64"/>
    <mergeCell ref="G65:J65"/>
    <mergeCell ref="G66:J66"/>
    <mergeCell ref="G68:J68"/>
    <mergeCell ref="G69:J69"/>
    <mergeCell ref="G81:J81"/>
    <mergeCell ref="G82:J82"/>
    <mergeCell ref="G83:J83"/>
    <mergeCell ref="G84:J84"/>
    <mergeCell ref="G85:J85"/>
    <mergeCell ref="G75:J75"/>
    <mergeCell ref="G76:J76"/>
    <mergeCell ref="G77:J77"/>
    <mergeCell ref="G78:J78"/>
    <mergeCell ref="G80:J80"/>
    <mergeCell ref="G92:J92"/>
    <mergeCell ref="G93:J93"/>
    <mergeCell ref="G94:J94"/>
    <mergeCell ref="G95:J95"/>
    <mergeCell ref="G96:J96"/>
    <mergeCell ref="G86:J86"/>
    <mergeCell ref="G87:J87"/>
    <mergeCell ref="G88:J88"/>
    <mergeCell ref="G89:J89"/>
    <mergeCell ref="G90:J90"/>
    <mergeCell ref="G102:J102"/>
    <mergeCell ref="G104:J104"/>
    <mergeCell ref="G105:J105"/>
    <mergeCell ref="G106:J106"/>
    <mergeCell ref="G107:J107"/>
    <mergeCell ref="G97:J97"/>
    <mergeCell ref="G98:J98"/>
    <mergeCell ref="G99:J99"/>
    <mergeCell ref="G100:J100"/>
    <mergeCell ref="G101:J101"/>
    <mergeCell ref="G121:J121"/>
    <mergeCell ref="G122:J122"/>
    <mergeCell ref="G134:J134"/>
    <mergeCell ref="G135:J135"/>
    <mergeCell ref="G136:J136"/>
    <mergeCell ref="G137:J137"/>
    <mergeCell ref="G138:J138"/>
    <mergeCell ref="G129:J129"/>
    <mergeCell ref="G130:J130"/>
    <mergeCell ref="G131:J131"/>
    <mergeCell ref="G132:J132"/>
    <mergeCell ref="G133:J133"/>
    <mergeCell ref="G145:J145"/>
    <mergeCell ref="G146:J146"/>
    <mergeCell ref="G147:J147"/>
    <mergeCell ref="G148:J148"/>
    <mergeCell ref="G149:J149"/>
    <mergeCell ref="G140:J140"/>
    <mergeCell ref="G141:J141"/>
    <mergeCell ref="G142:J142"/>
    <mergeCell ref="G143:J143"/>
    <mergeCell ref="G144:J144"/>
    <mergeCell ref="G161:J161"/>
    <mergeCell ref="G162:J162"/>
    <mergeCell ref="G156:J156"/>
    <mergeCell ref="G157:J157"/>
    <mergeCell ref="G158:J158"/>
    <mergeCell ref="G159:J159"/>
    <mergeCell ref="G160:J160"/>
    <mergeCell ref="G150:J150"/>
    <mergeCell ref="G152:J152"/>
    <mergeCell ref="G153:J153"/>
    <mergeCell ref="G154:J154"/>
    <mergeCell ref="G155:J155"/>
  </mergeCells>
  <conditionalFormatting sqref="D17:D26">
    <cfRule type="expression" dxfId="291" priority="176">
      <formula>D17&lt;&gt;""</formula>
    </cfRule>
    <cfRule type="expression" dxfId="290" priority="175">
      <formula>D17=""</formula>
    </cfRule>
  </conditionalFormatting>
  <conditionalFormatting sqref="E7">
    <cfRule type="expression" dxfId="277" priority="145">
      <formula>$E7&lt;&gt;""</formula>
    </cfRule>
    <cfRule type="expression" dxfId="276" priority="144">
      <formula>$E7=""</formula>
    </cfRule>
  </conditionalFormatting>
  <conditionalFormatting sqref="F17:F26">
    <cfRule type="expression" dxfId="272" priority="154">
      <formula>F17=""</formula>
    </cfRule>
    <cfRule type="expression" dxfId="271" priority="155">
      <formula>F17&lt;&gt;""</formula>
    </cfRule>
  </conditionalFormatting>
  <conditionalFormatting sqref="G44:G53">
    <cfRule type="expression" dxfId="268" priority="95">
      <formula>G44&lt;&gt;""</formula>
    </cfRule>
    <cfRule type="expression" dxfId="267" priority="94">
      <formula>G44=""</formula>
    </cfRule>
  </conditionalFormatting>
  <conditionalFormatting sqref="G54">
    <cfRule type="expression" dxfId="266" priority="93">
      <formula>G54&lt;&gt;100</formula>
    </cfRule>
  </conditionalFormatting>
  <conditionalFormatting sqref="G56:G65">
    <cfRule type="expression" dxfId="265" priority="63">
      <formula>G56&lt;&gt;""</formula>
    </cfRule>
    <cfRule type="expression" dxfId="264" priority="62">
      <formula>G56=""</formula>
    </cfRule>
  </conditionalFormatting>
  <conditionalFormatting sqref="G66">
    <cfRule type="expression" dxfId="263" priority="90">
      <formula>G66&lt;&gt;100</formula>
    </cfRule>
  </conditionalFormatting>
  <conditionalFormatting sqref="G68:G77">
    <cfRule type="expression" dxfId="262" priority="59">
      <formula>G68&lt;&gt;""</formula>
    </cfRule>
    <cfRule type="expression" dxfId="261" priority="58">
      <formula>G68=""</formula>
    </cfRule>
  </conditionalFormatting>
  <conditionalFormatting sqref="G78">
    <cfRule type="expression" dxfId="260" priority="87">
      <formula>G78&lt;&gt;100</formula>
    </cfRule>
  </conditionalFormatting>
  <conditionalFormatting sqref="G80:G89">
    <cfRule type="expression" dxfId="259" priority="54">
      <formula>G80=""</formula>
    </cfRule>
    <cfRule type="expression" dxfId="258" priority="55">
      <formula>G80&lt;&gt;""</formula>
    </cfRule>
  </conditionalFormatting>
  <conditionalFormatting sqref="G90">
    <cfRule type="expression" dxfId="257" priority="84">
      <formula>G90&lt;&gt;100</formula>
    </cfRule>
  </conditionalFormatting>
  <conditionalFormatting sqref="G92:G101">
    <cfRule type="expression" dxfId="256" priority="49">
      <formula>G92=""</formula>
    </cfRule>
    <cfRule type="expression" dxfId="255" priority="50">
      <formula>G92&lt;&gt;""</formula>
    </cfRule>
  </conditionalFormatting>
  <conditionalFormatting sqref="G102">
    <cfRule type="expression" dxfId="254" priority="81">
      <formula>G102&lt;&gt;100</formula>
    </cfRule>
  </conditionalFormatting>
  <conditionalFormatting sqref="G104:G113">
    <cfRule type="expression" dxfId="253" priority="42">
      <formula>G104=""</formula>
    </cfRule>
    <cfRule type="expression" dxfId="252" priority="43">
      <formula>G104&lt;&gt;""</formula>
    </cfRule>
  </conditionalFormatting>
  <conditionalFormatting sqref="G114">
    <cfRule type="expression" dxfId="251" priority="78">
      <formula>G114&lt;&gt;100</formula>
    </cfRule>
  </conditionalFormatting>
  <conditionalFormatting sqref="G116:G125">
    <cfRule type="expression" dxfId="250" priority="34">
      <formula>G116=""</formula>
    </cfRule>
    <cfRule type="expression" dxfId="249" priority="35">
      <formula>G116&lt;&gt;""</formula>
    </cfRule>
  </conditionalFormatting>
  <conditionalFormatting sqref="G126">
    <cfRule type="expression" dxfId="248" priority="75">
      <formula>G126&lt;&gt;100</formula>
    </cfRule>
  </conditionalFormatting>
  <conditionalFormatting sqref="G128:G137">
    <cfRule type="expression" dxfId="247" priority="27">
      <formula>G128=""</formula>
    </cfRule>
    <cfRule type="expression" dxfId="246" priority="28">
      <formula>G128&lt;&gt;""</formula>
    </cfRule>
  </conditionalFormatting>
  <conditionalFormatting sqref="G138">
    <cfRule type="expression" dxfId="245" priority="72">
      <formula>G138&lt;&gt;100</formula>
    </cfRule>
  </conditionalFormatting>
  <conditionalFormatting sqref="G140:G149">
    <cfRule type="expression" dxfId="244" priority="20">
      <formula>G140=""</formula>
    </cfRule>
    <cfRule type="expression" dxfId="243" priority="21">
      <formula>G140&lt;&gt;""</formula>
    </cfRule>
  </conditionalFormatting>
  <conditionalFormatting sqref="G150">
    <cfRule type="expression" dxfId="242" priority="69">
      <formula>G150&lt;&gt;100</formula>
    </cfRule>
  </conditionalFormatting>
  <conditionalFormatting sqref="G152:G161">
    <cfRule type="expression" dxfId="241" priority="14">
      <formula>G152&lt;&gt;""</formula>
    </cfRule>
    <cfRule type="expression" dxfId="240" priority="13">
      <formula>G152=""</formula>
    </cfRule>
  </conditionalFormatting>
  <conditionalFormatting sqref="G162">
    <cfRule type="expression" dxfId="239" priority="66">
      <formula>G162&lt;&gt;100</formula>
    </cfRule>
  </conditionalFormatting>
  <conditionalFormatting sqref="H17:J26">
    <cfRule type="expression" dxfId="238" priority="101">
      <formula>H17&lt;&gt;""</formula>
    </cfRule>
    <cfRule type="expression" dxfId="237" priority="100">
      <formula>H17=""</formula>
    </cfRule>
  </conditionalFormatting>
  <conditionalFormatting sqref="L17:P26">
    <cfRule type="expression" dxfId="214" priority="161">
      <formula>OR(COUNTIF(L17,LandelisteFAO)&gt;0,L17&lt;&gt;"")</formula>
    </cfRule>
  </conditionalFormatting>
  <conditionalFormatting sqref="L44:P53">
    <cfRule type="expression" dxfId="213" priority="160">
      <formula>OR(COUNTIF(L44,LandelisteFAO)&gt;0,L44&lt;&gt;"")</formula>
    </cfRule>
  </conditionalFormatting>
  <conditionalFormatting sqref="L56:P65">
    <cfRule type="expression" dxfId="212" priority="159">
      <formula>OR(COUNTIF(L56,LandelisteFAO)&gt;0,L56&lt;&gt;"")</formula>
    </cfRule>
  </conditionalFormatting>
  <conditionalFormatting sqref="L68:P77">
    <cfRule type="expression" dxfId="211" priority="158">
      <formula>OR(COUNTIF(L68,LandelisteFAO)&gt;0,L68&lt;&gt;"")</formula>
    </cfRule>
  </conditionalFormatting>
  <conditionalFormatting sqref="L80:P89">
    <cfRule type="expression" dxfId="210" priority="157">
      <formula>OR(COUNTIF(L80,LandelisteFAO)&gt;0,L80&lt;&gt;"")</formula>
    </cfRule>
  </conditionalFormatting>
  <conditionalFormatting sqref="L92:P101">
    <cfRule type="expression" dxfId="209" priority="156">
      <formula>OR(COUNTIF(L92,LandelisteFAO)&gt;0,L92&lt;&gt;"")</formula>
    </cfRule>
  </conditionalFormatting>
  <conditionalFormatting sqref="L104:P113">
    <cfRule type="expression" dxfId="208" priority="122">
      <formula>OR(COUNTIF(L104,LandelisteFAO)&gt;0,L104&lt;&gt;"")</formula>
    </cfRule>
  </conditionalFormatting>
  <conditionalFormatting sqref="L116:P125">
    <cfRule type="expression" dxfId="207" priority="121">
      <formula>OR(COUNTIF(L116,LandelisteFAO)&gt;0,L116&lt;&gt;"")</formula>
    </cfRule>
  </conditionalFormatting>
  <conditionalFormatting sqref="L128:P137">
    <cfRule type="expression" dxfId="206" priority="120">
      <formula>OR(COUNTIF(L128,LandelisteFAO)&gt;0,L128&lt;&gt;"")</formula>
    </cfRule>
  </conditionalFormatting>
  <conditionalFormatting sqref="L140:P149">
    <cfRule type="expression" dxfId="205" priority="119">
      <formula>OR(COUNTIF(L140,LandelisteFAO)&gt;0,L140&lt;&gt;"")</formula>
    </cfRule>
  </conditionalFormatting>
  <conditionalFormatting sqref="L152:P161">
    <cfRule type="expression" dxfId="204" priority="118">
      <formula>OR(COUNTIF(L152,LandelisteFAO)&gt;0,L152&lt;&gt;"")</formula>
    </cfRule>
  </conditionalFormatting>
  <dataValidations count="9">
    <dataValidation type="decimal" operator="greaterThan" allowBlank="1" showInputMessage="1" showErrorMessage="1" errorTitle="Incorrect entry" error="It is only possible to enter the weight in numbers, e.g. 12.3" promptTitle="Vælg" sqref="D17:D26" xr:uid="{71E34791-4295-45AB-A155-7AE6565E2BB9}">
      <formula1>0</formula1>
    </dataValidation>
    <dataValidation type="whole" operator="greaterThan" allowBlank="1" showInputMessage="1" showErrorMessage="1" errorTitle="Obs" error="I dette felt kan der kun angives heltal" sqref="E7:P8" xr:uid="{2FD2B3D0-A614-4D75-8C37-BC57F2786F92}">
      <formula1>0</formula1>
    </dataValidation>
    <dataValidation type="list" allowBlank="1" showInputMessage="1" sqref="L17:N26 P17:P26" xr:uid="{BBAFD5E9-8609-4D52-8CF5-838B64F719E3}">
      <formula1>_xlfn.ANCHORARRAY(#REF!)</formula1>
    </dataValidation>
    <dataValidation type="list" allowBlank="1" showInputMessage="1" showErrorMessage="1" sqref="O17:O26" xr:uid="{42431952-1E68-4754-8577-E3E4A1968F4B}">
      <formula1>_xlfn.ANCHORARRAY(#REF!)</formula1>
    </dataValidation>
    <dataValidation type="decimal" operator="greaterThan" allowBlank="1" showInputMessage="1" showErrorMessage="1" errorTitle="Incorrect entry" error="It is only possible to enter the thickness in numbers, e.g. 12.3" promptTitle="Vælg" sqref="F17:F26" xr:uid="{E596DBB9-38AD-41FB-9B14-A16950BD5558}">
      <formula1>0</formula1>
    </dataValidation>
    <dataValidation type="decimal" allowBlank="1" showInputMessage="1" showErrorMessage="1" errorTitle="Incorrect entry" error="Only numbers from 0-100 can be entered" sqref="G44:J53 G140:J149 G56:J65 G68:J77 G80:J89 G92:J101 G104:J113 G116:J125 G128:J137 G152:J161" xr:uid="{0EA9E59B-2A8B-4F03-81AF-D143B87E74E9}">
      <formula1>0</formula1>
      <formula2>100</formula2>
    </dataValidation>
    <dataValidation type="list" showInputMessage="1" showErrorMessage="1" sqref="C17:C26" xr:uid="{09002316-3A22-4891-8E87-277B6F3A0C23}">
      <formula1>EmballageType</formula1>
    </dataValidation>
    <dataValidation type="list" showInputMessage="1" showErrorMessage="1" sqref="D44:D53 D56:D65 D68:D77 D80:D89 D92:D101 D104:D113 D116:D125 D128:D137 D140:D149 D152:D161" xr:uid="{35998406-FD0C-40CA-9482-2C6288476ADB}">
      <formula1>Materialetype</formula1>
    </dataValidation>
    <dataValidation type="list" allowBlank="1" showInputMessage="1" sqref="L44:P53 L56:P65 L68:P77 L80:P89 L92:P101 L104:P113 L116:P125 L128:P137 L152:P161 L140:P149" xr:uid="{19B07DD0-1F52-4A03-807C-36B95BBC1014}">
      <formula1>LandelisteFAO</formula1>
    </dataValidation>
  </dataValidations>
  <hyperlinks>
    <hyperlink ref="C164:C165" location="'Emballage (Primær)'!A1" display="Forrige" xr:uid="{A314E915-B354-43A8-B4AC-F359A13E3993}"/>
    <hyperlink ref="K164:K165" location="'Bilag I  Supplerende næringsdek'!A1" display="Næste" xr:uid="{E8CCCBEA-23F6-4910-9925-71325C303976}"/>
  </hyperlinks>
  <pageMargins left="0.7" right="0.7" top="0.75" bottom="0.75" header="0.3" footer="0.3"/>
  <pageSetup paperSize="9" scale="53" fitToHeight="0" orientation="portrait" verticalDpi="0" r:id="rId1"/>
  <drawing r:id="rId2"/>
  <extLst>
    <ext xmlns:x14="http://schemas.microsoft.com/office/spreadsheetml/2009/9/main" uri="{78C0D931-6437-407d-A8EE-F0AAD7539E65}">
      <x14:conditionalFormattings>
        <x14:conditionalFormatting xmlns:xm="http://schemas.microsoft.com/office/excel/2006/main">
          <x14:cfRule type="expression" priority="180" id="{00000000-000E-0000-0F00-0000B4000000}">
            <xm:f>C17='Drop down'!$P$6</xm:f>
            <x14:dxf>
              <font>
                <b/>
                <i val="0"/>
                <color auto="1"/>
              </font>
              <fill>
                <patternFill>
                  <bgColor theme="2" tint="-0.14996795556505021"/>
                </patternFill>
              </fill>
            </x14:dxf>
          </x14:cfRule>
          <x14:cfRule type="expression" priority="181" id="{00000000-000E-0000-0F00-0000B5000000}">
            <xm:f>C17&lt;&gt;'Drop down'!$P$6</xm:f>
            <x14:dxf>
              <font>
                <b val="0"/>
                <i val="0"/>
                <color rgb="FFFF0000"/>
              </font>
              <fill>
                <patternFill>
                  <bgColor theme="0"/>
                </patternFill>
              </fill>
            </x14:dxf>
          </x14:cfRule>
          <xm:sqref>C17:C26</xm:sqref>
        </x14:conditionalFormatting>
        <x14:conditionalFormatting xmlns:xm="http://schemas.microsoft.com/office/excel/2006/main">
          <x14:cfRule type="expression" priority="183" id="{00000000-000E-0000-0F00-0000B7000000}">
            <xm:f>OR(C44="",C44='Drop down'!$P$7)</xm:f>
            <x14:dxf>
              <font>
                <b/>
                <i val="0"/>
              </font>
              <fill>
                <patternFill>
                  <bgColor theme="2" tint="-0.14996795556505021"/>
                </patternFill>
              </fill>
            </x14:dxf>
          </x14:cfRule>
          <xm:sqref>C44 C56 C68 C80 C92 C116 C128 C140 C152</xm:sqref>
        </x14:conditionalFormatting>
        <x14:conditionalFormatting xmlns:xm="http://schemas.microsoft.com/office/excel/2006/main">
          <x14:cfRule type="expression" priority="182" id="{00000000-000E-0000-0F00-0000B6000000}">
            <xm:f>C44&lt;&gt;'Drop down'!$P$8</xm:f>
            <x14:dxf>
              <font>
                <b val="0"/>
                <i val="0"/>
                <color rgb="FFFF0000"/>
              </font>
              <fill>
                <patternFill patternType="solid">
                  <bgColor theme="0"/>
                </patternFill>
              </fill>
            </x14:dxf>
          </x14:cfRule>
          <xm:sqref>C104 C140 C128 C116 C92 C80 C68 C56 C44</xm:sqref>
        </x14:conditionalFormatting>
        <x14:conditionalFormatting xmlns:xm="http://schemas.microsoft.com/office/excel/2006/main">
          <x14:cfRule type="expression" priority="135" id="{00000000-000E-0000-0F00-000087000000}">
            <xm:f>OR(C104="",C104='Drop down'!$P$7)</xm:f>
            <x14:dxf>
              <font>
                <b/>
                <i val="0"/>
              </font>
              <fill>
                <patternFill>
                  <bgColor theme="2" tint="-0.14996795556505021"/>
                </patternFill>
              </fill>
            </x14:dxf>
          </x14:cfRule>
          <xm:sqref>C104</xm:sqref>
        </x14:conditionalFormatting>
        <x14:conditionalFormatting xmlns:xm="http://schemas.microsoft.com/office/excel/2006/main">
          <x14:cfRule type="expression" priority="134" id="{00000000-000E-0000-0F00-000086000000}">
            <xm:f>C152&lt;&gt;'Drop down'!$P$8</xm:f>
            <x14:dxf>
              <font>
                <b val="0"/>
                <i val="0"/>
                <color rgb="FFFF0000"/>
              </font>
              <fill>
                <patternFill patternType="solid">
                  <bgColor theme="0"/>
                </patternFill>
              </fill>
            </x14:dxf>
          </x14:cfRule>
          <xm:sqref>C152</xm:sqref>
        </x14:conditionalFormatting>
        <x14:conditionalFormatting xmlns:xm="http://schemas.microsoft.com/office/excel/2006/main">
          <x14:cfRule type="expression" priority="2" id="{00000000-000E-0000-0F00-000002000000}">
            <xm:f>$C$17='Drop down'!$P$6</xm:f>
            <x14:dxf>
              <font>
                <color theme="0"/>
              </font>
              <fill>
                <patternFill patternType="solid">
                  <bgColor theme="0"/>
                </patternFill>
              </fill>
              <border>
                <left/>
                <right/>
                <top/>
                <bottom/>
                <vertical/>
                <horizontal/>
              </border>
            </x14:dxf>
          </x14:cfRule>
          <xm:sqref>C44:P54</xm:sqref>
        </x14:conditionalFormatting>
        <x14:conditionalFormatting xmlns:xm="http://schemas.microsoft.com/office/excel/2006/main">
          <x14:cfRule type="expression" priority="3" id="{00000000-000E-0000-0F00-000003000000}">
            <xm:f>$C$18='Drop down'!$P$6</xm:f>
            <x14:dxf>
              <font>
                <color theme="0"/>
              </font>
              <fill>
                <patternFill patternType="solid">
                  <bgColor theme="0"/>
                </patternFill>
              </fill>
              <border>
                <left/>
                <right/>
                <top/>
                <bottom/>
                <vertical/>
                <horizontal/>
              </border>
            </x14:dxf>
          </x14:cfRule>
          <xm:sqref>C56:P66</xm:sqref>
        </x14:conditionalFormatting>
        <x14:conditionalFormatting xmlns:xm="http://schemas.microsoft.com/office/excel/2006/main">
          <x14:cfRule type="expression" priority="4" id="{00000000-000E-0000-0F00-000004000000}">
            <xm:f>$C$19='Drop down'!$P$6</xm:f>
            <x14:dxf>
              <font>
                <color theme="0"/>
              </font>
              <fill>
                <patternFill patternType="solid">
                  <bgColor theme="0"/>
                </patternFill>
              </fill>
              <border>
                <left/>
                <right/>
                <top/>
                <bottom/>
                <vertical/>
                <horizontal/>
              </border>
            </x14:dxf>
          </x14:cfRule>
          <xm:sqref>C68:P78</xm:sqref>
        </x14:conditionalFormatting>
        <x14:conditionalFormatting xmlns:xm="http://schemas.microsoft.com/office/excel/2006/main">
          <x14:cfRule type="expression" priority="5" id="{00000000-000E-0000-0F00-000005000000}">
            <xm:f>$C$20='Drop down'!$P$6</xm:f>
            <x14:dxf>
              <font>
                <color theme="0"/>
              </font>
              <fill>
                <patternFill patternType="solid">
                  <bgColor theme="0"/>
                </patternFill>
              </fill>
              <border>
                <left/>
                <right/>
                <top/>
                <bottom/>
                <vertical/>
                <horizontal/>
              </border>
            </x14:dxf>
          </x14:cfRule>
          <xm:sqref>C80:P90</xm:sqref>
        </x14:conditionalFormatting>
        <x14:conditionalFormatting xmlns:xm="http://schemas.microsoft.com/office/excel/2006/main">
          <x14:cfRule type="expression" priority="6" id="{00000000-000E-0000-0F00-000006000000}">
            <xm:f>$C$21='Drop down'!$P$6</xm:f>
            <x14:dxf>
              <font>
                <color theme="0"/>
              </font>
              <fill>
                <patternFill patternType="solid">
                  <bgColor theme="0"/>
                </patternFill>
              </fill>
              <border>
                <left/>
                <right/>
                <top/>
                <bottom/>
                <vertical/>
                <horizontal/>
              </border>
            </x14:dxf>
          </x14:cfRule>
          <xm:sqref>C92:P102</xm:sqref>
        </x14:conditionalFormatting>
        <x14:conditionalFormatting xmlns:xm="http://schemas.microsoft.com/office/excel/2006/main">
          <x14:cfRule type="expression" priority="7" id="{00000000-000E-0000-0F00-000007000000}">
            <xm:f>$C$22='Drop down'!$P$6</xm:f>
            <x14:dxf>
              <font>
                <color theme="0"/>
              </font>
              <fill>
                <patternFill patternType="solid">
                  <bgColor theme="0"/>
                </patternFill>
              </fill>
              <border>
                <left/>
                <right/>
                <top/>
                <bottom/>
                <vertical/>
                <horizontal/>
              </border>
            </x14:dxf>
          </x14:cfRule>
          <xm:sqref>C104:P114</xm:sqref>
        </x14:conditionalFormatting>
        <x14:conditionalFormatting xmlns:xm="http://schemas.microsoft.com/office/excel/2006/main">
          <x14:cfRule type="expression" priority="9" id="{00000000-000E-0000-0F00-000009000000}">
            <xm:f>$C$23='Drop down'!$P$6</xm:f>
            <x14:dxf>
              <font>
                <color theme="0"/>
              </font>
              <fill>
                <patternFill patternType="solid">
                  <bgColor theme="0"/>
                </patternFill>
              </fill>
              <border>
                <left/>
                <right/>
                <top/>
                <bottom/>
                <vertical/>
                <horizontal/>
              </border>
            </x14:dxf>
          </x14:cfRule>
          <xm:sqref>C116:P126</xm:sqref>
        </x14:conditionalFormatting>
        <x14:conditionalFormatting xmlns:xm="http://schemas.microsoft.com/office/excel/2006/main">
          <x14:cfRule type="expression" priority="10" id="{00000000-000E-0000-0F00-00000A000000}">
            <xm:f>$C$24='Drop down'!$P$6</xm:f>
            <x14:dxf>
              <font>
                <color theme="0"/>
              </font>
              <fill>
                <patternFill patternType="solid">
                  <bgColor theme="0"/>
                </patternFill>
              </fill>
              <border>
                <left/>
                <right/>
                <top/>
                <bottom/>
                <vertical/>
                <horizontal/>
              </border>
            </x14:dxf>
          </x14:cfRule>
          <xm:sqref>C128:P138</xm:sqref>
        </x14:conditionalFormatting>
        <x14:conditionalFormatting xmlns:xm="http://schemas.microsoft.com/office/excel/2006/main">
          <x14:cfRule type="expression" priority="11" id="{00000000-000E-0000-0F00-00000B000000}">
            <xm:f>$C$25='Drop down'!$P$6</xm:f>
            <x14:dxf>
              <font>
                <color theme="0"/>
              </font>
              <fill>
                <patternFill patternType="solid">
                  <bgColor theme="0"/>
                </patternFill>
              </fill>
              <border>
                <left/>
                <right/>
                <top/>
                <bottom/>
                <vertical/>
                <horizontal/>
              </border>
            </x14:dxf>
          </x14:cfRule>
          <xm:sqref>C140:P150</xm:sqref>
        </x14:conditionalFormatting>
        <x14:conditionalFormatting xmlns:xm="http://schemas.microsoft.com/office/excel/2006/main">
          <x14:cfRule type="expression" priority="12" id="{00000000-000E-0000-0F00-00000C000000}">
            <xm:f>$C$26='Drop down'!$P$6</xm:f>
            <x14:dxf>
              <font>
                <color theme="0"/>
              </font>
              <fill>
                <patternFill patternType="solid">
                  <bgColor theme="0"/>
                </patternFill>
              </fill>
              <border>
                <left/>
                <right/>
                <top/>
                <bottom/>
                <vertical/>
                <horizontal/>
              </border>
            </x14:dxf>
          </x14:cfRule>
          <xm:sqref>C152:P162</xm:sqref>
        </x14:conditionalFormatting>
        <x14:conditionalFormatting xmlns:xm="http://schemas.microsoft.com/office/excel/2006/main">
          <x14:cfRule type="expression" priority="172" id="{00000000-000E-0000-0F00-0000AC000000}">
            <xm:f>D44&lt;&gt;'Drop down'!$P$6</xm:f>
            <x14:dxf>
              <font>
                <b val="0"/>
                <i val="0"/>
                <color rgb="FFFF0000"/>
              </font>
              <fill>
                <patternFill>
                  <bgColor theme="0"/>
                </patternFill>
              </fill>
            </x14:dxf>
          </x14:cfRule>
          <xm:sqref>D44:F53 D56:F65 D68:F77 D80:F89 D92:F101</xm:sqref>
        </x14:conditionalFormatting>
        <x14:conditionalFormatting xmlns:xm="http://schemas.microsoft.com/office/excel/2006/main">
          <x14:cfRule type="expression" priority="171" id="{00000000-000E-0000-0F00-0000AB000000}">
            <xm:f>D44='Drop down'!$P$6</xm:f>
            <x14:dxf>
              <font>
                <b/>
                <i val="0"/>
                <color auto="1"/>
              </font>
              <fill>
                <patternFill>
                  <bgColor theme="2" tint="-0.14996795556505021"/>
                </patternFill>
              </fill>
            </x14:dxf>
          </x14:cfRule>
          <xm:sqref>D92:F101 D80:F89 D68:F77 D56:F65 D44:F53</xm:sqref>
        </x14:conditionalFormatting>
        <x14:conditionalFormatting xmlns:xm="http://schemas.microsoft.com/office/excel/2006/main">
          <x14:cfRule type="expression" priority="47" id="{00000000-000E-0000-0F00-00002F000000}">
            <xm:f>D104='Drop down'!$P$6</xm:f>
            <x14:dxf>
              <font>
                <b/>
                <i val="0"/>
                <color auto="1"/>
              </font>
              <fill>
                <patternFill>
                  <bgColor theme="2" tint="-0.14996795556505021"/>
                </patternFill>
              </fill>
            </x14:dxf>
          </x14:cfRule>
          <x14:cfRule type="expression" priority="48" id="{00000000-000E-0000-0F00-000030000000}">
            <xm:f>D104&lt;&gt;'Drop down'!$P$6</xm:f>
            <x14:dxf>
              <font>
                <b val="0"/>
                <i val="0"/>
                <color rgb="FFFF0000"/>
              </font>
              <fill>
                <patternFill>
                  <bgColor theme="0"/>
                </patternFill>
              </fill>
            </x14:dxf>
          </x14:cfRule>
          <xm:sqref>D104:F113</xm:sqref>
        </x14:conditionalFormatting>
        <x14:conditionalFormatting xmlns:xm="http://schemas.microsoft.com/office/excel/2006/main">
          <x14:cfRule type="expression" priority="39" id="{00000000-000E-0000-0F00-000027000000}">
            <xm:f>D116='Drop down'!$P$6</xm:f>
            <x14:dxf>
              <font>
                <b/>
                <i val="0"/>
                <color auto="1"/>
              </font>
              <fill>
                <patternFill>
                  <bgColor theme="2" tint="-0.14996795556505021"/>
                </patternFill>
              </fill>
            </x14:dxf>
          </x14:cfRule>
          <x14:cfRule type="expression" priority="40" id="{00000000-000E-0000-0F00-000028000000}">
            <xm:f>D116&lt;&gt;'Drop down'!$P$6</xm:f>
            <x14:dxf>
              <font>
                <b val="0"/>
                <i val="0"/>
                <color rgb="FFFF0000"/>
              </font>
              <fill>
                <patternFill>
                  <bgColor theme="0"/>
                </patternFill>
              </fill>
            </x14:dxf>
          </x14:cfRule>
          <xm:sqref>D116:F125</xm:sqref>
        </x14:conditionalFormatting>
        <x14:conditionalFormatting xmlns:xm="http://schemas.microsoft.com/office/excel/2006/main">
          <x14:cfRule type="expression" priority="32" id="{00000000-000E-0000-0F00-000020000000}">
            <xm:f>D128='Drop down'!$P$6</xm:f>
            <x14:dxf>
              <font>
                <b/>
                <i val="0"/>
                <color auto="1"/>
              </font>
              <fill>
                <patternFill>
                  <bgColor theme="2" tint="-0.14996795556505021"/>
                </patternFill>
              </fill>
            </x14:dxf>
          </x14:cfRule>
          <x14:cfRule type="expression" priority="33" id="{00000000-000E-0000-0F00-000021000000}">
            <xm:f>D128&lt;&gt;'Drop down'!$P$6</xm:f>
            <x14:dxf>
              <font>
                <b val="0"/>
                <i val="0"/>
                <color rgb="FFFF0000"/>
              </font>
              <fill>
                <patternFill>
                  <bgColor theme="0"/>
                </patternFill>
              </fill>
            </x14:dxf>
          </x14:cfRule>
          <xm:sqref>D128:F137</xm:sqref>
        </x14:conditionalFormatting>
        <x14:conditionalFormatting xmlns:xm="http://schemas.microsoft.com/office/excel/2006/main">
          <x14:cfRule type="expression" priority="25" id="{00000000-000E-0000-0F00-000019000000}">
            <xm:f>D140='Drop down'!$P$6</xm:f>
            <x14:dxf>
              <font>
                <b/>
                <i val="0"/>
                <color auto="1"/>
              </font>
              <fill>
                <patternFill>
                  <bgColor theme="2" tint="-0.14996795556505021"/>
                </patternFill>
              </fill>
            </x14:dxf>
          </x14:cfRule>
          <x14:cfRule type="expression" priority="26" id="{00000000-000E-0000-0F00-00001A000000}">
            <xm:f>D140&lt;&gt;'Drop down'!$P$6</xm:f>
            <x14:dxf>
              <font>
                <b val="0"/>
                <i val="0"/>
                <color rgb="FFFF0000"/>
              </font>
              <fill>
                <patternFill>
                  <bgColor theme="0"/>
                </patternFill>
              </fill>
            </x14:dxf>
          </x14:cfRule>
          <xm:sqref>D140:F149</xm:sqref>
        </x14:conditionalFormatting>
        <x14:conditionalFormatting xmlns:xm="http://schemas.microsoft.com/office/excel/2006/main">
          <x14:cfRule type="expression" priority="18" id="{00000000-000E-0000-0F00-000012000000}">
            <xm:f>D152='Drop down'!$P$6</xm:f>
            <x14:dxf>
              <font>
                <b/>
                <i val="0"/>
                <color auto="1"/>
              </font>
              <fill>
                <patternFill>
                  <bgColor theme="2" tint="-0.14996795556505021"/>
                </patternFill>
              </fill>
            </x14:dxf>
          </x14:cfRule>
          <x14:cfRule type="expression" priority="19" id="{00000000-000E-0000-0F00-000013000000}">
            <xm:f>D152&lt;&gt;'Drop down'!$P$6</xm:f>
            <x14:dxf>
              <font>
                <b val="0"/>
                <i val="0"/>
                <color rgb="FFFF0000"/>
              </font>
              <fill>
                <patternFill>
                  <bgColor theme="0"/>
                </patternFill>
              </fill>
            </x14:dxf>
          </x14:cfRule>
          <xm:sqref>D152:F161</xm:sqref>
        </x14:conditionalFormatting>
        <x14:conditionalFormatting xmlns:xm="http://schemas.microsoft.com/office/excel/2006/main">
          <x14:cfRule type="expression" priority="179" id="{00000000-000E-0000-0F00-0000B3000000}">
            <xm:f>$E17='Drop down'!$P$9</xm:f>
            <x14:dxf>
              <font>
                <b/>
                <i val="0"/>
                <color theme="1"/>
              </font>
              <fill>
                <patternFill>
                  <bgColor theme="2" tint="-0.14996795556505021"/>
                </patternFill>
              </fill>
            </x14:dxf>
          </x14:cfRule>
          <xm:sqref>E17:E26</xm:sqref>
        </x14:conditionalFormatting>
        <x14:conditionalFormatting xmlns:xm="http://schemas.microsoft.com/office/excel/2006/main">
          <x14:cfRule type="expression" priority="163" id="{00000000-000E-0000-0F00-0000A3000000}">
            <xm:f>$E31&lt;&gt;'Drop down'!$P$6</xm:f>
            <x14:dxf>
              <font>
                <b val="0"/>
                <i val="0"/>
                <color rgb="FFFF0000"/>
              </font>
              <fill>
                <patternFill>
                  <bgColor theme="0"/>
                </patternFill>
              </fill>
            </x14:dxf>
          </x14:cfRule>
          <x14:cfRule type="expression" priority="162" id="{00000000-000E-0000-0F00-0000A2000000}">
            <xm:f>$E31='Drop down'!$P$6</xm:f>
            <x14:dxf>
              <font>
                <b/>
                <i val="0"/>
                <color auto="1"/>
              </font>
              <fill>
                <patternFill>
                  <bgColor theme="2" tint="-0.14996795556505021"/>
                </patternFill>
              </fill>
            </x14:dxf>
          </x14:cfRule>
          <xm:sqref>E31:P31</xm:sqref>
        </x14:conditionalFormatting>
        <x14:conditionalFormatting xmlns:xm="http://schemas.microsoft.com/office/excel/2006/main">
          <x14:cfRule type="expression" priority="99" id="{00000000-000E-0000-0F00-000063000000}">
            <xm:f>G17='Drop down'!$P$6</xm:f>
            <x14:dxf>
              <font>
                <b/>
                <i val="0"/>
              </font>
              <fill>
                <patternFill>
                  <bgColor theme="2" tint="-0.14996795556505021"/>
                </patternFill>
              </fill>
            </x14:dxf>
          </x14:cfRule>
          <x14:cfRule type="expression" priority="98" id="{00000000-000E-0000-0F00-000062000000}">
            <xm:f>G17&lt;&gt;'Drop down'!$P$6</xm:f>
            <x14:dxf>
              <font>
                <b val="0"/>
                <i val="0"/>
                <color rgb="FFFF0000"/>
              </font>
              <fill>
                <patternFill>
                  <bgColor theme="0"/>
                </patternFill>
              </fill>
            </x14:dxf>
          </x14:cfRule>
          <xm:sqref>G17:G26</xm:sqref>
        </x14:conditionalFormatting>
        <x14:conditionalFormatting xmlns:xm="http://schemas.microsoft.com/office/excel/2006/main">
          <x14:cfRule type="expression" priority="97" id="{00000000-000E-0000-0F00-000061000000}">
            <xm:f>K17='Drop down'!$P$6</xm:f>
            <x14:dxf>
              <font>
                <b/>
                <i val="0"/>
              </font>
              <fill>
                <patternFill>
                  <bgColor theme="2" tint="-0.14996795556505021"/>
                </patternFill>
              </fill>
            </x14:dxf>
          </x14:cfRule>
          <x14:cfRule type="expression" priority="96" id="{00000000-000E-0000-0F00-000060000000}">
            <xm:f>K17&lt;&gt;'Drop down'!$P$6</xm:f>
            <x14:dxf>
              <font>
                <b val="0"/>
                <i val="0"/>
                <color rgb="FFFF0000"/>
              </font>
              <fill>
                <patternFill>
                  <bgColor theme="0"/>
                </patternFill>
              </fill>
            </x14:dxf>
          </x14:cfRule>
          <xm:sqref>K17:K26</xm:sqref>
        </x14:conditionalFormatting>
        <x14:conditionalFormatting xmlns:xm="http://schemas.microsoft.com/office/excel/2006/main">
          <x14:cfRule type="expression" priority="164" id="{00000000-000E-0000-0F00-0000A4000000}">
            <xm:f>K44='Drop down'!$P$6</xm:f>
            <x14:dxf>
              <font>
                <b/>
                <i val="0"/>
                <color auto="1"/>
              </font>
              <fill>
                <patternFill>
                  <bgColor theme="2" tint="-0.14996795556505021"/>
                </patternFill>
              </fill>
            </x14:dxf>
          </x14:cfRule>
          <x14:cfRule type="expression" priority="165" id="{00000000-000E-0000-0F00-0000A5000000}">
            <xm:f>K44&lt;&gt;'Drop down'!$P$6</xm:f>
            <x14:dxf>
              <font>
                <b val="0"/>
                <i val="0"/>
                <color rgb="FFFF0000"/>
              </font>
              <fill>
                <patternFill>
                  <bgColor theme="0"/>
                </patternFill>
              </fill>
            </x14:dxf>
          </x14:cfRule>
          <xm:sqref>K44:K53</xm:sqref>
        </x14:conditionalFormatting>
        <x14:conditionalFormatting xmlns:xm="http://schemas.microsoft.com/office/excel/2006/main">
          <x14:cfRule type="expression" priority="65" id="{00000000-000E-0000-0F00-000041000000}">
            <xm:f>K56&lt;&gt;'Drop down'!$P$6</xm:f>
            <x14:dxf>
              <font>
                <b val="0"/>
                <i val="0"/>
                <color rgb="FFFF0000"/>
              </font>
              <fill>
                <patternFill>
                  <bgColor theme="0"/>
                </patternFill>
              </fill>
            </x14:dxf>
          </x14:cfRule>
          <x14:cfRule type="expression" priority="64" id="{00000000-000E-0000-0F00-000040000000}">
            <xm:f>K56='Drop down'!$P$6</xm:f>
            <x14:dxf>
              <font>
                <b/>
                <i val="0"/>
                <color auto="1"/>
              </font>
              <fill>
                <patternFill>
                  <bgColor theme="2" tint="-0.14996795556505021"/>
                </patternFill>
              </fill>
            </x14:dxf>
          </x14:cfRule>
          <xm:sqref>K56:K65</xm:sqref>
        </x14:conditionalFormatting>
        <x14:conditionalFormatting xmlns:xm="http://schemas.microsoft.com/office/excel/2006/main">
          <x14:cfRule type="expression" priority="61" id="{00000000-000E-0000-0F00-00003D000000}">
            <xm:f>K68&lt;&gt;'Drop down'!$P$6</xm:f>
            <x14:dxf>
              <font>
                <b val="0"/>
                <i val="0"/>
                <color rgb="FFFF0000"/>
              </font>
              <fill>
                <patternFill>
                  <bgColor theme="0"/>
                </patternFill>
              </fill>
            </x14:dxf>
          </x14:cfRule>
          <x14:cfRule type="expression" priority="60" id="{00000000-000E-0000-0F00-00003C000000}">
            <xm:f>K68='Drop down'!$P$6</xm:f>
            <x14:dxf>
              <font>
                <b/>
                <i val="0"/>
                <color auto="1"/>
              </font>
              <fill>
                <patternFill>
                  <bgColor theme="2" tint="-0.14996795556505021"/>
                </patternFill>
              </fill>
            </x14:dxf>
          </x14:cfRule>
          <xm:sqref>K68:K77</xm:sqref>
        </x14:conditionalFormatting>
        <x14:conditionalFormatting xmlns:xm="http://schemas.microsoft.com/office/excel/2006/main">
          <x14:cfRule type="expression" priority="57" id="{00000000-000E-0000-0F00-000039000000}">
            <xm:f>K80&lt;&gt;'Drop down'!$P$6</xm:f>
            <x14:dxf>
              <font>
                <b val="0"/>
                <i val="0"/>
                <color rgb="FFFF0000"/>
              </font>
              <fill>
                <patternFill>
                  <bgColor theme="0"/>
                </patternFill>
              </fill>
            </x14:dxf>
          </x14:cfRule>
          <x14:cfRule type="expression" priority="56" id="{00000000-000E-0000-0F00-000038000000}">
            <xm:f>K80='Drop down'!$P$6</xm:f>
            <x14:dxf>
              <font>
                <b/>
                <i val="0"/>
                <color auto="1"/>
              </font>
              <fill>
                <patternFill>
                  <bgColor theme="2" tint="-0.14996795556505021"/>
                </patternFill>
              </fill>
            </x14:dxf>
          </x14:cfRule>
          <xm:sqref>K80:K89</xm:sqref>
        </x14:conditionalFormatting>
        <x14:conditionalFormatting xmlns:xm="http://schemas.microsoft.com/office/excel/2006/main">
          <x14:cfRule type="expression" priority="53" id="{00000000-000E-0000-0F00-000035000000}">
            <xm:f>K92&lt;&gt;'Drop down'!$P$6</xm:f>
            <x14:dxf>
              <font>
                <b val="0"/>
                <i val="0"/>
                <color rgb="FFFF0000"/>
              </font>
              <fill>
                <patternFill>
                  <bgColor theme="0"/>
                </patternFill>
              </fill>
            </x14:dxf>
          </x14:cfRule>
          <x14:cfRule type="expression" priority="52" id="{00000000-000E-0000-0F00-000034000000}">
            <xm:f>K92='Drop down'!$P$6</xm:f>
            <x14:dxf>
              <font>
                <b/>
                <i val="0"/>
                <color auto="1"/>
              </font>
              <fill>
                <patternFill>
                  <bgColor theme="2" tint="-0.14996795556505021"/>
                </patternFill>
              </fill>
            </x14:dxf>
          </x14:cfRule>
          <xm:sqref>K92:K101</xm:sqref>
        </x14:conditionalFormatting>
        <x14:conditionalFormatting xmlns:xm="http://schemas.microsoft.com/office/excel/2006/main">
          <x14:cfRule type="expression" priority="45" id="{00000000-000E-0000-0F00-00002D000000}">
            <xm:f>K104&lt;&gt;'Drop down'!$P$6</xm:f>
            <x14:dxf>
              <font>
                <b val="0"/>
                <i val="0"/>
                <color rgb="FFFF0000"/>
              </font>
              <fill>
                <patternFill>
                  <bgColor theme="0"/>
                </patternFill>
              </fill>
            </x14:dxf>
          </x14:cfRule>
          <x14:cfRule type="expression" priority="44" id="{00000000-000E-0000-0F00-00002C000000}">
            <xm:f>K104='Drop down'!$P$6</xm:f>
            <x14:dxf>
              <font>
                <b/>
                <i val="0"/>
                <color auto="1"/>
              </font>
              <fill>
                <patternFill>
                  <bgColor theme="2" tint="-0.14996795556505021"/>
                </patternFill>
              </fill>
            </x14:dxf>
          </x14:cfRule>
          <xm:sqref>K104:K113</xm:sqref>
        </x14:conditionalFormatting>
        <x14:conditionalFormatting xmlns:xm="http://schemas.microsoft.com/office/excel/2006/main">
          <x14:cfRule type="expression" priority="38" id="{00000000-000E-0000-0F00-000026000000}">
            <xm:f>K116&lt;&gt;'Drop down'!$P$6</xm:f>
            <x14:dxf>
              <font>
                <b val="0"/>
                <i val="0"/>
                <color rgb="FFFF0000"/>
              </font>
              <fill>
                <patternFill>
                  <bgColor theme="0"/>
                </patternFill>
              </fill>
            </x14:dxf>
          </x14:cfRule>
          <x14:cfRule type="expression" priority="37" id="{00000000-000E-0000-0F00-000025000000}">
            <xm:f>K116='Drop down'!$P$6</xm:f>
            <x14:dxf>
              <font>
                <b/>
                <i val="0"/>
                <color auto="1"/>
              </font>
              <fill>
                <patternFill>
                  <bgColor theme="2" tint="-0.14996795556505021"/>
                </patternFill>
              </fill>
            </x14:dxf>
          </x14:cfRule>
          <xm:sqref>K116:K125</xm:sqref>
        </x14:conditionalFormatting>
        <x14:conditionalFormatting xmlns:xm="http://schemas.microsoft.com/office/excel/2006/main">
          <x14:cfRule type="expression" priority="31" id="{00000000-000E-0000-0F00-00001F000000}">
            <xm:f>K128&lt;&gt;'Drop down'!$P$6</xm:f>
            <x14:dxf>
              <font>
                <b val="0"/>
                <i val="0"/>
                <color rgb="FFFF0000"/>
              </font>
              <fill>
                <patternFill>
                  <bgColor theme="0"/>
                </patternFill>
              </fill>
            </x14:dxf>
          </x14:cfRule>
          <x14:cfRule type="expression" priority="30" id="{00000000-000E-0000-0F00-00001E000000}">
            <xm:f>K128='Drop down'!$P$6</xm:f>
            <x14:dxf>
              <font>
                <b/>
                <i val="0"/>
                <color auto="1"/>
              </font>
              <fill>
                <patternFill>
                  <bgColor theme="2" tint="-0.14996795556505021"/>
                </patternFill>
              </fill>
            </x14:dxf>
          </x14:cfRule>
          <xm:sqref>K128:K137</xm:sqref>
        </x14:conditionalFormatting>
        <x14:conditionalFormatting xmlns:xm="http://schemas.microsoft.com/office/excel/2006/main">
          <x14:cfRule type="expression" priority="23" id="{00000000-000E-0000-0F00-000017000000}">
            <xm:f>K140='Drop down'!$P$6</xm:f>
            <x14:dxf>
              <font>
                <b/>
                <i val="0"/>
                <color auto="1"/>
              </font>
              <fill>
                <patternFill>
                  <bgColor theme="2" tint="-0.14996795556505021"/>
                </patternFill>
              </fill>
            </x14:dxf>
          </x14:cfRule>
          <x14:cfRule type="expression" priority="24" id="{00000000-000E-0000-0F00-000018000000}">
            <xm:f>K140&lt;&gt;'Drop down'!$P$6</xm:f>
            <x14:dxf>
              <font>
                <b val="0"/>
                <i val="0"/>
                <color rgb="FFFF0000"/>
              </font>
              <fill>
                <patternFill>
                  <bgColor theme="0"/>
                </patternFill>
              </fill>
            </x14:dxf>
          </x14:cfRule>
          <xm:sqref>K140:K149</xm:sqref>
        </x14:conditionalFormatting>
        <x14:conditionalFormatting xmlns:xm="http://schemas.microsoft.com/office/excel/2006/main">
          <x14:cfRule type="expression" priority="16" id="{00000000-000E-0000-0F00-000010000000}">
            <xm:f>K152='Drop down'!$P$6</xm:f>
            <x14:dxf>
              <font>
                <b/>
                <i val="0"/>
                <color auto="1"/>
              </font>
              <fill>
                <patternFill>
                  <bgColor theme="2" tint="-0.14996795556505021"/>
                </patternFill>
              </fill>
            </x14:dxf>
          </x14:cfRule>
          <x14:cfRule type="expression" priority="17" id="{00000000-000E-0000-0F00-000011000000}">
            <xm:f>K152&lt;&gt;'Drop down'!$P$6</xm:f>
            <x14:dxf>
              <font>
                <b val="0"/>
                <i val="0"/>
                <color rgb="FFFF0000"/>
              </font>
              <fill>
                <patternFill>
                  <bgColor theme="0"/>
                </patternFill>
              </fill>
            </x14:dxf>
          </x14:cfRule>
          <xm:sqref>K152:K161</xm:sqref>
        </x14:conditionalFormatting>
      </x14:conditionalFormattings>
    </ext>
    <ext xmlns:x14="http://schemas.microsoft.com/office/spreadsheetml/2009/9/main" uri="{CCE6A557-97BC-4b89-ADB6-D9C93CAAB3DF}">
      <x14:dataValidations xmlns:xm="http://schemas.microsoft.com/office/excel/2006/main" count="7">
        <x14:dataValidation type="list" showInputMessage="1" showErrorMessage="1" xr:uid="{291D8F98-AC8A-498E-9809-55CF468A35D3}">
          <x14:formula1>
            <xm:f>EmballageDDGS1!$B$226:$B$227</xm:f>
          </x14:formula1>
          <xm:sqref>H17:J26</xm:sqref>
        </x14:dataValidation>
        <x14:dataValidation type="list" showInputMessage="1" showErrorMessage="1" xr:uid="{BC2DBAE9-D86E-4330-AF1B-23D11FB0165B}">
          <x14:formula1>
            <xm:f>EmballageDDGS1!$A$211:$A$213</xm:f>
          </x14:formula1>
          <xm:sqref>F152:F161 F140:F149 F128:F137 F116:F125 F104:F113 F92:F101 F80:F89 F68:F77 F56:F65 F44:F53</xm:sqref>
        </x14:dataValidation>
        <x14:dataValidation type="list" showInputMessage="1" showErrorMessage="1" xr:uid="{34407094-BE09-4B59-B161-0C9165748F86}">
          <x14:formula1>
            <xm:f>EmballageDDGS1!$A$169:$A$177</xm:f>
          </x14:formula1>
          <xm:sqref>K152:K161 K140:K149 K128:K137 K116:K125 K104:K113 K92:K101 K80:K89 K68:K77 K56:K65 K44:K53</xm:sqref>
        </x14:dataValidation>
        <x14:dataValidation type="list" showInputMessage="1" showErrorMessage="1" xr:uid="{4853E10D-86A6-4E86-A1F7-72FA78C4F636}">
          <x14:formula1>
            <xm:f>'Drop down'!$A$5:$A$7</xm:f>
          </x14:formula1>
          <xm:sqref>E152:E161 E44:E53 E56:E65 E68:E77 E80:E89 E92:E101 E104:E113 E116:E125 E128:E137 E140:E149</xm:sqref>
        </x14:dataValidation>
        <x14:dataValidation type="list" showInputMessage="1" showErrorMessage="1" xr:uid="{89CC0A8E-D0EB-4BDB-93BC-1D35B7CD8EBD}">
          <x14:formula1>
            <xm:f>EmballageDDGS1!$A$182:$A$184</xm:f>
          </x14:formula1>
          <xm:sqref>E31:P32</xm:sqref>
        </x14:dataValidation>
        <x14:dataValidation type="list" showInputMessage="1" showErrorMessage="1" xr:uid="{1000308D-8097-4752-8C9F-177E8E5E20F9}">
          <x14:formula1>
            <xm:f>EmballageDDGS1!$A$188:$A$206</xm:f>
          </x14:formula1>
          <xm:sqref>G17:G26</xm:sqref>
        </x14:dataValidation>
        <x14:dataValidation type="list" showInputMessage="1" showErrorMessage="1" xr:uid="{7EB75EDD-EC41-4A6B-9A4F-EAD238587CB9}">
          <x14:formula1>
            <xm:f>EmballageDDGS1!$A$218:$A$222</xm:f>
          </x14:formula1>
          <xm:sqref>K17:K26</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524C0-837E-4A55-AE3A-9E0E7378C88A}">
  <sheetPr codeName="Sheet15">
    <pageSetUpPr fitToPage="1"/>
  </sheetPr>
  <dimension ref="A1:Z103"/>
  <sheetViews>
    <sheetView workbookViewId="0"/>
  </sheetViews>
  <sheetFormatPr defaultRowHeight="15" x14ac:dyDescent="0.25"/>
  <cols>
    <col min="1" max="1" width="2.85546875" customWidth="1"/>
    <col min="2" max="2" width="3.42578125" customWidth="1"/>
    <col min="3" max="3" width="47.7109375" customWidth="1"/>
    <col min="4" max="4" width="17.7109375" customWidth="1"/>
    <col min="6" max="6" width="13.85546875" customWidth="1"/>
    <col min="9" max="9" width="2.5703125" customWidth="1"/>
    <col min="10" max="10" width="3.140625" customWidth="1"/>
    <col min="11" max="11" width="3.42578125" customWidth="1"/>
    <col min="12" max="12" width="41.140625" bestFit="1" customWidth="1"/>
  </cols>
  <sheetData>
    <row r="1" spans="1:26" ht="35.1" customHeight="1" x14ac:dyDescent="0.25">
      <c r="A1" s="3"/>
      <c r="B1" s="268" t="str">
        <f>'Drop down'!P14</f>
        <v>Alle rettigheder til dette dokument tilhører Varefakta, og dokumentet må ikke kopieres, gengives, videregives og/eller benyttes uden forudgående skriftlig tilladelse fra Varefakta (Version 26.1).</v>
      </c>
      <c r="C1" s="268"/>
      <c r="D1" s="268"/>
      <c r="E1" s="268"/>
      <c r="F1" s="11"/>
      <c r="G1" s="2"/>
      <c r="H1" s="2"/>
      <c r="I1" s="2"/>
      <c r="J1" s="4"/>
      <c r="K1" s="1"/>
      <c r="L1" s="1"/>
      <c r="M1" s="1"/>
      <c r="N1" s="1"/>
      <c r="O1" s="1"/>
      <c r="P1" s="1"/>
      <c r="Q1" s="1"/>
      <c r="R1" s="1"/>
      <c r="S1" s="1"/>
      <c r="T1" s="1"/>
      <c r="U1" s="1"/>
      <c r="V1" s="1"/>
      <c r="W1" s="1"/>
      <c r="X1" s="1"/>
      <c r="Y1" s="1"/>
      <c r="Z1" s="1"/>
    </row>
    <row r="2" spans="1:26" x14ac:dyDescent="0.25">
      <c r="A2" s="3"/>
      <c r="B2" s="5"/>
      <c r="C2" s="6"/>
      <c r="D2" s="6"/>
      <c r="E2" s="6"/>
      <c r="F2" s="6"/>
      <c r="G2" s="6"/>
      <c r="H2" s="6"/>
      <c r="I2" s="7"/>
      <c r="J2" s="4"/>
      <c r="K2" s="1"/>
      <c r="L2" s="1"/>
      <c r="M2" s="1"/>
      <c r="N2" s="1"/>
      <c r="O2" s="1"/>
      <c r="P2" s="1"/>
      <c r="Q2" s="1"/>
      <c r="R2" s="1"/>
      <c r="S2" s="1"/>
      <c r="T2" s="1"/>
      <c r="U2" s="1"/>
      <c r="V2" s="1"/>
      <c r="W2" s="1"/>
      <c r="X2" s="1"/>
      <c r="Y2" s="1"/>
      <c r="Z2" s="1"/>
    </row>
    <row r="3" spans="1:26" ht="24" thickBot="1" x14ac:dyDescent="0.4">
      <c r="A3" s="3"/>
      <c r="B3" s="5"/>
      <c r="C3" s="8" t="s">
        <v>4622</v>
      </c>
      <c r="D3" s="6"/>
      <c r="E3" s="6"/>
      <c r="F3" s="6"/>
      <c r="G3" s="6"/>
      <c r="H3" s="6"/>
      <c r="I3" s="7"/>
      <c r="J3" s="4"/>
      <c r="K3" s="1"/>
      <c r="L3" s="1"/>
      <c r="M3" s="1"/>
      <c r="N3" s="1"/>
      <c r="O3" s="1"/>
      <c r="P3" s="1"/>
      <c r="Q3" s="1"/>
      <c r="R3" s="1"/>
      <c r="S3" s="1"/>
      <c r="T3" s="1"/>
      <c r="U3" s="1"/>
      <c r="V3" s="1"/>
      <c r="W3" s="1"/>
      <c r="X3" s="1"/>
      <c r="Y3" s="1"/>
      <c r="Z3" s="1"/>
    </row>
    <row r="4" spans="1:26" ht="20.25" x14ac:dyDescent="0.3">
      <c r="A4" s="3"/>
      <c r="B4" s="5"/>
      <c r="C4" s="9"/>
      <c r="D4" s="6"/>
      <c r="E4" s="6"/>
      <c r="F4" s="6"/>
      <c r="G4" s="6"/>
      <c r="H4" s="6"/>
      <c r="I4" s="7"/>
      <c r="J4" s="4"/>
      <c r="K4" s="1"/>
      <c r="L4" s="12" t="s">
        <v>4617</v>
      </c>
      <c r="M4" s="1"/>
      <c r="N4" s="1"/>
      <c r="O4" s="1"/>
      <c r="P4" s="1"/>
      <c r="Q4" s="1"/>
      <c r="R4" s="1"/>
      <c r="S4" s="1"/>
      <c r="T4" s="1"/>
      <c r="U4" s="1"/>
      <c r="V4" s="1"/>
      <c r="W4" s="1"/>
      <c r="X4" s="1"/>
      <c r="Y4" s="1"/>
      <c r="Z4" s="1"/>
    </row>
    <row r="5" spans="1:26" ht="14.45" customHeight="1" x14ac:dyDescent="0.25">
      <c r="A5" s="3"/>
      <c r="B5" s="5"/>
      <c r="C5" s="301" t="s">
        <v>4857</v>
      </c>
      <c r="D5" s="301"/>
      <c r="E5" s="301"/>
      <c r="F5" s="301"/>
      <c r="G5" s="301"/>
      <c r="H5" s="301"/>
      <c r="I5" s="7"/>
      <c r="J5" s="4"/>
      <c r="K5" s="1"/>
      <c r="L5" s="155" t="s">
        <v>0</v>
      </c>
      <c r="M5" s="1"/>
      <c r="N5" s="1"/>
      <c r="O5" s="1"/>
      <c r="P5" s="1"/>
      <c r="Q5" s="1"/>
      <c r="R5" s="1"/>
      <c r="S5" s="1"/>
      <c r="T5" s="1"/>
      <c r="U5" s="1"/>
      <c r="V5" s="1"/>
      <c r="W5" s="1"/>
      <c r="X5" s="1"/>
      <c r="Y5" s="1"/>
      <c r="Z5" s="1"/>
    </row>
    <row r="6" spans="1:26" x14ac:dyDescent="0.25">
      <c r="A6" s="3"/>
      <c r="B6" s="5"/>
      <c r="C6" s="301"/>
      <c r="D6" s="301"/>
      <c r="E6" s="301"/>
      <c r="F6" s="301"/>
      <c r="G6" s="301"/>
      <c r="H6" s="301"/>
      <c r="I6" s="7"/>
      <c r="J6" s="4"/>
      <c r="K6" s="1"/>
      <c r="L6" s="155" t="s">
        <v>1</v>
      </c>
      <c r="M6" s="1"/>
      <c r="N6" s="1"/>
      <c r="O6" s="1"/>
      <c r="P6" s="1"/>
      <c r="Q6" s="1"/>
      <c r="R6" s="1"/>
      <c r="S6" s="1"/>
      <c r="T6" s="1"/>
      <c r="U6" s="1"/>
      <c r="V6" s="1"/>
      <c r="W6" s="1"/>
      <c r="X6" s="1"/>
      <c r="Y6" s="1"/>
      <c r="Z6" s="1"/>
    </row>
    <row r="7" spans="1:26" x14ac:dyDescent="0.25">
      <c r="A7" s="3"/>
      <c r="B7" s="5"/>
      <c r="C7" s="301"/>
      <c r="D7" s="301"/>
      <c r="E7" s="301"/>
      <c r="F7" s="301"/>
      <c r="G7" s="301"/>
      <c r="H7" s="301"/>
      <c r="I7" s="7"/>
      <c r="J7" s="4"/>
      <c r="K7" s="1"/>
      <c r="L7" s="155" t="s">
        <v>2</v>
      </c>
      <c r="M7" s="1"/>
      <c r="N7" s="1"/>
      <c r="O7" s="1"/>
      <c r="P7" s="1"/>
      <c r="Q7" s="1"/>
      <c r="R7" s="1"/>
      <c r="S7" s="1"/>
      <c r="T7" s="1"/>
      <c r="U7" s="1"/>
      <c r="V7" s="1"/>
      <c r="W7" s="1"/>
      <c r="X7" s="1"/>
      <c r="Y7" s="1"/>
      <c r="Z7" s="1"/>
    </row>
    <row r="8" spans="1:26" x14ac:dyDescent="0.25">
      <c r="A8" s="3"/>
      <c r="B8" s="5"/>
      <c r="C8" s="6"/>
      <c r="D8" s="6"/>
      <c r="E8" s="6"/>
      <c r="F8" s="6"/>
      <c r="G8" s="6"/>
      <c r="H8" s="6"/>
      <c r="I8" s="7"/>
      <c r="J8" s="4"/>
      <c r="K8" s="1"/>
      <c r="L8" s="155" t="s">
        <v>3</v>
      </c>
      <c r="M8" s="1"/>
      <c r="N8" s="1"/>
      <c r="O8" s="1"/>
      <c r="P8" s="1"/>
      <c r="Q8" s="1"/>
      <c r="R8" s="1"/>
      <c r="S8" s="1"/>
      <c r="T8" s="1"/>
      <c r="U8" s="1"/>
      <c r="V8" s="1"/>
      <c r="W8" s="1"/>
      <c r="X8" s="1"/>
      <c r="Y8" s="1"/>
      <c r="Z8" s="1"/>
    </row>
    <row r="9" spans="1:26" ht="14.45" customHeight="1" x14ac:dyDescent="0.25">
      <c r="A9" s="3"/>
      <c r="B9" s="5"/>
      <c r="C9" s="296" t="s">
        <v>4858</v>
      </c>
      <c r="D9" s="277" t="s">
        <v>4614</v>
      </c>
      <c r="E9" s="277"/>
      <c r="F9" s="277"/>
      <c r="G9" s="277"/>
      <c r="H9" s="277"/>
      <c r="I9" s="7"/>
      <c r="J9" s="4"/>
      <c r="K9" s="1"/>
      <c r="L9" s="155" t="s">
        <v>4618</v>
      </c>
      <c r="M9" s="1"/>
      <c r="N9" s="1"/>
      <c r="O9" s="1"/>
      <c r="P9" s="1"/>
      <c r="Q9" s="1"/>
      <c r="R9" s="1"/>
      <c r="S9" s="1"/>
      <c r="T9" s="1"/>
      <c r="U9" s="1"/>
      <c r="V9" s="1"/>
      <c r="W9" s="1"/>
      <c r="X9" s="1"/>
      <c r="Y9" s="1"/>
      <c r="Z9" s="1"/>
    </row>
    <row r="10" spans="1:26" x14ac:dyDescent="0.25">
      <c r="A10" s="3"/>
      <c r="B10" s="5"/>
      <c r="C10" s="296"/>
      <c r="D10" s="277"/>
      <c r="E10" s="277"/>
      <c r="F10" s="277"/>
      <c r="G10" s="277"/>
      <c r="H10" s="277"/>
      <c r="I10" s="7"/>
      <c r="J10" s="4"/>
      <c r="K10" s="1"/>
      <c r="L10" s="155" t="s">
        <v>4619</v>
      </c>
      <c r="M10" s="1"/>
      <c r="N10" s="1"/>
      <c r="O10" s="1"/>
      <c r="P10" s="1"/>
      <c r="Q10" s="1"/>
      <c r="R10" s="1"/>
      <c r="S10" s="1"/>
      <c r="T10" s="1"/>
      <c r="U10" s="1"/>
      <c r="V10" s="1"/>
      <c r="W10" s="1"/>
      <c r="X10" s="1"/>
      <c r="Y10" s="1"/>
      <c r="Z10" s="1"/>
    </row>
    <row r="11" spans="1:26" x14ac:dyDescent="0.25">
      <c r="A11" s="3"/>
      <c r="B11" s="5"/>
      <c r="C11" s="6"/>
      <c r="D11" s="6"/>
      <c r="E11" s="6"/>
      <c r="F11" s="6"/>
      <c r="G11" s="6"/>
      <c r="H11" s="6"/>
      <c r="I11" s="7"/>
      <c r="J11" s="4"/>
      <c r="K11" s="1"/>
      <c r="L11" s="155" t="s">
        <v>4</v>
      </c>
      <c r="M11" s="1"/>
      <c r="N11" s="1"/>
      <c r="O11" s="1"/>
      <c r="P11" s="1"/>
      <c r="Q11" s="1"/>
      <c r="R11" s="1"/>
      <c r="S11" s="1"/>
      <c r="T11" s="1"/>
      <c r="U11" s="1"/>
      <c r="V11" s="1"/>
      <c r="W11" s="1"/>
      <c r="X11" s="1"/>
      <c r="Y11" s="1"/>
      <c r="Z11" s="1"/>
    </row>
    <row r="12" spans="1:26" x14ac:dyDescent="0.25">
      <c r="A12" s="3"/>
      <c r="B12" s="5"/>
      <c r="C12" s="13" t="s">
        <v>4764</v>
      </c>
      <c r="D12" s="279" t="s">
        <v>15</v>
      </c>
      <c r="E12" s="280"/>
      <c r="F12" s="280"/>
      <c r="G12" s="280"/>
      <c r="H12" s="280"/>
      <c r="I12" s="7"/>
      <c r="J12" s="4"/>
      <c r="K12" s="1"/>
      <c r="L12" s="155" t="s">
        <v>5</v>
      </c>
      <c r="M12" s="1"/>
      <c r="N12" s="1"/>
      <c r="O12" s="1"/>
      <c r="P12" s="1"/>
      <c r="Q12" s="1"/>
      <c r="R12" s="1"/>
      <c r="S12" s="1"/>
      <c r="T12" s="1"/>
      <c r="U12" s="1"/>
      <c r="V12" s="1"/>
      <c r="W12" s="1"/>
      <c r="X12" s="1"/>
      <c r="Y12" s="1"/>
      <c r="Z12" s="1"/>
    </row>
    <row r="13" spans="1:26" x14ac:dyDescent="0.25">
      <c r="A13" s="3"/>
      <c r="B13" s="5"/>
      <c r="D13" s="6"/>
      <c r="E13" s="6"/>
      <c r="F13" s="6"/>
      <c r="G13" s="6"/>
      <c r="H13" s="6"/>
      <c r="I13" s="7"/>
      <c r="J13" s="4"/>
      <c r="K13" s="1"/>
      <c r="L13" s="155" t="s">
        <v>6</v>
      </c>
      <c r="M13" s="1"/>
      <c r="N13" s="1"/>
      <c r="O13" s="1"/>
      <c r="P13" s="1"/>
      <c r="Q13" s="1"/>
      <c r="R13" s="1"/>
      <c r="S13" s="1"/>
      <c r="T13" s="1"/>
      <c r="U13" s="1"/>
      <c r="V13" s="1"/>
      <c r="W13" s="1"/>
      <c r="X13" s="1"/>
      <c r="Y13" s="1"/>
      <c r="Z13" s="1"/>
    </row>
    <row r="14" spans="1:26" x14ac:dyDescent="0.25">
      <c r="A14" s="3"/>
      <c r="B14" s="5"/>
      <c r="C14" s="13" t="s">
        <v>4765</v>
      </c>
      <c r="D14" s="279" t="s">
        <v>4610</v>
      </c>
      <c r="E14" s="280"/>
      <c r="F14" s="280"/>
      <c r="G14" s="280"/>
      <c r="H14" s="280"/>
      <c r="I14" s="7"/>
      <c r="J14" s="4"/>
      <c r="K14" s="1"/>
      <c r="L14" s="155" t="s">
        <v>7</v>
      </c>
      <c r="M14" s="1"/>
      <c r="N14" s="1"/>
      <c r="O14" s="1"/>
      <c r="P14" s="1"/>
      <c r="Q14" s="1"/>
      <c r="R14" s="1"/>
      <c r="S14" s="1"/>
      <c r="T14" s="1"/>
      <c r="U14" s="1"/>
      <c r="V14" s="1"/>
      <c r="W14" s="1"/>
      <c r="X14" s="1"/>
      <c r="Y14" s="1"/>
      <c r="Z14" s="1"/>
    </row>
    <row r="15" spans="1:26" ht="14.45" customHeight="1" x14ac:dyDescent="0.25">
      <c r="A15" s="3"/>
      <c r="B15" s="5"/>
      <c r="C15" s="276" t="s">
        <v>4766</v>
      </c>
      <c r="D15" s="274" t="s">
        <v>15</v>
      </c>
      <c r="E15" s="274"/>
      <c r="F15" s="274"/>
      <c r="G15" s="274"/>
      <c r="H15" s="274"/>
      <c r="I15" s="7"/>
      <c r="J15" s="4"/>
      <c r="K15" s="1"/>
      <c r="L15" s="155" t="s">
        <v>4620</v>
      </c>
      <c r="M15" s="1"/>
      <c r="N15" s="1"/>
      <c r="O15" s="1"/>
      <c r="P15" s="1"/>
      <c r="Q15" s="1"/>
      <c r="R15" s="1"/>
      <c r="S15" s="1"/>
      <c r="T15" s="1"/>
      <c r="U15" s="1"/>
      <c r="V15" s="1"/>
      <c r="W15" s="1"/>
      <c r="X15" s="1"/>
      <c r="Y15" s="1"/>
      <c r="Z15" s="1"/>
    </row>
    <row r="16" spans="1:26" x14ac:dyDescent="0.25">
      <c r="A16" s="3"/>
      <c r="B16" s="5"/>
      <c r="C16" s="276"/>
      <c r="D16" s="274"/>
      <c r="E16" s="274"/>
      <c r="F16" s="274"/>
      <c r="G16" s="274"/>
      <c r="H16" s="274"/>
      <c r="I16" s="7"/>
      <c r="J16" s="4"/>
      <c r="K16" s="1"/>
      <c r="L16" s="155" t="s">
        <v>4621</v>
      </c>
      <c r="M16" s="1"/>
      <c r="N16" s="1"/>
      <c r="O16" s="1"/>
      <c r="P16" s="1"/>
      <c r="Q16" s="1"/>
      <c r="R16" s="1"/>
      <c r="S16" s="1"/>
      <c r="T16" s="1"/>
      <c r="U16" s="1"/>
      <c r="V16" s="1"/>
      <c r="W16" s="1"/>
      <c r="X16" s="1"/>
      <c r="Y16" s="1"/>
      <c r="Z16" s="1"/>
    </row>
    <row r="17" spans="1:26" ht="15.75" thickBot="1" x14ac:dyDescent="0.3">
      <c r="A17" s="3"/>
      <c r="B17" s="5"/>
      <c r="C17" s="6"/>
      <c r="D17" s="6"/>
      <c r="E17" s="6"/>
      <c r="F17" s="6"/>
      <c r="G17" s="6"/>
      <c r="H17" s="6"/>
      <c r="I17" s="7"/>
      <c r="J17" s="4"/>
      <c r="K17" s="1"/>
      <c r="L17" s="157" t="s">
        <v>4622</v>
      </c>
      <c r="M17" s="1"/>
      <c r="N17" s="1"/>
      <c r="O17" s="1"/>
      <c r="P17" s="1"/>
      <c r="Q17" s="1"/>
      <c r="R17" s="1"/>
      <c r="S17" s="1"/>
      <c r="T17" s="1"/>
      <c r="U17" s="1"/>
      <c r="V17" s="1"/>
      <c r="W17" s="1"/>
      <c r="X17" s="1"/>
      <c r="Y17" s="1"/>
      <c r="Z17" s="1"/>
    </row>
    <row r="18" spans="1:26" ht="15" customHeight="1" thickBot="1" x14ac:dyDescent="0.3">
      <c r="A18" s="3"/>
      <c r="B18" s="5"/>
      <c r="C18" s="240" t="s">
        <v>4767</v>
      </c>
      <c r="D18" s="330">
        <f>Energiberegning!H13</f>
        <v>0</v>
      </c>
      <c r="E18" s="331"/>
      <c r="F18" s="332" t="s">
        <v>1306</v>
      </c>
      <c r="G18" s="332"/>
      <c r="H18" s="333"/>
      <c r="I18" s="7"/>
      <c r="J18" s="4"/>
      <c r="K18" s="1"/>
      <c r="L18" s="1"/>
      <c r="M18" s="1"/>
      <c r="N18" s="1"/>
      <c r="O18" s="1"/>
      <c r="P18" s="1"/>
      <c r="Q18" s="1"/>
      <c r="R18" s="1"/>
      <c r="S18" s="1"/>
      <c r="T18" s="1"/>
      <c r="U18" s="1"/>
      <c r="V18" s="1"/>
      <c r="W18" s="1"/>
      <c r="X18" s="1"/>
      <c r="Y18" s="1"/>
      <c r="Z18" s="1"/>
    </row>
    <row r="19" spans="1:26" x14ac:dyDescent="0.25">
      <c r="A19" s="3"/>
      <c r="B19" s="5"/>
      <c r="C19" s="240"/>
      <c r="D19" s="334">
        <f>Energiberegning!H14</f>
        <v>0</v>
      </c>
      <c r="E19" s="335"/>
      <c r="F19" s="327" t="s">
        <v>1305</v>
      </c>
      <c r="G19" s="327"/>
      <c r="H19" s="328"/>
      <c r="I19" s="7"/>
      <c r="J19" s="4"/>
      <c r="K19" s="1"/>
      <c r="L19" s="12" t="s">
        <v>4623</v>
      </c>
      <c r="M19" s="1"/>
      <c r="N19" s="1"/>
      <c r="O19" s="1"/>
      <c r="P19" s="1"/>
      <c r="Q19" s="1"/>
      <c r="R19" s="1"/>
      <c r="S19" s="1"/>
      <c r="T19" s="1"/>
      <c r="U19" s="1"/>
      <c r="V19" s="1"/>
      <c r="W19" s="1"/>
      <c r="X19" s="1"/>
      <c r="Y19" s="1"/>
      <c r="Z19" s="1"/>
    </row>
    <row r="20" spans="1:26" x14ac:dyDescent="0.25">
      <c r="A20" s="3"/>
      <c r="B20" s="5"/>
      <c r="C20" s="6"/>
      <c r="D20" s="6"/>
      <c r="E20" s="6"/>
      <c r="F20" s="6"/>
      <c r="G20" s="6"/>
      <c r="H20" s="6"/>
      <c r="I20" s="7"/>
      <c r="J20" s="4"/>
      <c r="K20" s="1"/>
      <c r="L20" s="155" t="s">
        <v>4624</v>
      </c>
      <c r="M20" s="1"/>
      <c r="N20" s="1"/>
      <c r="O20" s="1"/>
      <c r="P20" s="1"/>
      <c r="Q20" s="1"/>
      <c r="R20" s="1"/>
      <c r="S20" s="1"/>
      <c r="T20" s="1"/>
      <c r="U20" s="1"/>
      <c r="V20" s="1"/>
      <c r="W20" s="1"/>
      <c r="X20" s="1"/>
      <c r="Y20" s="1"/>
      <c r="Z20" s="1"/>
    </row>
    <row r="21" spans="1:26" x14ac:dyDescent="0.25">
      <c r="A21" s="3"/>
      <c r="B21" s="5"/>
      <c r="C21" s="13" t="s">
        <v>4768</v>
      </c>
      <c r="D21" s="267"/>
      <c r="E21" s="267"/>
      <c r="F21" s="267"/>
      <c r="G21" s="267"/>
      <c r="H21" s="267"/>
      <c r="I21" s="7"/>
      <c r="J21" s="4"/>
      <c r="K21" s="1"/>
      <c r="L21" s="155" t="s">
        <v>4625</v>
      </c>
      <c r="M21" s="1"/>
      <c r="N21" s="1"/>
      <c r="O21" s="1"/>
      <c r="P21" s="1"/>
      <c r="Q21" s="1"/>
      <c r="R21" s="1"/>
      <c r="S21" s="1"/>
      <c r="T21" s="1"/>
      <c r="U21" s="1"/>
      <c r="V21" s="1"/>
      <c r="W21" s="1"/>
      <c r="X21" s="1"/>
      <c r="Y21" s="1"/>
      <c r="Z21" s="1"/>
    </row>
    <row r="22" spans="1:26" x14ac:dyDescent="0.25">
      <c r="A22" s="3"/>
      <c r="B22" s="5"/>
      <c r="C22" s="13" t="s">
        <v>4769</v>
      </c>
      <c r="D22" s="267"/>
      <c r="E22" s="267"/>
      <c r="F22" s="267"/>
      <c r="G22" s="267"/>
      <c r="H22" s="267"/>
      <c r="I22" s="7"/>
      <c r="J22" s="4"/>
      <c r="K22" s="1"/>
      <c r="L22" s="155" t="s">
        <v>4626</v>
      </c>
      <c r="M22" s="1"/>
      <c r="N22" s="1"/>
      <c r="O22" s="1"/>
      <c r="P22" s="1"/>
      <c r="Q22" s="1"/>
      <c r="R22" s="1"/>
      <c r="S22" s="1"/>
      <c r="T22" s="1"/>
      <c r="U22" s="1"/>
      <c r="V22" s="1"/>
      <c r="W22" s="1"/>
      <c r="X22" s="1"/>
      <c r="Y22" s="1"/>
      <c r="Z22" s="1"/>
    </row>
    <row r="23" spans="1:26" x14ac:dyDescent="0.25">
      <c r="A23" s="3"/>
      <c r="B23" s="5"/>
      <c r="C23" s="13" t="s">
        <v>5425</v>
      </c>
      <c r="D23" s="267"/>
      <c r="E23" s="267"/>
      <c r="F23" s="267"/>
      <c r="G23" s="267"/>
      <c r="H23" s="267"/>
      <c r="I23" s="7"/>
      <c r="J23" s="4"/>
      <c r="K23" s="1"/>
      <c r="L23" s="155" t="s">
        <v>8</v>
      </c>
      <c r="M23" s="1"/>
      <c r="N23" s="1"/>
      <c r="O23" s="1"/>
      <c r="P23" s="1"/>
      <c r="Q23" s="1"/>
      <c r="R23" s="1"/>
      <c r="S23" s="1"/>
      <c r="T23" s="1"/>
      <c r="U23" s="1"/>
      <c r="V23" s="1"/>
      <c r="W23" s="1"/>
      <c r="X23" s="1"/>
      <c r="Y23" s="1"/>
      <c r="Z23" s="1"/>
    </row>
    <row r="24" spans="1:26" x14ac:dyDescent="0.25">
      <c r="A24" s="3"/>
      <c r="B24" s="5"/>
      <c r="C24" s="13" t="s">
        <v>5418</v>
      </c>
      <c r="D24" s="267"/>
      <c r="E24" s="267"/>
      <c r="F24" s="267"/>
      <c r="G24" s="267"/>
      <c r="H24" s="267"/>
      <c r="I24" s="7"/>
      <c r="J24" s="4"/>
      <c r="K24" s="1"/>
      <c r="L24" s="155" t="s">
        <v>9</v>
      </c>
      <c r="M24" s="1"/>
      <c r="N24" s="1"/>
      <c r="O24" s="1"/>
      <c r="P24" s="1"/>
      <c r="Q24" s="1"/>
      <c r="R24" s="1"/>
      <c r="S24" s="1"/>
      <c r="T24" s="1"/>
      <c r="U24" s="1"/>
      <c r="V24" s="1"/>
      <c r="W24" s="1"/>
      <c r="X24" s="1"/>
      <c r="Y24" s="1"/>
      <c r="Z24" s="1"/>
    </row>
    <row r="25" spans="1:26" x14ac:dyDescent="0.25">
      <c r="A25" s="3"/>
      <c r="B25" s="5"/>
      <c r="C25" s="13" t="s">
        <v>4770</v>
      </c>
      <c r="D25" s="267"/>
      <c r="E25" s="267"/>
      <c r="F25" s="267"/>
      <c r="G25" s="267"/>
      <c r="H25" s="267"/>
      <c r="I25" s="7"/>
      <c r="J25" s="4"/>
      <c r="K25" s="1"/>
      <c r="L25" s="155" t="s">
        <v>4627</v>
      </c>
      <c r="M25" s="1"/>
      <c r="N25" s="1"/>
      <c r="O25" s="1"/>
      <c r="P25" s="1"/>
      <c r="Q25" s="1"/>
      <c r="R25" s="1"/>
      <c r="S25" s="1"/>
      <c r="T25" s="1"/>
      <c r="U25" s="1"/>
      <c r="V25" s="1"/>
      <c r="W25" s="1"/>
      <c r="X25" s="1"/>
      <c r="Y25" s="1"/>
      <c r="Z25" s="1"/>
    </row>
    <row r="26" spans="1:26" x14ac:dyDescent="0.25">
      <c r="A26" s="3"/>
      <c r="B26" s="5"/>
      <c r="C26" s="13" t="s">
        <v>4771</v>
      </c>
      <c r="D26" s="267"/>
      <c r="E26" s="267"/>
      <c r="F26" s="267"/>
      <c r="G26" s="267"/>
      <c r="H26" s="267"/>
      <c r="I26" s="7"/>
      <c r="J26" s="4"/>
      <c r="K26" s="1"/>
      <c r="L26" s="155" t="s">
        <v>10</v>
      </c>
      <c r="M26" s="1"/>
      <c r="N26" s="1"/>
      <c r="O26" s="1"/>
      <c r="P26" s="1"/>
      <c r="Q26" s="1"/>
      <c r="R26" s="1"/>
      <c r="S26" s="1"/>
      <c r="T26" s="1"/>
      <c r="U26" s="1"/>
      <c r="V26" s="1"/>
      <c r="W26" s="1"/>
      <c r="X26" s="1"/>
      <c r="Y26" s="1"/>
      <c r="Z26" s="1"/>
    </row>
    <row r="27" spans="1:26" ht="15.75" thickBot="1" x14ac:dyDescent="0.3">
      <c r="A27" s="3"/>
      <c r="B27" s="5"/>
      <c r="C27" s="13" t="s">
        <v>4772</v>
      </c>
      <c r="D27" s="267"/>
      <c r="E27" s="267"/>
      <c r="F27" s="267"/>
      <c r="G27" s="267"/>
      <c r="H27" s="267"/>
      <c r="I27" s="7"/>
      <c r="J27" s="4"/>
      <c r="K27" s="1"/>
      <c r="L27" s="156" t="s">
        <v>11</v>
      </c>
      <c r="M27" s="1"/>
      <c r="N27" s="1"/>
      <c r="O27" s="1"/>
      <c r="P27" s="1"/>
      <c r="Q27" s="1"/>
      <c r="R27" s="1"/>
      <c r="S27" s="1"/>
      <c r="T27" s="1"/>
      <c r="U27" s="1"/>
      <c r="V27" s="1"/>
      <c r="W27" s="1"/>
      <c r="X27" s="1"/>
      <c r="Y27" s="1"/>
      <c r="Z27" s="1"/>
    </row>
    <row r="28" spans="1:26" x14ac:dyDescent="0.25">
      <c r="A28" s="3"/>
      <c r="B28" s="5"/>
      <c r="C28" s="13" t="s">
        <v>5375</v>
      </c>
      <c r="D28" s="267"/>
      <c r="E28" s="267"/>
      <c r="F28" s="267"/>
      <c r="G28" s="267"/>
      <c r="H28" s="267"/>
      <c r="I28" s="7"/>
      <c r="J28" s="4"/>
      <c r="K28" s="1"/>
      <c r="L28" s="1"/>
      <c r="M28" s="1"/>
      <c r="N28" s="1"/>
      <c r="O28" s="1"/>
      <c r="P28" s="1"/>
      <c r="Q28" s="1"/>
      <c r="R28" s="1"/>
      <c r="S28" s="1"/>
      <c r="T28" s="1"/>
      <c r="U28" s="1"/>
      <c r="V28" s="1"/>
      <c r="W28" s="1"/>
      <c r="X28" s="1"/>
      <c r="Y28" s="1"/>
      <c r="Z28" s="1"/>
    </row>
    <row r="29" spans="1:26" x14ac:dyDescent="0.25">
      <c r="A29" s="3"/>
      <c r="B29" s="5"/>
      <c r="C29" s="13" t="s">
        <v>712</v>
      </c>
      <c r="D29" s="267"/>
      <c r="E29" s="267"/>
      <c r="F29" s="267"/>
      <c r="G29" s="267"/>
      <c r="H29" s="267"/>
      <c r="I29" s="7"/>
      <c r="J29" s="4"/>
      <c r="K29" s="1"/>
      <c r="L29" s="1"/>
      <c r="M29" s="1"/>
      <c r="N29" s="1"/>
      <c r="O29" s="1"/>
      <c r="P29" s="1"/>
      <c r="Q29" s="1"/>
      <c r="R29" s="1"/>
      <c r="S29" s="1"/>
      <c r="T29" s="1"/>
      <c r="U29" s="1"/>
      <c r="V29" s="1"/>
      <c r="W29" s="1"/>
      <c r="X29" s="1"/>
      <c r="Y29" s="1"/>
      <c r="Z29" s="1"/>
    </row>
    <row r="30" spans="1:26" x14ac:dyDescent="0.25">
      <c r="A30" s="3"/>
      <c r="B30" s="5"/>
      <c r="C30" s="13" t="s">
        <v>4773</v>
      </c>
      <c r="D30" s="267"/>
      <c r="E30" s="267"/>
      <c r="F30" s="267"/>
      <c r="G30" s="267"/>
      <c r="H30" s="267"/>
      <c r="I30" s="7"/>
      <c r="J30" s="4"/>
      <c r="K30" s="1"/>
      <c r="L30" s="1"/>
      <c r="M30" s="1"/>
      <c r="N30" s="1"/>
      <c r="O30" s="1"/>
      <c r="P30" s="1"/>
      <c r="Q30" s="1"/>
      <c r="R30" s="1"/>
      <c r="S30" s="1"/>
      <c r="T30" s="1"/>
      <c r="U30" s="1"/>
      <c r="V30" s="1"/>
      <c r="W30" s="1"/>
      <c r="X30" s="1"/>
      <c r="Y30" s="1"/>
      <c r="Z30" s="1"/>
    </row>
    <row r="31" spans="1:26" x14ac:dyDescent="0.25">
      <c r="A31" s="3"/>
      <c r="B31" s="5"/>
      <c r="C31" s="13" t="s">
        <v>4774</v>
      </c>
      <c r="D31" s="348">
        <f>IFERROR(D30*2.5,0)</f>
        <v>0</v>
      </c>
      <c r="E31" s="349"/>
      <c r="F31" s="349"/>
      <c r="G31" s="349"/>
      <c r="H31" s="350"/>
      <c r="I31" s="7"/>
      <c r="J31" s="4"/>
      <c r="K31" s="1"/>
      <c r="L31" s="1"/>
      <c r="M31" s="1"/>
      <c r="N31" s="1"/>
      <c r="O31" s="1"/>
      <c r="P31" s="1"/>
      <c r="Q31" s="1"/>
      <c r="R31" s="1"/>
      <c r="S31" s="1"/>
      <c r="T31" s="1"/>
      <c r="U31" s="1"/>
      <c r="V31" s="1"/>
      <c r="W31" s="1"/>
      <c r="X31" s="1"/>
      <c r="Y31" s="1"/>
      <c r="Z31" s="1"/>
    </row>
    <row r="32" spans="1:26" x14ac:dyDescent="0.25">
      <c r="A32" s="3"/>
      <c r="B32" s="5"/>
      <c r="C32" s="13" t="s">
        <v>4775</v>
      </c>
      <c r="D32" s="267"/>
      <c r="E32" s="267"/>
      <c r="F32" s="267"/>
      <c r="G32" s="267"/>
      <c r="H32" s="267"/>
      <c r="I32" s="7"/>
      <c r="J32" s="4"/>
      <c r="K32" s="1"/>
      <c r="L32" s="1"/>
      <c r="M32" s="1"/>
      <c r="N32" s="1"/>
      <c r="O32" s="1"/>
      <c r="P32" s="1"/>
      <c r="Q32" s="1"/>
      <c r="R32" s="1"/>
      <c r="S32" s="1"/>
      <c r="T32" s="1"/>
      <c r="U32" s="1"/>
      <c r="V32" s="1"/>
      <c r="W32" s="1"/>
      <c r="X32" s="1"/>
      <c r="Y32" s="1"/>
      <c r="Z32" s="1"/>
    </row>
    <row r="33" spans="1:26" x14ac:dyDescent="0.25">
      <c r="A33" s="3"/>
      <c r="B33" s="5"/>
      <c r="C33" s="13" t="s">
        <v>4776</v>
      </c>
      <c r="D33" s="267"/>
      <c r="E33" s="267"/>
      <c r="F33" s="267"/>
      <c r="G33" s="267"/>
      <c r="H33" s="267"/>
      <c r="I33" s="7"/>
      <c r="J33" s="4"/>
      <c r="K33" s="1"/>
      <c r="L33" s="1"/>
      <c r="M33" s="1"/>
      <c r="N33" s="1"/>
      <c r="O33" s="1"/>
      <c r="P33" s="1"/>
      <c r="Q33" s="1"/>
      <c r="R33" s="1"/>
      <c r="S33" s="1"/>
      <c r="T33" s="1"/>
      <c r="U33" s="1"/>
      <c r="V33" s="1"/>
      <c r="W33" s="1"/>
      <c r="X33" s="1"/>
      <c r="Y33" s="1"/>
      <c r="Z33" s="1"/>
    </row>
    <row r="34" spans="1:26" x14ac:dyDescent="0.25">
      <c r="A34" s="3"/>
      <c r="B34" s="5"/>
      <c r="C34" s="13" t="s">
        <v>4777</v>
      </c>
      <c r="D34" s="267"/>
      <c r="E34" s="267"/>
      <c r="F34" s="267"/>
      <c r="G34" s="267"/>
      <c r="H34" s="267"/>
      <c r="I34" s="7"/>
      <c r="J34" s="4"/>
      <c r="K34" s="1"/>
      <c r="L34" s="1"/>
      <c r="M34" s="1"/>
      <c r="N34" s="1"/>
      <c r="O34" s="1"/>
      <c r="P34" s="1"/>
      <c r="Q34" s="1"/>
      <c r="R34" s="1"/>
      <c r="S34" s="1"/>
      <c r="T34" s="1"/>
      <c r="U34" s="1"/>
      <c r="V34" s="1"/>
      <c r="W34" s="1"/>
      <c r="X34" s="1"/>
      <c r="Y34" s="1"/>
      <c r="Z34" s="1"/>
    </row>
    <row r="35" spans="1:26" x14ac:dyDescent="0.25">
      <c r="A35" s="3"/>
      <c r="B35" s="5"/>
      <c r="C35" s="13" t="s">
        <v>1705</v>
      </c>
      <c r="D35" s="267"/>
      <c r="E35" s="267"/>
      <c r="F35" s="267"/>
      <c r="G35" s="267"/>
      <c r="H35" s="267"/>
      <c r="I35" s="7"/>
      <c r="J35" s="4"/>
      <c r="K35" s="1"/>
      <c r="L35" s="1"/>
      <c r="M35" s="1"/>
      <c r="N35" s="1"/>
      <c r="O35" s="1"/>
      <c r="P35" s="1"/>
      <c r="Q35" s="1"/>
      <c r="R35" s="1"/>
      <c r="S35" s="1"/>
      <c r="T35" s="1"/>
      <c r="U35" s="1"/>
      <c r="V35" s="1"/>
      <c r="W35" s="1"/>
      <c r="X35" s="1"/>
      <c r="Y35" s="1"/>
      <c r="Z35" s="1"/>
    </row>
    <row r="36" spans="1:26" x14ac:dyDescent="0.25">
      <c r="A36" s="3"/>
      <c r="B36" s="5"/>
      <c r="C36" s="13" t="s">
        <v>1706</v>
      </c>
      <c r="D36" s="267"/>
      <c r="E36" s="267"/>
      <c r="F36" s="267"/>
      <c r="G36" s="267"/>
      <c r="H36" s="267"/>
      <c r="I36" s="7"/>
      <c r="J36" s="4"/>
      <c r="K36" s="1"/>
      <c r="L36" s="1"/>
      <c r="M36" s="1"/>
      <c r="N36" s="1"/>
      <c r="O36" s="1"/>
      <c r="P36" s="1"/>
      <c r="Q36" s="1"/>
      <c r="R36" s="1"/>
      <c r="S36" s="1"/>
      <c r="T36" s="1"/>
      <c r="U36" s="1"/>
      <c r="V36" s="1"/>
      <c r="W36" s="1"/>
      <c r="X36" s="1"/>
      <c r="Y36" s="1"/>
      <c r="Z36" s="1"/>
    </row>
    <row r="37" spans="1:26" x14ac:dyDescent="0.25">
      <c r="A37" s="3"/>
      <c r="B37" s="5"/>
      <c r="C37" s="6" t="s">
        <v>5376</v>
      </c>
      <c r="D37" s="6"/>
      <c r="E37" s="6"/>
      <c r="F37" s="6"/>
      <c r="G37" s="6"/>
      <c r="H37" s="6"/>
      <c r="I37" s="7"/>
      <c r="J37" s="4"/>
      <c r="K37" s="1"/>
      <c r="L37" s="1"/>
      <c r="M37" s="1"/>
      <c r="N37" s="1"/>
      <c r="O37" s="1"/>
      <c r="P37" s="1"/>
      <c r="Q37" s="1"/>
      <c r="R37" s="1"/>
      <c r="S37" s="1"/>
      <c r="T37" s="1"/>
      <c r="U37" s="1"/>
      <c r="V37" s="1"/>
      <c r="W37" s="1"/>
      <c r="X37" s="1"/>
      <c r="Y37" s="1"/>
      <c r="Z37" s="1"/>
    </row>
    <row r="38" spans="1:26" x14ac:dyDescent="0.25">
      <c r="A38" s="3"/>
      <c r="B38" s="5"/>
      <c r="D38" s="6"/>
      <c r="E38" s="6"/>
      <c r="F38" s="6"/>
      <c r="G38" s="6"/>
      <c r="H38" s="6"/>
      <c r="I38" s="7"/>
      <c r="J38" s="4"/>
      <c r="K38" s="1"/>
      <c r="L38" s="1"/>
      <c r="M38" s="1"/>
      <c r="N38" s="1"/>
      <c r="O38" s="1"/>
      <c r="P38" s="1"/>
      <c r="Q38" s="1"/>
      <c r="R38" s="1"/>
      <c r="S38" s="1"/>
      <c r="T38" s="1"/>
      <c r="U38" s="1"/>
      <c r="V38" s="1"/>
      <c r="W38" s="1"/>
      <c r="X38" s="1"/>
      <c r="Y38" s="1"/>
      <c r="Z38" s="1"/>
    </row>
    <row r="39" spans="1:26" x14ac:dyDescent="0.25">
      <c r="A39" s="3"/>
      <c r="B39" s="5"/>
      <c r="C39" s="10" t="s">
        <v>4859</v>
      </c>
      <c r="D39" s="6"/>
      <c r="E39" s="6"/>
      <c r="F39" s="6"/>
      <c r="G39" s="6"/>
      <c r="H39" s="6"/>
      <c r="I39" s="7"/>
      <c r="J39" s="4"/>
      <c r="K39" s="1"/>
      <c r="L39" s="1"/>
      <c r="M39" s="1"/>
      <c r="N39" s="1"/>
      <c r="O39" s="1"/>
      <c r="P39" s="1"/>
      <c r="Q39" s="1"/>
      <c r="R39" s="1"/>
      <c r="S39" s="1"/>
      <c r="T39" s="1"/>
      <c r="U39" s="1"/>
      <c r="V39" s="1"/>
      <c r="W39" s="1"/>
      <c r="X39" s="1"/>
      <c r="Y39" s="1"/>
      <c r="Z39" s="1"/>
    </row>
    <row r="40" spans="1:26" x14ac:dyDescent="0.25">
      <c r="A40" s="3"/>
      <c r="B40" s="5"/>
      <c r="C40" s="13" t="s">
        <v>4779</v>
      </c>
      <c r="D40" s="267" t="s">
        <v>4614</v>
      </c>
      <c r="E40" s="267"/>
      <c r="F40" s="267"/>
      <c r="G40" s="267"/>
      <c r="H40" s="267"/>
      <c r="I40" s="7"/>
      <c r="J40" s="4"/>
      <c r="K40" s="1"/>
      <c r="L40" s="1"/>
      <c r="M40" s="1"/>
      <c r="N40" s="1"/>
      <c r="O40" s="1"/>
      <c r="P40" s="1"/>
      <c r="Q40" s="1"/>
      <c r="R40" s="1"/>
      <c r="S40" s="1"/>
      <c r="T40" s="1"/>
      <c r="U40" s="1"/>
      <c r="V40" s="1"/>
      <c r="W40" s="1"/>
      <c r="X40" s="1"/>
      <c r="Y40" s="1"/>
      <c r="Z40" s="1"/>
    </row>
    <row r="41" spans="1:26" x14ac:dyDescent="0.25">
      <c r="A41" s="3"/>
      <c r="B41" s="5"/>
      <c r="C41" s="13" t="s">
        <v>4780</v>
      </c>
      <c r="D41" s="267" t="s">
        <v>4614</v>
      </c>
      <c r="E41" s="267"/>
      <c r="F41" s="267"/>
      <c r="G41" s="267"/>
      <c r="H41" s="267"/>
      <c r="I41" s="7"/>
      <c r="J41" s="4"/>
      <c r="K41" s="1"/>
      <c r="L41" s="1"/>
      <c r="M41" s="1"/>
      <c r="N41" s="1"/>
      <c r="O41" s="1"/>
      <c r="P41" s="1"/>
      <c r="Q41" s="1"/>
      <c r="R41" s="1"/>
      <c r="S41" s="1"/>
      <c r="T41" s="1"/>
      <c r="U41" s="1"/>
      <c r="V41" s="1"/>
      <c r="W41" s="1"/>
      <c r="X41" s="1"/>
      <c r="Y41" s="1"/>
      <c r="Z41" s="1"/>
    </row>
    <row r="42" spans="1:26" x14ac:dyDescent="0.25">
      <c r="A42" s="3"/>
      <c r="B42" s="5"/>
      <c r="C42" s="13" t="s">
        <v>232</v>
      </c>
      <c r="D42" s="279" t="s">
        <v>15</v>
      </c>
      <c r="E42" s="280"/>
      <c r="F42" s="280"/>
      <c r="G42" s="280"/>
      <c r="H42" s="280"/>
      <c r="I42" s="7"/>
      <c r="J42" s="4"/>
      <c r="K42" s="1"/>
      <c r="L42" s="1"/>
      <c r="M42" s="1"/>
      <c r="N42" s="1"/>
      <c r="O42" s="1"/>
      <c r="P42" s="1"/>
      <c r="Q42" s="1"/>
      <c r="R42" s="1"/>
      <c r="S42" s="1"/>
      <c r="T42" s="1"/>
      <c r="U42" s="1"/>
      <c r="V42" s="1"/>
      <c r="W42" s="1"/>
      <c r="X42" s="1"/>
      <c r="Y42" s="1"/>
      <c r="Z42" s="1"/>
    </row>
    <row r="43" spans="1:26" x14ac:dyDescent="0.25">
      <c r="A43" s="3"/>
      <c r="B43" s="5"/>
      <c r="C43" s="6"/>
      <c r="D43" s="6"/>
      <c r="E43" s="6"/>
      <c r="F43" s="6"/>
      <c r="G43" s="6"/>
      <c r="H43" s="6"/>
      <c r="I43" s="7"/>
      <c r="J43" s="4"/>
      <c r="K43" s="1"/>
      <c r="L43" s="1"/>
      <c r="M43" s="1"/>
      <c r="N43" s="1"/>
      <c r="O43" s="1"/>
      <c r="P43" s="1"/>
      <c r="Q43" s="1"/>
      <c r="R43" s="1"/>
      <c r="S43" s="1"/>
      <c r="T43" s="1"/>
      <c r="U43" s="1"/>
      <c r="V43" s="1"/>
      <c r="W43" s="1"/>
      <c r="X43" s="1"/>
      <c r="Y43" s="1"/>
      <c r="Z43" s="1"/>
    </row>
    <row r="44" spans="1:26" ht="30.95" customHeight="1" x14ac:dyDescent="0.5">
      <c r="A44" s="3"/>
      <c r="B44" s="5"/>
      <c r="C44" s="351" t="s">
        <v>4860</v>
      </c>
      <c r="D44" s="351"/>
      <c r="E44" s="351"/>
      <c r="F44" s="351"/>
      <c r="G44" s="351"/>
      <c r="H44" s="351"/>
      <c r="I44" s="7"/>
      <c r="J44" s="4"/>
      <c r="K44" s="1"/>
      <c r="L44" s="1"/>
      <c r="M44" s="1"/>
      <c r="N44" s="1"/>
      <c r="O44" s="1"/>
      <c r="P44" s="1"/>
      <c r="Q44" s="1"/>
      <c r="R44" s="1"/>
      <c r="S44" s="1"/>
      <c r="T44" s="1"/>
      <c r="U44" s="1"/>
      <c r="V44" s="1"/>
      <c r="W44" s="1"/>
      <c r="X44" s="1"/>
      <c r="Y44" s="1"/>
      <c r="Z44" s="1"/>
    </row>
    <row r="45" spans="1:26" x14ac:dyDescent="0.25">
      <c r="A45" s="3"/>
      <c r="B45" s="5"/>
      <c r="C45" s="6"/>
      <c r="D45" s="6"/>
      <c r="E45" s="6"/>
      <c r="F45" s="6"/>
      <c r="G45" s="6"/>
      <c r="H45" s="6"/>
      <c r="I45" s="7"/>
      <c r="J45" s="4"/>
      <c r="K45" s="1"/>
      <c r="L45" s="1"/>
      <c r="M45" s="1"/>
      <c r="N45" s="1"/>
      <c r="O45" s="1"/>
      <c r="P45" s="1"/>
      <c r="Q45" s="1"/>
      <c r="R45" s="1"/>
      <c r="S45" s="1"/>
      <c r="T45" s="1"/>
      <c r="U45" s="1"/>
      <c r="V45" s="1"/>
      <c r="W45" s="1"/>
      <c r="X45" s="1"/>
      <c r="Y45" s="1"/>
      <c r="Z45" s="1"/>
    </row>
    <row r="46" spans="1:26" ht="14.45" customHeight="1" x14ac:dyDescent="0.25">
      <c r="A46" s="3"/>
      <c r="B46" s="5"/>
      <c r="C46" s="296" t="s">
        <v>4861</v>
      </c>
      <c r="D46" s="277" t="s">
        <v>4614</v>
      </c>
      <c r="E46" s="277"/>
      <c r="F46" s="277"/>
      <c r="G46" s="277"/>
      <c r="H46" s="277"/>
      <c r="I46" s="7"/>
      <c r="J46" s="4"/>
      <c r="K46" s="1"/>
      <c r="L46" s="1"/>
      <c r="M46" s="1"/>
      <c r="N46" s="1"/>
      <c r="O46" s="1"/>
      <c r="P46" s="1"/>
      <c r="Q46" s="1"/>
      <c r="R46" s="1"/>
      <c r="S46" s="1"/>
      <c r="T46" s="1"/>
      <c r="U46" s="1"/>
      <c r="V46" s="1"/>
      <c r="W46" s="1"/>
      <c r="X46" s="1"/>
      <c r="Y46" s="1"/>
      <c r="Z46" s="1"/>
    </row>
    <row r="47" spans="1:26" x14ac:dyDescent="0.25">
      <c r="A47" s="3"/>
      <c r="B47" s="5"/>
      <c r="C47" s="296"/>
      <c r="D47" s="277"/>
      <c r="E47" s="277"/>
      <c r="F47" s="277"/>
      <c r="G47" s="277"/>
      <c r="H47" s="277"/>
      <c r="I47" s="7"/>
      <c r="J47" s="4"/>
      <c r="K47" s="1"/>
      <c r="L47" s="1"/>
      <c r="M47" s="1"/>
      <c r="N47" s="1"/>
      <c r="O47" s="1"/>
      <c r="P47" s="1"/>
      <c r="Q47" s="1"/>
      <c r="R47" s="1"/>
      <c r="S47" s="1"/>
      <c r="T47" s="1"/>
      <c r="U47" s="1"/>
      <c r="V47" s="1"/>
      <c r="W47" s="1"/>
      <c r="X47" s="1"/>
      <c r="Y47" s="1"/>
      <c r="Z47" s="1"/>
    </row>
    <row r="48" spans="1:26" x14ac:dyDescent="0.25">
      <c r="A48" s="3"/>
      <c r="B48" s="5"/>
      <c r="C48" s="6"/>
      <c r="D48" s="6"/>
      <c r="E48" s="6"/>
      <c r="F48" s="6"/>
      <c r="G48" s="6"/>
      <c r="H48" s="6"/>
      <c r="I48" s="7"/>
      <c r="J48" s="4"/>
      <c r="K48" s="1"/>
      <c r="L48" s="1"/>
      <c r="M48" s="1"/>
      <c r="N48" s="1"/>
      <c r="O48" s="1"/>
      <c r="P48" s="1"/>
      <c r="Q48" s="1"/>
      <c r="R48" s="1"/>
      <c r="S48" s="1"/>
      <c r="T48" s="1"/>
      <c r="U48" s="1"/>
      <c r="V48" s="1"/>
      <c r="W48" s="1"/>
      <c r="X48" s="1"/>
      <c r="Y48" s="1"/>
      <c r="Z48" s="1"/>
    </row>
    <row r="49" spans="1:26" x14ac:dyDescent="0.25">
      <c r="A49" s="3"/>
      <c r="B49" s="5"/>
      <c r="C49" s="13" t="s">
        <v>4764</v>
      </c>
      <c r="D49" s="279" t="s">
        <v>15</v>
      </c>
      <c r="E49" s="280"/>
      <c r="F49" s="280"/>
      <c r="G49" s="280"/>
      <c r="H49" s="280"/>
      <c r="I49" s="7"/>
      <c r="J49" s="4"/>
      <c r="K49" s="1"/>
      <c r="L49" s="1"/>
      <c r="M49" s="1"/>
      <c r="N49" s="1"/>
      <c r="O49" s="1"/>
      <c r="P49" s="1"/>
      <c r="Q49" s="1"/>
      <c r="R49" s="1"/>
      <c r="S49" s="1"/>
      <c r="T49" s="1"/>
      <c r="U49" s="1"/>
      <c r="V49" s="1"/>
      <c r="W49" s="1"/>
      <c r="X49" s="1"/>
      <c r="Y49" s="1"/>
      <c r="Z49" s="1"/>
    </row>
    <row r="50" spans="1:26" x14ac:dyDescent="0.25">
      <c r="A50" s="3"/>
      <c r="B50" s="5"/>
      <c r="D50" s="6"/>
      <c r="E50" s="6"/>
      <c r="F50" s="6"/>
      <c r="G50" s="6"/>
      <c r="H50" s="6"/>
      <c r="I50" s="7"/>
      <c r="J50" s="4"/>
      <c r="K50" s="1"/>
      <c r="L50" s="1"/>
      <c r="M50" s="1"/>
      <c r="N50" s="1"/>
      <c r="O50" s="1"/>
      <c r="P50" s="1"/>
      <c r="Q50" s="1"/>
      <c r="R50" s="1"/>
      <c r="S50" s="1"/>
      <c r="T50" s="1"/>
      <c r="U50" s="1"/>
      <c r="V50" s="1"/>
      <c r="W50" s="1"/>
      <c r="X50" s="1"/>
      <c r="Y50" s="1"/>
      <c r="Z50" s="1"/>
    </row>
    <row r="51" spans="1:26" x14ac:dyDescent="0.25">
      <c r="A51" s="3"/>
      <c r="B51" s="5"/>
      <c r="C51" s="13" t="s">
        <v>4862</v>
      </c>
      <c r="D51" s="279" t="s">
        <v>15</v>
      </c>
      <c r="E51" s="280"/>
      <c r="F51" s="280"/>
      <c r="G51" s="280"/>
      <c r="H51" s="280"/>
      <c r="I51" s="7"/>
      <c r="J51" s="4"/>
      <c r="K51" s="1"/>
      <c r="L51" s="1"/>
      <c r="M51" s="1"/>
      <c r="N51" s="1"/>
      <c r="O51" s="1"/>
      <c r="P51" s="1"/>
      <c r="Q51" s="1"/>
      <c r="R51" s="1"/>
      <c r="S51" s="1"/>
      <c r="T51" s="1"/>
      <c r="U51" s="1"/>
      <c r="V51" s="1"/>
      <c r="W51" s="1"/>
      <c r="X51" s="1"/>
      <c r="Y51" s="1"/>
      <c r="Z51" s="1"/>
    </row>
    <row r="52" spans="1:26" ht="14.45" customHeight="1" x14ac:dyDescent="0.25">
      <c r="A52" s="3"/>
      <c r="B52" s="5"/>
      <c r="C52" s="276" t="s">
        <v>4863</v>
      </c>
      <c r="D52" s="274" t="s">
        <v>15</v>
      </c>
      <c r="E52" s="274"/>
      <c r="F52" s="274"/>
      <c r="G52" s="274"/>
      <c r="H52" s="274"/>
      <c r="I52" s="7"/>
      <c r="J52" s="4"/>
      <c r="K52" s="1"/>
      <c r="L52" s="1"/>
      <c r="M52" s="1"/>
      <c r="N52" s="1"/>
      <c r="O52" s="1"/>
      <c r="P52" s="1"/>
      <c r="Q52" s="1"/>
      <c r="R52" s="1"/>
      <c r="S52" s="1"/>
      <c r="T52" s="1"/>
      <c r="U52" s="1"/>
      <c r="V52" s="1"/>
      <c r="W52" s="1"/>
      <c r="X52" s="1"/>
      <c r="Y52" s="1"/>
      <c r="Z52" s="1"/>
    </row>
    <row r="53" spans="1:26" x14ac:dyDescent="0.25">
      <c r="A53" s="3"/>
      <c r="B53" s="5"/>
      <c r="C53" s="276"/>
      <c r="D53" s="274"/>
      <c r="E53" s="274"/>
      <c r="F53" s="274"/>
      <c r="G53" s="274"/>
      <c r="H53" s="274"/>
      <c r="I53" s="7"/>
      <c r="J53" s="4"/>
      <c r="K53" s="1"/>
      <c r="L53" s="1"/>
      <c r="M53" s="1"/>
      <c r="N53" s="1"/>
      <c r="O53" s="1"/>
      <c r="P53" s="1"/>
      <c r="Q53" s="1"/>
      <c r="R53" s="1"/>
      <c r="S53" s="1"/>
      <c r="T53" s="1"/>
      <c r="U53" s="1"/>
      <c r="V53" s="1"/>
      <c r="W53" s="1"/>
      <c r="X53" s="1"/>
      <c r="Y53" s="1"/>
      <c r="Z53" s="1"/>
    </row>
    <row r="54" spans="1:26" x14ac:dyDescent="0.25">
      <c r="A54" s="3"/>
      <c r="B54" s="5"/>
      <c r="C54" s="6"/>
      <c r="D54" s="6"/>
      <c r="E54" s="6"/>
      <c r="F54" s="6"/>
      <c r="G54" s="6"/>
      <c r="H54" s="6"/>
      <c r="I54" s="7"/>
      <c r="J54" s="4"/>
      <c r="K54" s="1"/>
      <c r="L54" s="1"/>
      <c r="M54" s="1"/>
      <c r="N54" s="1"/>
      <c r="O54" s="1"/>
      <c r="P54" s="1"/>
      <c r="Q54" s="1"/>
      <c r="R54" s="1"/>
      <c r="S54" s="1"/>
      <c r="T54" s="1"/>
      <c r="U54" s="1"/>
      <c r="V54" s="1"/>
      <c r="W54" s="1"/>
      <c r="X54" s="1"/>
      <c r="Y54" s="1"/>
      <c r="Z54" s="1"/>
    </row>
    <row r="55" spans="1:26" ht="14.45" customHeight="1" x14ac:dyDescent="0.25">
      <c r="A55" s="3"/>
      <c r="B55" s="5"/>
      <c r="C55" s="240" t="s">
        <v>4767</v>
      </c>
      <c r="D55" s="330">
        <f>Energiberegning!M13</f>
        <v>0</v>
      </c>
      <c r="E55" s="331"/>
      <c r="F55" s="332" t="s">
        <v>1306</v>
      </c>
      <c r="G55" s="332"/>
      <c r="H55" s="333"/>
      <c r="I55" s="7"/>
      <c r="J55" s="4"/>
      <c r="K55" s="1"/>
      <c r="L55" s="1"/>
      <c r="M55" s="1"/>
      <c r="N55" s="1"/>
      <c r="O55" s="1"/>
      <c r="P55" s="1"/>
      <c r="Q55" s="1"/>
      <c r="R55" s="1"/>
      <c r="S55" s="1"/>
      <c r="T55" s="1"/>
      <c r="U55" s="1"/>
      <c r="V55" s="1"/>
      <c r="W55" s="1"/>
      <c r="X55" s="1"/>
      <c r="Y55" s="1"/>
      <c r="Z55" s="1"/>
    </row>
    <row r="56" spans="1:26" x14ac:dyDescent="0.25">
      <c r="A56" s="3"/>
      <c r="B56" s="5"/>
      <c r="C56" s="240"/>
      <c r="D56" s="334">
        <f>Energiberegning!M14</f>
        <v>0</v>
      </c>
      <c r="E56" s="335"/>
      <c r="F56" s="327" t="s">
        <v>1305</v>
      </c>
      <c r="G56" s="327"/>
      <c r="H56" s="328"/>
      <c r="I56" s="7"/>
      <c r="J56" s="4"/>
      <c r="K56" s="1"/>
      <c r="L56" s="1"/>
      <c r="M56" s="1"/>
      <c r="N56" s="1"/>
      <c r="O56" s="1"/>
      <c r="P56" s="1"/>
      <c r="Q56" s="1"/>
      <c r="R56" s="1"/>
      <c r="S56" s="1"/>
      <c r="T56" s="1"/>
      <c r="U56" s="1"/>
      <c r="V56" s="1"/>
      <c r="W56" s="1"/>
      <c r="X56" s="1"/>
      <c r="Y56" s="1"/>
      <c r="Z56" s="1"/>
    </row>
    <row r="57" spans="1:26" x14ac:dyDescent="0.25">
      <c r="A57" s="3"/>
      <c r="B57" s="5"/>
      <c r="C57" s="6"/>
      <c r="D57" s="6"/>
      <c r="E57" s="6"/>
      <c r="F57" s="6"/>
      <c r="G57" s="6"/>
      <c r="H57" s="6"/>
      <c r="I57" s="7"/>
      <c r="J57" s="4"/>
      <c r="K57" s="1"/>
      <c r="L57" s="1"/>
      <c r="M57" s="1"/>
      <c r="N57" s="1"/>
      <c r="O57" s="1"/>
      <c r="P57" s="1"/>
      <c r="Q57" s="1"/>
      <c r="R57" s="1"/>
      <c r="S57" s="1"/>
      <c r="T57" s="1"/>
      <c r="U57" s="1"/>
      <c r="V57" s="1"/>
      <c r="W57" s="1"/>
      <c r="X57" s="1"/>
      <c r="Y57" s="1"/>
      <c r="Z57" s="1"/>
    </row>
    <row r="58" spans="1:26" x14ac:dyDescent="0.25">
      <c r="A58" s="3"/>
      <c r="B58" s="5"/>
      <c r="C58" s="13" t="s">
        <v>4768</v>
      </c>
      <c r="D58" s="267"/>
      <c r="E58" s="267"/>
      <c r="F58" s="267"/>
      <c r="G58" s="267"/>
      <c r="H58" s="267"/>
      <c r="I58" s="7"/>
      <c r="J58" s="4"/>
      <c r="K58" s="1"/>
      <c r="L58" s="1"/>
      <c r="M58" s="1"/>
      <c r="N58" s="1"/>
      <c r="O58" s="1"/>
      <c r="P58" s="1"/>
      <c r="Q58" s="1"/>
      <c r="R58" s="1"/>
      <c r="S58" s="1"/>
      <c r="T58" s="1"/>
      <c r="U58" s="1"/>
      <c r="V58" s="1"/>
      <c r="W58" s="1"/>
      <c r="X58" s="1"/>
      <c r="Y58" s="1"/>
      <c r="Z58" s="1"/>
    </row>
    <row r="59" spans="1:26" x14ac:dyDescent="0.25">
      <c r="A59" s="3"/>
      <c r="B59" s="5"/>
      <c r="C59" s="13" t="s">
        <v>4769</v>
      </c>
      <c r="D59" s="267"/>
      <c r="E59" s="267"/>
      <c r="F59" s="267"/>
      <c r="G59" s="267"/>
      <c r="H59" s="267"/>
      <c r="I59" s="7"/>
      <c r="J59" s="4"/>
      <c r="K59" s="1"/>
      <c r="L59" s="1"/>
      <c r="M59" s="1"/>
      <c r="N59" s="1"/>
      <c r="O59" s="1"/>
      <c r="P59" s="1"/>
      <c r="Q59" s="1"/>
      <c r="R59" s="1"/>
      <c r="S59" s="1"/>
      <c r="T59" s="1"/>
      <c r="U59" s="1"/>
      <c r="V59" s="1"/>
      <c r="W59" s="1"/>
      <c r="X59" s="1"/>
      <c r="Y59" s="1"/>
      <c r="Z59" s="1"/>
    </row>
    <row r="60" spans="1:26" x14ac:dyDescent="0.25">
      <c r="A60" s="3"/>
      <c r="B60" s="5"/>
      <c r="C60" s="13" t="s">
        <v>5425</v>
      </c>
      <c r="D60" s="267"/>
      <c r="E60" s="267"/>
      <c r="F60" s="267"/>
      <c r="G60" s="267"/>
      <c r="H60" s="267"/>
      <c r="I60" s="7"/>
      <c r="J60" s="4"/>
      <c r="K60" s="1"/>
      <c r="L60" s="1"/>
      <c r="M60" s="1"/>
      <c r="N60" s="1"/>
      <c r="O60" s="1"/>
      <c r="P60" s="1"/>
      <c r="Q60" s="1"/>
      <c r="R60" s="1"/>
      <c r="S60" s="1"/>
      <c r="T60" s="1"/>
      <c r="U60" s="1"/>
      <c r="V60" s="1"/>
      <c r="W60" s="1"/>
      <c r="X60" s="1"/>
      <c r="Y60" s="1"/>
      <c r="Z60" s="1"/>
    </row>
    <row r="61" spans="1:26" x14ac:dyDescent="0.25">
      <c r="A61" s="3"/>
      <c r="B61" s="5"/>
      <c r="C61" s="13" t="s">
        <v>5418</v>
      </c>
      <c r="D61" s="267"/>
      <c r="E61" s="267"/>
      <c r="F61" s="267"/>
      <c r="G61" s="267"/>
      <c r="H61" s="267"/>
      <c r="I61" s="7"/>
      <c r="J61" s="4"/>
      <c r="K61" s="1"/>
      <c r="L61" s="1"/>
      <c r="M61" s="1"/>
      <c r="N61" s="1"/>
      <c r="O61" s="1"/>
      <c r="P61" s="1"/>
      <c r="Q61" s="1"/>
      <c r="R61" s="1"/>
      <c r="S61" s="1"/>
      <c r="T61" s="1"/>
      <c r="U61" s="1"/>
      <c r="V61" s="1"/>
      <c r="W61" s="1"/>
      <c r="X61" s="1"/>
      <c r="Y61" s="1"/>
      <c r="Z61" s="1"/>
    </row>
    <row r="62" spans="1:26" x14ac:dyDescent="0.25">
      <c r="A62" s="3"/>
      <c r="B62" s="5"/>
      <c r="C62" s="13" t="s">
        <v>4770</v>
      </c>
      <c r="D62" s="267"/>
      <c r="E62" s="267"/>
      <c r="F62" s="267"/>
      <c r="G62" s="267"/>
      <c r="H62" s="267"/>
      <c r="I62" s="7"/>
      <c r="J62" s="4"/>
      <c r="K62" s="1"/>
      <c r="L62" s="1"/>
      <c r="M62" s="1"/>
      <c r="N62" s="1"/>
      <c r="O62" s="1"/>
      <c r="P62" s="1"/>
      <c r="Q62" s="1"/>
      <c r="R62" s="1"/>
      <c r="S62" s="1"/>
      <c r="T62" s="1"/>
      <c r="U62" s="1"/>
      <c r="V62" s="1"/>
      <c r="W62" s="1"/>
      <c r="X62" s="1"/>
      <c r="Y62" s="1"/>
      <c r="Z62" s="1"/>
    </row>
    <row r="63" spans="1:26" x14ac:dyDescent="0.25">
      <c r="A63" s="3"/>
      <c r="B63" s="5"/>
      <c r="C63" s="13" t="s">
        <v>4771</v>
      </c>
      <c r="D63" s="267"/>
      <c r="E63" s="267"/>
      <c r="F63" s="267"/>
      <c r="G63" s="267"/>
      <c r="H63" s="267"/>
      <c r="I63" s="7"/>
      <c r="J63" s="4"/>
      <c r="K63" s="1"/>
      <c r="L63" s="1"/>
      <c r="M63" s="1"/>
      <c r="N63" s="1"/>
      <c r="O63" s="1"/>
      <c r="P63" s="1"/>
      <c r="Q63" s="1"/>
      <c r="R63" s="1"/>
      <c r="S63" s="1"/>
      <c r="T63" s="1"/>
      <c r="U63" s="1"/>
      <c r="V63" s="1"/>
      <c r="W63" s="1"/>
      <c r="X63" s="1"/>
      <c r="Y63" s="1"/>
      <c r="Z63" s="1"/>
    </row>
    <row r="64" spans="1:26" x14ac:dyDescent="0.25">
      <c r="A64" s="3"/>
      <c r="B64" s="5"/>
      <c r="C64" s="13" t="s">
        <v>4772</v>
      </c>
      <c r="D64" s="267"/>
      <c r="E64" s="267"/>
      <c r="F64" s="267"/>
      <c r="G64" s="267"/>
      <c r="H64" s="267"/>
      <c r="I64" s="7"/>
      <c r="J64" s="4"/>
      <c r="K64" s="1"/>
      <c r="L64" s="1"/>
      <c r="M64" s="1"/>
      <c r="N64" s="1"/>
      <c r="O64" s="1"/>
      <c r="P64" s="1"/>
      <c r="Q64" s="1"/>
      <c r="R64" s="1"/>
      <c r="S64" s="1"/>
      <c r="T64" s="1"/>
      <c r="U64" s="1"/>
      <c r="V64" s="1"/>
      <c r="W64" s="1"/>
      <c r="X64" s="1"/>
      <c r="Y64" s="1"/>
      <c r="Z64" s="1"/>
    </row>
    <row r="65" spans="1:26" x14ac:dyDescent="0.25">
      <c r="A65" s="3"/>
      <c r="B65" s="5"/>
      <c r="C65" s="13" t="s">
        <v>5375</v>
      </c>
      <c r="D65" s="267"/>
      <c r="E65" s="267"/>
      <c r="F65" s="267"/>
      <c r="G65" s="267"/>
      <c r="H65" s="267"/>
      <c r="I65" s="7"/>
      <c r="J65" s="4"/>
      <c r="K65" s="1"/>
      <c r="L65" s="1"/>
      <c r="M65" s="1"/>
      <c r="N65" s="1"/>
      <c r="O65" s="1"/>
      <c r="P65" s="1"/>
      <c r="Q65" s="1"/>
      <c r="R65" s="1"/>
      <c r="S65" s="1"/>
      <c r="T65" s="1"/>
      <c r="U65" s="1"/>
      <c r="V65" s="1"/>
      <c r="W65" s="1"/>
      <c r="X65" s="1"/>
      <c r="Y65" s="1"/>
      <c r="Z65" s="1"/>
    </row>
    <row r="66" spans="1:26" x14ac:dyDescent="0.25">
      <c r="A66" s="3"/>
      <c r="B66" s="5"/>
      <c r="C66" s="13" t="s">
        <v>712</v>
      </c>
      <c r="D66" s="267"/>
      <c r="E66" s="267"/>
      <c r="F66" s="267"/>
      <c r="G66" s="267"/>
      <c r="H66" s="267"/>
      <c r="I66" s="7"/>
      <c r="J66" s="4"/>
      <c r="K66" s="1"/>
      <c r="L66" s="1"/>
      <c r="M66" s="1"/>
      <c r="N66" s="1"/>
      <c r="O66" s="1"/>
      <c r="P66" s="1"/>
      <c r="Q66" s="1"/>
      <c r="R66" s="1"/>
      <c r="S66" s="1"/>
      <c r="T66" s="1"/>
      <c r="U66" s="1"/>
      <c r="V66" s="1"/>
      <c r="W66" s="1"/>
      <c r="X66" s="1"/>
      <c r="Y66" s="1"/>
      <c r="Z66" s="1"/>
    </row>
    <row r="67" spans="1:26" x14ac:dyDescent="0.25">
      <c r="A67" s="3"/>
      <c r="B67" s="5"/>
      <c r="C67" s="13" t="s">
        <v>4773</v>
      </c>
      <c r="D67" s="267"/>
      <c r="E67" s="267"/>
      <c r="F67" s="267"/>
      <c r="G67" s="267"/>
      <c r="H67" s="267"/>
      <c r="I67" s="7"/>
      <c r="J67" s="4"/>
      <c r="K67" s="1"/>
      <c r="L67" s="1"/>
      <c r="M67" s="1"/>
      <c r="N67" s="1"/>
      <c r="O67" s="1"/>
      <c r="P67" s="1"/>
      <c r="Q67" s="1"/>
      <c r="R67" s="1"/>
      <c r="S67" s="1"/>
      <c r="T67" s="1"/>
      <c r="U67" s="1"/>
      <c r="V67" s="1"/>
      <c r="W67" s="1"/>
      <c r="X67" s="1"/>
      <c r="Y67" s="1"/>
      <c r="Z67" s="1"/>
    </row>
    <row r="68" spans="1:26" x14ac:dyDescent="0.25">
      <c r="A68" s="3"/>
      <c r="B68" s="5"/>
      <c r="C68" s="13" t="s">
        <v>4774</v>
      </c>
      <c r="D68" s="348">
        <f>IFERROR(D67*2.5,0)</f>
        <v>0</v>
      </c>
      <c r="E68" s="349"/>
      <c r="F68" s="349"/>
      <c r="G68" s="349"/>
      <c r="H68" s="350"/>
      <c r="I68" s="7"/>
      <c r="J68" s="4"/>
      <c r="K68" s="1"/>
      <c r="L68" s="1"/>
      <c r="M68" s="1"/>
      <c r="N68" s="1"/>
      <c r="O68" s="1"/>
      <c r="P68" s="1"/>
      <c r="Q68" s="1"/>
      <c r="R68" s="1"/>
      <c r="S68" s="1"/>
      <c r="T68" s="1"/>
      <c r="U68" s="1"/>
      <c r="V68" s="1"/>
      <c r="W68" s="1"/>
      <c r="X68" s="1"/>
      <c r="Y68" s="1"/>
      <c r="Z68" s="1"/>
    </row>
    <row r="69" spans="1:26" x14ac:dyDescent="0.25">
      <c r="A69" s="3"/>
      <c r="B69" s="5"/>
      <c r="C69" s="13" t="s">
        <v>4775</v>
      </c>
      <c r="D69" s="267"/>
      <c r="E69" s="267"/>
      <c r="F69" s="267"/>
      <c r="G69" s="267"/>
      <c r="H69" s="267"/>
      <c r="I69" s="7"/>
      <c r="J69" s="4"/>
      <c r="K69" s="1"/>
      <c r="L69" s="1"/>
      <c r="M69" s="1"/>
      <c r="N69" s="1"/>
      <c r="O69" s="1"/>
      <c r="P69" s="1"/>
      <c r="Q69" s="1"/>
      <c r="R69" s="1"/>
      <c r="S69" s="1"/>
      <c r="T69" s="1"/>
      <c r="U69" s="1"/>
      <c r="V69" s="1"/>
      <c r="W69" s="1"/>
      <c r="X69" s="1"/>
      <c r="Y69" s="1"/>
      <c r="Z69" s="1"/>
    </row>
    <row r="70" spans="1:26" x14ac:dyDescent="0.25">
      <c r="A70" s="3"/>
      <c r="B70" s="5"/>
      <c r="C70" s="13" t="s">
        <v>4776</v>
      </c>
      <c r="D70" s="267"/>
      <c r="E70" s="267"/>
      <c r="F70" s="267"/>
      <c r="G70" s="267"/>
      <c r="H70" s="267"/>
      <c r="I70" s="7"/>
      <c r="J70" s="4"/>
      <c r="K70" s="1"/>
      <c r="L70" s="1"/>
      <c r="M70" s="1"/>
      <c r="N70" s="1"/>
      <c r="O70" s="1"/>
      <c r="P70" s="1"/>
      <c r="Q70" s="1"/>
      <c r="R70" s="1"/>
      <c r="S70" s="1"/>
      <c r="T70" s="1"/>
      <c r="U70" s="1"/>
      <c r="V70" s="1"/>
      <c r="W70" s="1"/>
      <c r="X70" s="1"/>
      <c r="Y70" s="1"/>
      <c r="Z70" s="1"/>
    </row>
    <row r="71" spans="1:26" x14ac:dyDescent="0.25">
      <c r="A71" s="3"/>
      <c r="B71" s="5"/>
      <c r="C71" s="13" t="s">
        <v>4777</v>
      </c>
      <c r="D71" s="267"/>
      <c r="E71" s="267"/>
      <c r="F71" s="267"/>
      <c r="G71" s="267"/>
      <c r="H71" s="267"/>
      <c r="I71" s="7"/>
      <c r="J71" s="4"/>
      <c r="K71" s="1"/>
      <c r="L71" s="1"/>
      <c r="M71" s="1"/>
      <c r="N71" s="1"/>
      <c r="O71" s="1"/>
      <c r="P71" s="1"/>
      <c r="Q71" s="1"/>
      <c r="R71" s="1"/>
      <c r="S71" s="1"/>
      <c r="T71" s="1"/>
      <c r="U71" s="1"/>
      <c r="V71" s="1"/>
      <c r="W71" s="1"/>
      <c r="X71" s="1"/>
      <c r="Y71" s="1"/>
      <c r="Z71" s="1"/>
    </row>
    <row r="72" spans="1:26" x14ac:dyDescent="0.25">
      <c r="A72" s="3"/>
      <c r="B72" s="5"/>
      <c r="C72" s="13" t="s">
        <v>1705</v>
      </c>
      <c r="D72" s="267"/>
      <c r="E72" s="267"/>
      <c r="F72" s="267"/>
      <c r="G72" s="267"/>
      <c r="H72" s="267"/>
      <c r="I72" s="7"/>
      <c r="J72" s="4"/>
      <c r="K72" s="1"/>
      <c r="L72" s="1"/>
      <c r="M72" s="1"/>
      <c r="N72" s="1"/>
      <c r="O72" s="1"/>
      <c r="P72" s="1"/>
      <c r="Q72" s="1"/>
      <c r="R72" s="1"/>
      <c r="S72" s="1"/>
      <c r="T72" s="1"/>
      <c r="U72" s="1"/>
      <c r="V72" s="1"/>
      <c r="W72" s="1"/>
      <c r="X72" s="1"/>
      <c r="Y72" s="1"/>
      <c r="Z72" s="1"/>
    </row>
    <row r="73" spans="1:26" x14ac:dyDescent="0.25">
      <c r="A73" s="3"/>
      <c r="B73" s="5"/>
      <c r="C73" s="13" t="s">
        <v>1706</v>
      </c>
      <c r="D73" s="267"/>
      <c r="E73" s="267"/>
      <c r="F73" s="267"/>
      <c r="G73" s="267"/>
      <c r="H73" s="267"/>
      <c r="I73" s="7"/>
      <c r="J73" s="4"/>
      <c r="K73" s="1"/>
      <c r="L73" s="1"/>
      <c r="M73" s="1"/>
      <c r="N73" s="1"/>
      <c r="O73" s="1"/>
      <c r="P73" s="1"/>
      <c r="Q73" s="1"/>
      <c r="R73" s="1"/>
      <c r="S73" s="1"/>
      <c r="T73" s="1"/>
      <c r="U73" s="1"/>
      <c r="V73" s="1"/>
      <c r="W73" s="1"/>
      <c r="X73" s="1"/>
      <c r="Y73" s="1"/>
      <c r="Z73" s="1"/>
    </row>
    <row r="74" spans="1:26" x14ac:dyDescent="0.25">
      <c r="A74" s="3"/>
      <c r="B74" s="5"/>
      <c r="C74" s="6" t="s">
        <v>5376</v>
      </c>
      <c r="D74" s="6"/>
      <c r="E74" s="6"/>
      <c r="F74" s="6"/>
      <c r="G74" s="6"/>
      <c r="H74" s="6"/>
      <c r="I74" s="7"/>
      <c r="J74" s="4"/>
      <c r="K74" s="1"/>
      <c r="L74" s="1"/>
      <c r="M74" s="1"/>
      <c r="N74" s="1"/>
      <c r="O74" s="1"/>
      <c r="P74" s="1"/>
      <c r="Q74" s="1"/>
      <c r="R74" s="1"/>
      <c r="S74" s="1"/>
      <c r="T74" s="1"/>
      <c r="U74" s="1"/>
      <c r="V74" s="1"/>
      <c r="W74" s="1"/>
      <c r="X74" s="1"/>
      <c r="Y74" s="1"/>
      <c r="Z74" s="1"/>
    </row>
    <row r="75" spans="1:26" x14ac:dyDescent="0.25">
      <c r="A75" s="3"/>
      <c r="B75" s="5"/>
      <c r="D75" s="6"/>
      <c r="E75" s="6"/>
      <c r="F75" s="6"/>
      <c r="G75" s="6"/>
      <c r="H75" s="6"/>
      <c r="I75" s="7"/>
      <c r="J75" s="4"/>
      <c r="K75" s="1"/>
      <c r="L75" s="1"/>
      <c r="M75" s="1"/>
      <c r="N75" s="1"/>
      <c r="O75" s="1"/>
      <c r="P75" s="1"/>
      <c r="Q75" s="1"/>
      <c r="R75" s="1"/>
      <c r="S75" s="1"/>
      <c r="T75" s="1"/>
      <c r="U75" s="1"/>
      <c r="V75" s="1"/>
      <c r="W75" s="1"/>
      <c r="X75" s="1"/>
      <c r="Y75" s="1"/>
      <c r="Z75" s="1"/>
    </row>
    <row r="76" spans="1:26" x14ac:dyDescent="0.25">
      <c r="A76" s="3"/>
      <c r="B76" s="5"/>
      <c r="C76" s="34" t="s">
        <v>4778</v>
      </c>
      <c r="D76" s="6"/>
      <c r="E76" s="6"/>
      <c r="F76" s="6"/>
      <c r="G76" s="6"/>
      <c r="H76" s="6"/>
      <c r="I76" s="7"/>
      <c r="J76" s="4"/>
      <c r="K76" s="1"/>
      <c r="L76" s="1"/>
      <c r="M76" s="1"/>
      <c r="N76" s="1"/>
      <c r="O76" s="1"/>
      <c r="P76" s="1"/>
      <c r="Q76" s="1"/>
      <c r="R76" s="1"/>
      <c r="S76" s="1"/>
      <c r="T76" s="1"/>
      <c r="U76" s="1"/>
      <c r="V76" s="1"/>
      <c r="W76" s="1"/>
      <c r="X76" s="1"/>
      <c r="Y76" s="1"/>
      <c r="Z76" s="1"/>
    </row>
    <row r="77" spans="1:26" x14ac:dyDescent="0.25">
      <c r="A77" s="3"/>
      <c r="B77" s="5"/>
      <c r="C77" s="13" t="s">
        <v>4779</v>
      </c>
      <c r="D77" s="267" t="s">
        <v>4614</v>
      </c>
      <c r="E77" s="267"/>
      <c r="F77" s="267"/>
      <c r="G77" s="267"/>
      <c r="H77" s="267"/>
      <c r="I77" s="7"/>
      <c r="J77" s="4"/>
      <c r="K77" s="1"/>
      <c r="L77" s="1"/>
      <c r="M77" s="1"/>
      <c r="N77" s="1"/>
      <c r="O77" s="1"/>
      <c r="P77" s="1"/>
      <c r="Q77" s="1"/>
      <c r="R77" s="1"/>
      <c r="S77" s="1"/>
      <c r="T77" s="1"/>
      <c r="U77" s="1"/>
      <c r="V77" s="1"/>
      <c r="W77" s="1"/>
      <c r="X77" s="1"/>
      <c r="Y77" s="1"/>
      <c r="Z77" s="1"/>
    </row>
    <row r="78" spans="1:26" x14ac:dyDescent="0.25">
      <c r="A78" s="3"/>
      <c r="B78" s="5"/>
      <c r="C78" s="13" t="s">
        <v>4780</v>
      </c>
      <c r="D78" s="267" t="s">
        <v>4614</v>
      </c>
      <c r="E78" s="267"/>
      <c r="F78" s="267"/>
      <c r="G78" s="267"/>
      <c r="H78" s="267"/>
      <c r="I78" s="7"/>
      <c r="J78" s="4"/>
      <c r="K78" s="1"/>
      <c r="L78" s="1"/>
      <c r="M78" s="1"/>
      <c r="N78" s="1"/>
      <c r="O78" s="1"/>
      <c r="P78" s="1"/>
      <c r="Q78" s="1"/>
      <c r="R78" s="1"/>
      <c r="S78" s="1"/>
      <c r="T78" s="1"/>
      <c r="U78" s="1"/>
      <c r="V78" s="1"/>
      <c r="W78" s="1"/>
      <c r="X78" s="1"/>
      <c r="Y78" s="1"/>
      <c r="Z78" s="1"/>
    </row>
    <row r="79" spans="1:26" x14ac:dyDescent="0.25">
      <c r="A79" s="3"/>
      <c r="B79" s="5"/>
      <c r="C79" s="13" t="s">
        <v>232</v>
      </c>
      <c r="D79" s="279" t="s">
        <v>15</v>
      </c>
      <c r="E79" s="280"/>
      <c r="F79" s="280"/>
      <c r="G79" s="280"/>
      <c r="H79" s="280"/>
      <c r="I79" s="7"/>
      <c r="J79" s="4"/>
      <c r="K79" s="1"/>
      <c r="L79" s="1"/>
      <c r="M79" s="1"/>
      <c r="N79" s="1"/>
      <c r="O79" s="1"/>
      <c r="P79" s="1"/>
      <c r="Q79" s="1"/>
      <c r="R79" s="1"/>
      <c r="S79" s="1"/>
      <c r="T79" s="1"/>
      <c r="U79" s="1"/>
      <c r="V79" s="1"/>
      <c r="W79" s="1"/>
      <c r="X79" s="1"/>
      <c r="Y79" s="1"/>
      <c r="Z79" s="1"/>
    </row>
    <row r="80" spans="1:26" x14ac:dyDescent="0.25">
      <c r="A80" s="3"/>
      <c r="B80" s="5"/>
      <c r="C80" s="6"/>
      <c r="D80" s="6"/>
      <c r="E80" s="6"/>
      <c r="F80" s="6"/>
      <c r="G80" s="6"/>
      <c r="H80" s="6"/>
      <c r="I80" s="7"/>
      <c r="J80" s="4"/>
      <c r="K80" s="1"/>
      <c r="L80" s="1"/>
      <c r="M80" s="1"/>
      <c r="N80" s="1"/>
      <c r="O80" s="1"/>
      <c r="P80" s="1"/>
      <c r="Q80" s="1"/>
      <c r="R80" s="1"/>
      <c r="S80" s="1"/>
      <c r="T80" s="1"/>
      <c r="U80" s="1"/>
      <c r="V80" s="1"/>
      <c r="W80" s="1"/>
      <c r="X80" s="1"/>
      <c r="Y80" s="1"/>
      <c r="Z80" s="1"/>
    </row>
    <row r="81" spans="1:26" ht="21.75" customHeight="1" x14ac:dyDescent="0.25">
      <c r="A81" s="3"/>
      <c r="B81" s="5"/>
      <c r="C81" s="289" t="s">
        <v>4628</v>
      </c>
      <c r="D81" s="6"/>
      <c r="E81" s="6"/>
      <c r="F81" s="6"/>
      <c r="G81" s="290" t="s">
        <v>4629</v>
      </c>
      <c r="H81" s="290"/>
      <c r="I81" s="7"/>
      <c r="J81" s="4"/>
      <c r="K81" s="1"/>
      <c r="L81" s="1"/>
      <c r="M81" s="1"/>
      <c r="N81" s="1"/>
      <c r="O81" s="1"/>
      <c r="P81" s="1"/>
      <c r="Q81" s="1"/>
      <c r="R81" s="1"/>
      <c r="S81" s="1"/>
      <c r="T81" s="1"/>
      <c r="U81" s="1"/>
      <c r="V81" s="1"/>
      <c r="W81" s="1"/>
      <c r="X81" s="1"/>
      <c r="Y81" s="1"/>
      <c r="Z81" s="1"/>
    </row>
    <row r="82" spans="1:26" ht="21.75" customHeight="1" x14ac:dyDescent="0.25">
      <c r="A82" s="3"/>
      <c r="B82" s="5"/>
      <c r="C82" s="289"/>
      <c r="D82" s="6"/>
      <c r="E82" s="6"/>
      <c r="F82" s="6"/>
      <c r="G82" s="290"/>
      <c r="H82" s="290"/>
      <c r="I82" s="7"/>
      <c r="J82" s="4"/>
      <c r="K82" s="1"/>
      <c r="L82" s="1"/>
      <c r="M82" s="1"/>
      <c r="N82" s="1"/>
      <c r="O82" s="1"/>
      <c r="P82" s="1"/>
      <c r="Q82" s="1"/>
      <c r="R82" s="1"/>
      <c r="S82" s="1"/>
      <c r="T82" s="1"/>
      <c r="U82" s="1"/>
      <c r="V82" s="1"/>
      <c r="W82" s="1"/>
      <c r="X82" s="1"/>
      <c r="Y82" s="1"/>
      <c r="Z82" s="1"/>
    </row>
    <row r="83" spans="1:26" x14ac:dyDescent="0.25">
      <c r="A83" s="3"/>
      <c r="B83" s="20"/>
      <c r="C83" s="21"/>
      <c r="D83" s="21"/>
      <c r="E83" s="21"/>
      <c r="F83" s="21"/>
      <c r="G83" s="21"/>
      <c r="H83" s="21"/>
      <c r="I83" s="22"/>
      <c r="J83" s="4"/>
      <c r="K83" s="1"/>
      <c r="L83" s="1"/>
      <c r="M83" s="1"/>
      <c r="N83" s="1"/>
      <c r="O83" s="1"/>
      <c r="P83" s="1"/>
      <c r="Q83" s="1"/>
      <c r="R83" s="1"/>
      <c r="S83" s="1"/>
      <c r="T83" s="1"/>
      <c r="U83" s="1"/>
      <c r="V83" s="1"/>
      <c r="W83" s="1"/>
      <c r="X83" s="1"/>
      <c r="Y83" s="1"/>
      <c r="Z83" s="1"/>
    </row>
    <row r="84" spans="1:26" x14ac:dyDescent="0.25">
      <c r="A84" s="30"/>
      <c r="B84" s="30"/>
      <c r="C84" s="30"/>
      <c r="D84" s="30"/>
      <c r="E84" s="30"/>
      <c r="F84" s="30"/>
      <c r="G84" s="30"/>
      <c r="H84" s="30"/>
      <c r="I84" s="30"/>
      <c r="J84" s="31"/>
      <c r="K84" s="42"/>
      <c r="L84" s="32"/>
      <c r="M84" s="32"/>
      <c r="N84" s="32"/>
      <c r="O84" s="32"/>
      <c r="P84" s="32"/>
      <c r="Q84" s="32"/>
      <c r="R84" s="32"/>
      <c r="S84" s="32"/>
      <c r="T84" s="32"/>
      <c r="U84" s="32"/>
      <c r="V84" s="32"/>
      <c r="W84" s="32"/>
      <c r="X84" s="32"/>
      <c r="Y84" s="32"/>
      <c r="Z84" s="32"/>
    </row>
    <row r="85" spans="1:26" x14ac:dyDescent="0.25">
      <c r="A85" s="32"/>
      <c r="B85" s="32"/>
      <c r="C85" s="32"/>
      <c r="D85" s="32"/>
      <c r="E85" s="32"/>
      <c r="F85" s="32"/>
      <c r="G85" s="32"/>
      <c r="H85" s="32"/>
      <c r="I85" s="32"/>
      <c r="J85" s="32"/>
      <c r="K85" s="32"/>
      <c r="L85" s="32"/>
      <c r="M85" s="32"/>
      <c r="N85" s="32"/>
      <c r="O85" s="32"/>
      <c r="P85" s="32"/>
      <c r="Q85" s="32"/>
      <c r="R85" s="32"/>
      <c r="S85" s="32"/>
      <c r="T85" s="32"/>
      <c r="U85" s="32"/>
      <c r="V85" s="32"/>
      <c r="W85" s="32"/>
      <c r="X85" s="32"/>
      <c r="Y85" s="32"/>
      <c r="Z85" s="32"/>
    </row>
    <row r="86" spans="1:26" x14ac:dyDescent="0.25">
      <c r="A86" s="32"/>
      <c r="B86" s="32"/>
      <c r="C86" s="32"/>
      <c r="D86" s="32"/>
      <c r="E86" s="32"/>
      <c r="F86" s="32"/>
      <c r="G86" s="32"/>
      <c r="H86" s="32"/>
      <c r="I86" s="32"/>
      <c r="J86" s="32"/>
      <c r="K86" s="32"/>
      <c r="L86" s="32"/>
      <c r="M86" s="32"/>
      <c r="N86" s="32"/>
      <c r="O86" s="32"/>
      <c r="P86" s="32"/>
      <c r="Q86" s="32"/>
      <c r="R86" s="32"/>
      <c r="S86" s="32"/>
      <c r="T86" s="32"/>
      <c r="U86" s="32"/>
      <c r="V86" s="32"/>
      <c r="W86" s="32"/>
      <c r="X86" s="32"/>
      <c r="Y86" s="32"/>
      <c r="Z86" s="32"/>
    </row>
    <row r="87" spans="1:26" x14ac:dyDescent="0.25">
      <c r="A87" s="32"/>
      <c r="B87" s="32"/>
      <c r="C87" s="32"/>
      <c r="D87" s="32"/>
      <c r="E87" s="32"/>
      <c r="F87" s="32"/>
      <c r="G87" s="32"/>
      <c r="H87" s="32"/>
      <c r="I87" s="32"/>
      <c r="J87" s="32"/>
      <c r="K87" s="32"/>
      <c r="L87" s="32"/>
      <c r="M87" s="32"/>
      <c r="N87" s="32"/>
      <c r="O87" s="32"/>
      <c r="P87" s="32"/>
      <c r="Q87" s="32"/>
      <c r="R87" s="32"/>
      <c r="S87" s="32"/>
      <c r="T87" s="32"/>
      <c r="U87" s="32"/>
      <c r="V87" s="32"/>
      <c r="W87" s="32"/>
      <c r="X87" s="32"/>
      <c r="Y87" s="32"/>
      <c r="Z87" s="32"/>
    </row>
    <row r="88" spans="1:26" x14ac:dyDescent="0.25">
      <c r="A88" s="32"/>
      <c r="B88" s="32"/>
      <c r="C88" s="32"/>
      <c r="D88" s="32"/>
      <c r="E88" s="32"/>
      <c r="F88" s="32"/>
      <c r="G88" s="32"/>
      <c r="H88" s="32"/>
      <c r="I88" s="32"/>
      <c r="J88" s="32"/>
      <c r="K88" s="32"/>
      <c r="L88" s="32"/>
      <c r="M88" s="32"/>
      <c r="N88" s="32"/>
      <c r="O88" s="32"/>
      <c r="P88" s="32"/>
      <c r="Q88" s="32"/>
      <c r="R88" s="32"/>
      <c r="S88" s="32"/>
      <c r="T88" s="32"/>
      <c r="U88" s="32"/>
      <c r="V88" s="32"/>
      <c r="W88" s="32"/>
      <c r="X88" s="32"/>
      <c r="Y88" s="32"/>
      <c r="Z88" s="32"/>
    </row>
    <row r="89" spans="1:26" x14ac:dyDescent="0.25">
      <c r="A89" s="32"/>
      <c r="B89" s="32"/>
      <c r="C89" s="32"/>
      <c r="D89" s="32"/>
      <c r="E89" s="32"/>
      <c r="F89" s="32"/>
      <c r="G89" s="32"/>
      <c r="H89" s="32"/>
      <c r="I89" s="32"/>
      <c r="J89" s="32"/>
      <c r="K89" s="32"/>
      <c r="L89" s="32"/>
      <c r="M89" s="32"/>
      <c r="N89" s="32"/>
      <c r="O89" s="32"/>
      <c r="P89" s="32"/>
      <c r="Q89" s="32"/>
      <c r="R89" s="32"/>
      <c r="S89" s="32"/>
      <c r="T89" s="32"/>
      <c r="U89" s="32"/>
      <c r="V89" s="32"/>
      <c r="W89" s="32"/>
      <c r="X89" s="32"/>
      <c r="Y89" s="32"/>
      <c r="Z89" s="32"/>
    </row>
    <row r="90" spans="1:26" x14ac:dyDescent="0.25">
      <c r="A90" s="32"/>
      <c r="B90" s="32"/>
      <c r="C90" s="32"/>
      <c r="D90" s="32"/>
      <c r="E90" s="32"/>
      <c r="F90" s="32"/>
      <c r="G90" s="32"/>
      <c r="H90" s="32"/>
      <c r="I90" s="32"/>
      <c r="J90" s="32"/>
      <c r="K90" s="32"/>
      <c r="L90" s="32"/>
      <c r="M90" s="32"/>
      <c r="N90" s="32"/>
      <c r="O90" s="32"/>
      <c r="P90" s="32"/>
      <c r="Q90" s="32"/>
      <c r="R90" s="32"/>
      <c r="S90" s="32"/>
      <c r="T90" s="32"/>
      <c r="U90" s="32"/>
      <c r="V90" s="32"/>
      <c r="W90" s="32"/>
      <c r="X90" s="32"/>
      <c r="Y90" s="32"/>
      <c r="Z90" s="32"/>
    </row>
    <row r="91" spans="1:26" x14ac:dyDescent="0.25">
      <c r="A91" s="32"/>
      <c r="B91" s="32"/>
      <c r="C91" s="32"/>
      <c r="D91" s="32"/>
      <c r="E91" s="32"/>
      <c r="F91" s="32"/>
      <c r="G91" s="32"/>
      <c r="H91" s="32"/>
      <c r="I91" s="32"/>
      <c r="J91" s="32"/>
      <c r="K91" s="32"/>
      <c r="L91" s="32"/>
      <c r="M91" s="32"/>
      <c r="N91" s="32"/>
      <c r="O91" s="32"/>
      <c r="P91" s="32"/>
      <c r="Q91" s="32"/>
      <c r="R91" s="32"/>
      <c r="S91" s="32"/>
      <c r="T91" s="32"/>
      <c r="U91" s="32"/>
      <c r="V91" s="32"/>
      <c r="W91" s="32"/>
      <c r="X91" s="32"/>
      <c r="Y91" s="32"/>
      <c r="Z91" s="32"/>
    </row>
    <row r="92" spans="1:26" x14ac:dyDescent="0.25">
      <c r="A92" s="32"/>
      <c r="B92" s="32"/>
      <c r="C92" s="32"/>
      <c r="D92" s="32"/>
      <c r="E92" s="32"/>
      <c r="F92" s="32"/>
      <c r="G92" s="32"/>
      <c r="H92" s="32"/>
      <c r="I92" s="32"/>
      <c r="J92" s="32"/>
      <c r="K92" s="32"/>
      <c r="L92" s="32"/>
      <c r="M92" s="32"/>
      <c r="N92" s="32"/>
      <c r="O92" s="32"/>
      <c r="P92" s="32"/>
      <c r="Q92" s="32"/>
      <c r="R92" s="32"/>
      <c r="S92" s="32"/>
      <c r="T92" s="32"/>
      <c r="U92" s="32"/>
      <c r="V92" s="32"/>
      <c r="W92" s="32"/>
      <c r="X92" s="32"/>
      <c r="Y92" s="32"/>
      <c r="Z92" s="32"/>
    </row>
    <row r="93" spans="1:26" x14ac:dyDescent="0.25">
      <c r="A93" s="32"/>
      <c r="B93" s="32"/>
      <c r="C93" s="32"/>
      <c r="D93" s="32"/>
      <c r="E93" s="32"/>
      <c r="F93" s="32"/>
      <c r="G93" s="32"/>
      <c r="H93" s="32"/>
      <c r="I93" s="32"/>
      <c r="J93" s="32"/>
      <c r="K93" s="32"/>
      <c r="L93" s="32"/>
      <c r="M93" s="32"/>
      <c r="N93" s="32"/>
      <c r="O93" s="32"/>
      <c r="P93" s="32"/>
      <c r="Q93" s="32"/>
      <c r="R93" s="32"/>
      <c r="S93" s="32"/>
      <c r="T93" s="32"/>
      <c r="U93" s="32"/>
      <c r="V93" s="32"/>
      <c r="W93" s="32"/>
      <c r="X93" s="32"/>
      <c r="Y93" s="32"/>
      <c r="Z93" s="32"/>
    </row>
    <row r="94" spans="1:26" x14ac:dyDescent="0.25">
      <c r="A94" s="32"/>
      <c r="B94" s="32"/>
      <c r="C94" s="32"/>
      <c r="D94" s="32"/>
      <c r="E94" s="32"/>
      <c r="F94" s="32"/>
      <c r="G94" s="32"/>
      <c r="H94" s="32"/>
      <c r="I94" s="32"/>
      <c r="J94" s="32"/>
      <c r="K94" s="32"/>
      <c r="L94" s="32"/>
      <c r="M94" s="32"/>
      <c r="N94" s="32"/>
      <c r="O94" s="32"/>
      <c r="P94" s="32"/>
      <c r="Q94" s="32"/>
      <c r="R94" s="32"/>
      <c r="S94" s="32"/>
      <c r="T94" s="32"/>
      <c r="U94" s="32"/>
      <c r="V94" s="32"/>
      <c r="W94" s="32"/>
      <c r="X94" s="32"/>
      <c r="Y94" s="32"/>
      <c r="Z94" s="32"/>
    </row>
    <row r="95" spans="1:26" x14ac:dyDescent="0.25">
      <c r="A95" s="32"/>
      <c r="B95" s="32"/>
      <c r="C95" s="32"/>
      <c r="D95" s="32"/>
      <c r="E95" s="32"/>
      <c r="F95" s="32"/>
      <c r="G95" s="32"/>
      <c r="H95" s="32"/>
      <c r="I95" s="32"/>
      <c r="J95" s="32"/>
      <c r="K95" s="32"/>
      <c r="L95" s="32"/>
      <c r="M95" s="32"/>
      <c r="N95" s="32"/>
      <c r="O95" s="32"/>
      <c r="P95" s="32"/>
      <c r="Q95" s="32"/>
      <c r="R95" s="32"/>
      <c r="S95" s="32"/>
      <c r="T95" s="32"/>
      <c r="U95" s="32"/>
      <c r="V95" s="32"/>
      <c r="W95" s="32"/>
      <c r="X95" s="32"/>
      <c r="Y95" s="32"/>
      <c r="Z95" s="32"/>
    </row>
    <row r="96" spans="1:26" x14ac:dyDescent="0.25">
      <c r="A96" s="32"/>
      <c r="B96" s="32"/>
      <c r="C96" s="32"/>
      <c r="D96" s="32"/>
      <c r="E96" s="32"/>
      <c r="F96" s="32"/>
      <c r="G96" s="32"/>
      <c r="H96" s="32"/>
      <c r="I96" s="32"/>
      <c r="J96" s="32"/>
      <c r="K96" s="32"/>
      <c r="L96" s="32"/>
      <c r="M96" s="32"/>
      <c r="N96" s="32"/>
      <c r="O96" s="32"/>
      <c r="P96" s="32"/>
      <c r="Q96" s="32"/>
      <c r="R96" s="32"/>
      <c r="S96" s="32"/>
      <c r="T96" s="32"/>
      <c r="U96" s="32"/>
      <c r="V96" s="32"/>
      <c r="W96" s="32"/>
      <c r="X96" s="32"/>
      <c r="Y96" s="32"/>
      <c r="Z96" s="32"/>
    </row>
    <row r="97" spans="1:26" x14ac:dyDescent="0.25">
      <c r="A97" s="32"/>
      <c r="B97" s="32"/>
      <c r="C97" s="32"/>
      <c r="D97" s="32"/>
      <c r="E97" s="32"/>
      <c r="F97" s="32"/>
      <c r="G97" s="32"/>
      <c r="H97" s="32"/>
      <c r="I97" s="32"/>
      <c r="J97" s="32"/>
      <c r="K97" s="32"/>
      <c r="L97" s="32"/>
      <c r="M97" s="32"/>
      <c r="N97" s="32"/>
      <c r="O97" s="32"/>
      <c r="P97" s="32"/>
      <c r="Q97" s="32"/>
      <c r="R97" s="32"/>
      <c r="S97" s="32"/>
      <c r="T97" s="32"/>
      <c r="U97" s="32"/>
      <c r="V97" s="32"/>
      <c r="W97" s="32"/>
      <c r="X97" s="32"/>
      <c r="Y97" s="32"/>
      <c r="Z97" s="32"/>
    </row>
    <row r="98" spans="1:26" x14ac:dyDescent="0.25">
      <c r="A98" s="32"/>
      <c r="B98" s="32"/>
      <c r="C98" s="32"/>
      <c r="D98" s="32"/>
      <c r="E98" s="32"/>
      <c r="F98" s="32"/>
      <c r="G98" s="32"/>
      <c r="H98" s="32"/>
      <c r="I98" s="32"/>
      <c r="J98" s="32"/>
      <c r="K98" s="32"/>
      <c r="L98" s="32"/>
      <c r="M98" s="32"/>
      <c r="N98" s="32"/>
      <c r="O98" s="32"/>
      <c r="P98" s="32"/>
      <c r="Q98" s="32"/>
      <c r="R98" s="32"/>
      <c r="S98" s="32"/>
      <c r="T98" s="32"/>
      <c r="U98" s="32"/>
      <c r="V98" s="32"/>
      <c r="W98" s="32"/>
      <c r="X98" s="32"/>
      <c r="Y98" s="32"/>
      <c r="Z98" s="32"/>
    </row>
    <row r="99" spans="1:26" x14ac:dyDescent="0.25">
      <c r="A99" s="32"/>
      <c r="B99" s="32"/>
      <c r="C99" s="32"/>
      <c r="D99" s="32"/>
      <c r="E99" s="32"/>
      <c r="F99" s="32"/>
      <c r="G99" s="32"/>
      <c r="H99" s="32"/>
      <c r="I99" s="32"/>
      <c r="J99" s="32"/>
      <c r="K99" s="32"/>
      <c r="L99" s="32"/>
      <c r="M99" s="32"/>
      <c r="N99" s="32"/>
      <c r="O99" s="32"/>
      <c r="P99" s="32"/>
      <c r="Q99" s="32"/>
      <c r="R99" s="32"/>
      <c r="S99" s="32"/>
      <c r="T99" s="32"/>
      <c r="U99" s="32"/>
      <c r="V99" s="32"/>
      <c r="W99" s="32"/>
      <c r="X99" s="32"/>
      <c r="Y99" s="32"/>
      <c r="Z99" s="32"/>
    </row>
    <row r="100" spans="1:26" x14ac:dyDescent="0.25">
      <c r="A100" s="32"/>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row>
    <row r="101" spans="1:26" x14ac:dyDescent="0.25">
      <c r="A101" s="32"/>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row>
    <row r="102" spans="1:26" x14ac:dyDescent="0.25">
      <c r="A102" s="32"/>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row>
    <row r="103" spans="1:26" x14ac:dyDescent="0.25">
      <c r="A103" s="32"/>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row>
  </sheetData>
  <sheetProtection algorithmName="SHA-512" hashValue="Ll9ordCIn4iE5v9mzyRgGwAJeg7Pz6+beLXi2a8GjiShc2QIaUhCmePGm9xgRyf/rdefudPVD2Rev7aD/iiT9g==" saltValue="z5otPx1a95XzjMFFEVRHyA==" spinCount="100000" scenarios="1" formatRows="0" pivotTables="0"/>
  <mergeCells count="65">
    <mergeCell ref="D72:H72"/>
    <mergeCell ref="D73:H73"/>
    <mergeCell ref="C55:C56"/>
    <mergeCell ref="D55:E55"/>
    <mergeCell ref="F55:H55"/>
    <mergeCell ref="D56:E56"/>
    <mergeCell ref="F56:H56"/>
    <mergeCell ref="D59:H59"/>
    <mergeCell ref="D60:H60"/>
    <mergeCell ref="D61:H61"/>
    <mergeCell ref="D62:H62"/>
    <mergeCell ref="D35:H35"/>
    <mergeCell ref="D36:H36"/>
    <mergeCell ref="C18:C19"/>
    <mergeCell ref="D18:E18"/>
    <mergeCell ref="F18:H18"/>
    <mergeCell ref="D19:E19"/>
    <mergeCell ref="F19:H19"/>
    <mergeCell ref="D22:H22"/>
    <mergeCell ref="D23:H23"/>
    <mergeCell ref="D24:H24"/>
    <mergeCell ref="D25:H25"/>
    <mergeCell ref="D78:H78"/>
    <mergeCell ref="D79:H79"/>
    <mergeCell ref="C44:H44"/>
    <mergeCell ref="C81:C82"/>
    <mergeCell ref="G81:H82"/>
    <mergeCell ref="D68:H68"/>
    <mergeCell ref="D69:H69"/>
    <mergeCell ref="D70:H70"/>
    <mergeCell ref="D71:H71"/>
    <mergeCell ref="D77:H77"/>
    <mergeCell ref="D63:H63"/>
    <mergeCell ref="D64:H64"/>
    <mergeCell ref="D65:H65"/>
    <mergeCell ref="D66:H66"/>
    <mergeCell ref="D67:H67"/>
    <mergeCell ref="D58:H58"/>
    <mergeCell ref="C46:C47"/>
    <mergeCell ref="D46:H47"/>
    <mergeCell ref="D49:H49"/>
    <mergeCell ref="D51:H51"/>
    <mergeCell ref="C52:C53"/>
    <mergeCell ref="D52:H53"/>
    <mergeCell ref="D41:H41"/>
    <mergeCell ref="D42:H42"/>
    <mergeCell ref="C5:H7"/>
    <mergeCell ref="C9:C10"/>
    <mergeCell ref="D9:H10"/>
    <mergeCell ref="D31:H31"/>
    <mergeCell ref="D32:H32"/>
    <mergeCell ref="D33:H33"/>
    <mergeCell ref="D34:H34"/>
    <mergeCell ref="D40:H40"/>
    <mergeCell ref="D26:H26"/>
    <mergeCell ref="D27:H27"/>
    <mergeCell ref="D28:H28"/>
    <mergeCell ref="D29:H29"/>
    <mergeCell ref="D30:H30"/>
    <mergeCell ref="D21:H21"/>
    <mergeCell ref="B1:E1"/>
    <mergeCell ref="D12:H12"/>
    <mergeCell ref="D14:H14"/>
    <mergeCell ref="C15:C16"/>
    <mergeCell ref="D15:H16"/>
  </mergeCells>
  <dataValidations count="1">
    <dataValidation type="decimal" allowBlank="1" showInputMessage="1" showErrorMessage="1" errorTitle="Fejl" error="Der kan kun indskrives tal fra 0 - 100" sqref="D21:H30 D32:H36 D58:H67 D69:H73" xr:uid="{5A2D4DAE-3E17-4EE7-AAF3-254758962EF7}">
      <formula1>0</formula1>
      <formula2>100</formula2>
    </dataValidation>
  </dataValidations>
  <hyperlinks>
    <hyperlink ref="L6" location="'Varebetegnelse og nettoindhold'!A1" display="Varebetegnelse og nettoindhold" xr:uid="{4FB24EF9-7348-411A-AD13-4F4EACFD103B}"/>
    <hyperlink ref="L7" location="Forarbejdning!A1" display="Forarbejdning" xr:uid="{A32B6FF7-3BD5-4062-ACF8-FB3837F9A0F6}"/>
    <hyperlink ref="L8" location="Recept!A1" display="Recept" xr:uid="{0BBF7C72-6A31-4B5B-8888-CFF1406F5A5D}"/>
    <hyperlink ref="L9" location="Tilsætningsstoffer!A1" display="Tilsætningsstoffer" xr:uid="{5FD8C6CB-7657-4532-A50E-D01EFD1A369B}"/>
    <hyperlink ref="L10" location="Ingrediensspecifikationer!A1" display="Ingrediensspecifikationer" xr:uid="{AA9100AF-5C9D-4A1E-AC60-CF353D2D3B68}"/>
    <hyperlink ref="L11" location="Næringsdeklaration!A1" display="Næringsdeklaration" xr:uid="{8DC12182-39B1-45FB-B098-48A4B7259F74}"/>
    <hyperlink ref="L12" location="'Holdbarhed og opbevaring'!A1" display="Holdbarhed og opbevaring" xr:uid="{EB39C137-019B-4937-B6DD-4D8FCBF825C4}"/>
    <hyperlink ref="L13" location="'Pakkemetode og tilberedning'!A1" display="Pakkemetode og tilberedning" xr:uid="{017A978E-8B3C-45AF-A5F2-AEAE1AEB233C}"/>
    <hyperlink ref="L14" location="Anprisninger!A1" display="Anprisninger" xr:uid="{253D4588-8AD0-45DE-9E7A-94D7834FBFBE}"/>
    <hyperlink ref="L17" location="'Bilag I  Supplerende næringsdek'!A1" display="Bilag I: Supplerende næringsdeklaration" xr:uid="{CD14279B-70C8-4B23-9D81-B272A48012CB}"/>
    <hyperlink ref="L20" location="'Del B Kød'!A1" display="Kød: Okse, gris, fjerkræ, lam, ged" xr:uid="{FD02226A-976E-4C9E-AFA6-0C77AEFF9E6B}"/>
    <hyperlink ref="L21" location="'Del B Mælk og ost'!A1" display="Mælk og ost" xr:uid="{06C3E1E3-7A7A-46C7-8554-D5482D4FBA6C}"/>
    <hyperlink ref="L22" location="'Del B Æg og æggeprodukter'!A1" display="Æg og æggeprodukter" xr:uid="{9CF56350-3499-459D-8246-E26235695283}"/>
    <hyperlink ref="L23" location="'Del B Chokolade'!A1" display="Chokolade" xr:uid="{E1DBE0CF-E444-427C-80AE-DC335D0A7040}"/>
    <hyperlink ref="L24" location="'Del B Fisk og fiskeprodukter'!A1" display="Fisk og fiskeprodukter" xr:uid="{5418C800-92A3-4E1A-ABBA-56E629A68647}"/>
    <hyperlink ref="L25" location="'Del B Juice'!A1" display="Juice, saft, most og koncentrater" xr:uid="{2E1414BE-9B6D-4182-8918-3C584025027E}"/>
    <hyperlink ref="L26" location="'Del B Kaffe'!A1" display="Kaffe" xr:uid="{415215B7-E5A0-4A31-8722-88B4FA4B5963}"/>
    <hyperlink ref="L27" location="'Del B Te'!A1" display="Te" xr:uid="{D23F17A6-34A7-439B-8620-EB6A1B1ED49E}"/>
    <hyperlink ref="L5" location="Start!A1" display="Start" xr:uid="{00C41F03-5E7C-4EC0-A77A-1085A6AEAF4B}"/>
    <hyperlink ref="L15" location="'Emballage (Primær)'!A1" display="Emballage (Primær)" xr:uid="{07EFE110-32E7-46C9-A3F4-8CBC8CA86C37}"/>
    <hyperlink ref="L16" location="'Emballage (Sekundær)'!Print_Area" display="Emballage (Sekundær)" xr:uid="{EEE92C47-702E-4068-BD07-BB2F2EE0D3C9}"/>
    <hyperlink ref="G81:H82" location="'Del B Kød'!A1" display="Næste" xr:uid="{8842B024-38D8-4689-B5BF-5020BEF9B89A}"/>
    <hyperlink ref="C81:C82" location="'Emballage (Sekundær)'!A1" display="Forrige" xr:uid="{85AFF314-F89B-41B1-BC3E-ACD81F897853}"/>
  </hyperlinks>
  <pageMargins left="0.7" right="0.7" top="0.75" bottom="0.75" header="0.3" footer="0.3"/>
  <pageSetup paperSize="9" scale="56" fitToHeight="0" orientation="portrait" verticalDpi="0" r:id="rId1"/>
  <drawing r:id="rId2"/>
  <extLst>
    <ext xmlns:x14="http://schemas.microsoft.com/office/spreadsheetml/2009/9/main" uri="{78C0D931-6437-407d-A8EE-F0AAD7539E65}">
      <x14:conditionalFormattings>
        <x14:conditionalFormatting xmlns:xm="http://schemas.microsoft.com/office/excel/2006/main">
          <x14:cfRule type="expression" priority="85" id="{00000000-000E-0000-1000-000055000000}">
            <xm:f>OR(D9="",D9='Drop down'!$P$7)</xm:f>
            <x14:dxf>
              <font>
                <b/>
                <i val="0"/>
              </font>
              <fill>
                <patternFill>
                  <bgColor theme="2" tint="-0.14996795556505021"/>
                </patternFill>
              </fill>
            </x14:dxf>
          </x14:cfRule>
          <x14:cfRule type="expression" priority="86" id="{00000000-000E-0000-1000-000056000000}">
            <xm:f>D9&lt;&gt;'Drop down'!$P$7</xm:f>
            <x14:dxf>
              <font>
                <b val="0"/>
                <i val="0"/>
                <color rgb="FFFF0000"/>
              </font>
              <fill>
                <patternFill patternType="solid">
                  <bgColor theme="0"/>
                </patternFill>
              </fill>
            </x14:dxf>
          </x14:cfRule>
          <xm:sqref>D9</xm:sqref>
        </x14:conditionalFormatting>
        <x14:conditionalFormatting xmlns:xm="http://schemas.microsoft.com/office/excel/2006/main">
          <x14:cfRule type="expression" priority="117" id="{00000000-000E-0000-1000-000075000000}">
            <xm:f>$D$15='Drop down'!$P$6</xm:f>
            <x14:dxf>
              <font>
                <b/>
                <i val="0"/>
              </font>
              <fill>
                <patternFill>
                  <bgColor theme="2" tint="-0.14996795556505021"/>
                </patternFill>
              </fill>
            </x14:dxf>
          </x14:cfRule>
          <x14:cfRule type="expression" priority="118" id="{00000000-000E-0000-1000-000076000000}">
            <xm:f>$D$15&lt;&gt;'Drop down'!$P$6</xm:f>
            <x14:dxf>
              <font>
                <b val="0"/>
                <i val="0"/>
                <color rgb="FFFF0000"/>
              </font>
              <fill>
                <patternFill>
                  <bgColor theme="0"/>
                </patternFill>
              </fill>
            </x14:dxf>
          </x14:cfRule>
          <xm:sqref>D15</xm:sqref>
        </x14:conditionalFormatting>
        <x14:conditionalFormatting xmlns:xm="http://schemas.microsoft.com/office/excel/2006/main">
          <x14:cfRule type="expression" priority="47" id="{00000000-000E-0000-1000-00002F000000}">
            <xm:f>OR(D46="",D46='Drop down'!$P$7)</xm:f>
            <x14:dxf>
              <font>
                <b/>
                <i val="0"/>
              </font>
              <fill>
                <patternFill>
                  <bgColor theme="2" tint="-0.14996795556505021"/>
                </patternFill>
              </fill>
            </x14:dxf>
          </x14:cfRule>
          <x14:cfRule type="expression" priority="48" id="{00000000-000E-0000-1000-000030000000}">
            <xm:f>D46&lt;&gt;'Drop down'!$P$7</xm:f>
            <x14:dxf>
              <font>
                <b val="0"/>
                <i val="0"/>
                <color rgb="FFFF0000"/>
              </font>
              <fill>
                <patternFill patternType="solid">
                  <bgColor theme="0"/>
                </patternFill>
              </fill>
            </x14:dxf>
          </x14:cfRule>
          <xm:sqref>D46</xm:sqref>
        </x14:conditionalFormatting>
        <x14:conditionalFormatting xmlns:xm="http://schemas.microsoft.com/office/excel/2006/main">
          <x14:cfRule type="expression" priority="79" id="{00000000-000E-0000-1000-00004F000000}">
            <xm:f>$D$52='Drop down'!$P$6</xm:f>
            <x14:dxf>
              <font>
                <b/>
                <i val="0"/>
              </font>
              <fill>
                <patternFill>
                  <bgColor theme="2" tint="-0.14996795556505021"/>
                </patternFill>
              </fill>
            </x14:dxf>
          </x14:cfRule>
          <x14:cfRule type="expression" priority="80" id="{00000000-000E-0000-1000-000050000000}">
            <xm:f>$D$52&lt;&gt;'Drop down'!$P$6</xm:f>
            <x14:dxf>
              <font>
                <b val="0"/>
                <i val="0"/>
                <color rgb="FFFF0000"/>
              </font>
              <fill>
                <patternFill>
                  <bgColor theme="0"/>
                </patternFill>
              </fill>
            </x14:dxf>
          </x14:cfRule>
          <xm:sqref>D52</xm:sqref>
        </x14:conditionalFormatting>
        <x14:conditionalFormatting xmlns:xm="http://schemas.microsoft.com/office/excel/2006/main">
          <x14:cfRule type="expression" priority="121" id="{00000000-000E-0000-1000-000079000000}">
            <xm:f>$D$12='Drop down'!$P$6</xm:f>
            <x14:dxf>
              <font>
                <b/>
                <i val="0"/>
              </font>
              <fill>
                <patternFill>
                  <bgColor theme="2" tint="-0.14996795556505021"/>
                </patternFill>
              </fill>
            </x14:dxf>
          </x14:cfRule>
          <x14:cfRule type="expression" priority="122" id="{00000000-000E-0000-1000-00007A000000}">
            <xm:f>$D$12&lt;&gt;'Drop down'!$P$6</xm:f>
            <x14:dxf>
              <font>
                <b val="0"/>
                <i val="0"/>
                <color rgb="FFFF0000"/>
              </font>
              <fill>
                <patternFill>
                  <bgColor theme="0"/>
                </patternFill>
              </fill>
            </x14:dxf>
          </x14:cfRule>
          <xm:sqref>D12:H12</xm:sqref>
        </x14:conditionalFormatting>
        <x14:conditionalFormatting xmlns:xm="http://schemas.microsoft.com/office/excel/2006/main">
          <x14:cfRule type="expression" priority="119" id="{00000000-000E-0000-1000-000077000000}">
            <xm:f>$D$14='Drop down'!$P$6</xm:f>
            <x14:dxf>
              <font>
                <b/>
                <i val="0"/>
              </font>
              <fill>
                <patternFill>
                  <bgColor theme="2" tint="-0.14996795556505021"/>
                </patternFill>
              </fill>
            </x14:dxf>
          </x14:cfRule>
          <x14:cfRule type="expression" priority="120" id="{00000000-000E-0000-1000-000078000000}">
            <xm:f>$D$14&lt;&gt;'Drop down'!$P$6</xm:f>
            <x14:dxf>
              <font>
                <b val="0"/>
                <i val="0"/>
                <color rgb="FFFF0000"/>
              </font>
              <fill>
                <patternFill>
                  <bgColor theme="0"/>
                </patternFill>
              </fill>
            </x14:dxf>
          </x14:cfRule>
          <xm:sqref>D14:H14</xm:sqref>
        </x14:conditionalFormatting>
        <x14:conditionalFormatting xmlns:xm="http://schemas.microsoft.com/office/excel/2006/main">
          <x14:cfRule type="expression" priority="99" id="{00000000-000E-0000-1000-000063000000}">
            <xm:f>OR(D21="",D21='Drop down'!$P$7)</xm:f>
            <x14:dxf>
              <font>
                <b/>
                <i val="0"/>
              </font>
              <fill>
                <patternFill>
                  <bgColor theme="2" tint="-0.14996795556505021"/>
                </patternFill>
              </fill>
            </x14:dxf>
          </x14:cfRule>
          <x14:cfRule type="expression" priority="100" id="{00000000-000E-0000-1000-000064000000}">
            <xm:f>D21&lt;&gt;'Drop down'!$P$7</xm:f>
            <x14:dxf>
              <font>
                <b val="0"/>
                <i val="0"/>
                <color rgb="FFFF0000"/>
              </font>
              <fill>
                <patternFill patternType="solid">
                  <bgColor theme="0"/>
                </patternFill>
              </fill>
            </x14:dxf>
          </x14:cfRule>
          <xm:sqref>D21:H29</xm:sqref>
        </x14:conditionalFormatting>
        <x14:conditionalFormatting xmlns:xm="http://schemas.microsoft.com/office/excel/2006/main">
          <x14:cfRule type="expression" priority="33" id="{00000000-000E-0000-1000-000021000000}">
            <xm:f>OR(D32="",D32='Drop down'!$P$7)</xm:f>
            <x14:dxf>
              <font>
                <b/>
                <i val="0"/>
              </font>
              <fill>
                <patternFill>
                  <bgColor theme="2" tint="-0.14996795556505021"/>
                </patternFill>
              </fill>
            </x14:dxf>
          </x14:cfRule>
          <x14:cfRule type="expression" priority="34" id="{00000000-000E-0000-1000-000022000000}">
            <xm:f>D32&lt;&gt;'Drop down'!$P$7</xm:f>
            <x14:dxf>
              <font>
                <b val="0"/>
                <i val="0"/>
                <color rgb="FFFF0000"/>
              </font>
              <fill>
                <patternFill patternType="solid">
                  <bgColor theme="0"/>
                </patternFill>
              </fill>
            </x14:dxf>
          </x14:cfRule>
          <xm:sqref>D32:H36</xm:sqref>
        </x14:conditionalFormatting>
        <x14:conditionalFormatting xmlns:xm="http://schemas.microsoft.com/office/excel/2006/main">
          <x14:cfRule type="expression" priority="89" id="{00000000-000E-0000-1000-000059000000}">
            <xm:f>OR(D40="",D40='Drop down'!$P$7)</xm:f>
            <x14:dxf>
              <font>
                <b/>
                <i val="0"/>
              </font>
              <fill>
                <patternFill>
                  <bgColor theme="2" tint="-0.14996795556505021"/>
                </patternFill>
              </fill>
            </x14:dxf>
          </x14:cfRule>
          <x14:cfRule type="expression" priority="90" id="{00000000-000E-0000-1000-00005A000000}">
            <xm:f>D40&lt;&gt;'Drop down'!$P$7</xm:f>
            <x14:dxf>
              <font>
                <b val="0"/>
                <i val="0"/>
                <color rgb="FFFF0000"/>
              </font>
              <fill>
                <patternFill patternType="solid">
                  <bgColor theme="0"/>
                </patternFill>
              </fill>
            </x14:dxf>
          </x14:cfRule>
          <xm:sqref>D40:H41</xm:sqref>
        </x14:conditionalFormatting>
        <x14:conditionalFormatting xmlns:xm="http://schemas.microsoft.com/office/excel/2006/main">
          <x14:cfRule type="expression" priority="87" id="{00000000-000E-0000-1000-000057000000}">
            <xm:f>$D$42='Drop down'!$P$6</xm:f>
            <x14:dxf>
              <font>
                <b/>
                <i val="0"/>
              </font>
              <fill>
                <patternFill>
                  <bgColor theme="2" tint="-0.14996795556505021"/>
                </patternFill>
              </fill>
            </x14:dxf>
          </x14:cfRule>
          <x14:cfRule type="expression" priority="88" id="{00000000-000E-0000-1000-000058000000}">
            <xm:f>$D$42&lt;&gt;'Drop down'!$P$6</xm:f>
            <x14:dxf>
              <font>
                <b val="0"/>
                <i val="0"/>
                <color rgb="FFFF0000"/>
              </font>
              <fill>
                <patternFill>
                  <bgColor theme="0"/>
                </patternFill>
              </fill>
            </x14:dxf>
          </x14:cfRule>
          <xm:sqref>D42:H42</xm:sqref>
        </x14:conditionalFormatting>
        <x14:conditionalFormatting xmlns:xm="http://schemas.microsoft.com/office/excel/2006/main">
          <x14:cfRule type="expression" priority="83" id="{00000000-000E-0000-1000-000053000000}">
            <xm:f>$D$49='Drop down'!$P$6</xm:f>
            <x14:dxf>
              <font>
                <b/>
                <i val="0"/>
              </font>
              <fill>
                <patternFill>
                  <bgColor theme="2" tint="-0.14996795556505021"/>
                </patternFill>
              </fill>
            </x14:dxf>
          </x14:cfRule>
          <x14:cfRule type="expression" priority="84" id="{00000000-000E-0000-1000-000054000000}">
            <xm:f>$D$49&lt;&gt;'Drop down'!$P$6</xm:f>
            <x14:dxf>
              <font>
                <b val="0"/>
                <i val="0"/>
                <color rgb="FFFF0000"/>
              </font>
              <fill>
                <patternFill>
                  <bgColor theme="0"/>
                </patternFill>
              </fill>
            </x14:dxf>
          </x14:cfRule>
          <xm:sqref>D49:H49</xm:sqref>
        </x14:conditionalFormatting>
        <x14:conditionalFormatting xmlns:xm="http://schemas.microsoft.com/office/excel/2006/main">
          <x14:cfRule type="expression" priority="81" id="{00000000-000E-0000-1000-000051000000}">
            <xm:f>$D$51='Drop down'!$P$6</xm:f>
            <x14:dxf>
              <font>
                <b/>
                <i val="0"/>
              </font>
              <fill>
                <patternFill>
                  <bgColor theme="2" tint="-0.14996795556505021"/>
                </patternFill>
              </fill>
            </x14:dxf>
          </x14:cfRule>
          <x14:cfRule type="expression" priority="82" id="{00000000-000E-0000-1000-000052000000}">
            <xm:f>$D$51&lt;&gt;'Drop down'!$P$6</xm:f>
            <x14:dxf>
              <font>
                <b val="0"/>
                <i val="0"/>
                <color rgb="FFFF0000"/>
              </font>
              <fill>
                <patternFill>
                  <bgColor theme="0"/>
                </patternFill>
              </fill>
            </x14:dxf>
          </x14:cfRule>
          <xm:sqref>D51:H51</xm:sqref>
        </x14:conditionalFormatting>
        <x14:conditionalFormatting xmlns:xm="http://schemas.microsoft.com/office/excel/2006/main">
          <x14:cfRule type="expression" priority="11" id="{00000000-000E-0000-1000-00000B000000}">
            <xm:f>OR(D58="",D58='Drop down'!$P$7)</xm:f>
            <x14:dxf>
              <font>
                <b/>
                <i val="0"/>
              </font>
              <fill>
                <patternFill>
                  <bgColor theme="2" tint="-0.14996795556505021"/>
                </patternFill>
              </fill>
            </x14:dxf>
          </x14:cfRule>
          <x14:cfRule type="expression" priority="12" id="{00000000-000E-0000-1000-00000C000000}">
            <xm:f>D58&lt;&gt;'Drop down'!$P$7</xm:f>
            <x14:dxf>
              <font>
                <b val="0"/>
                <i val="0"/>
                <color rgb="FFFF0000"/>
              </font>
              <fill>
                <patternFill patternType="solid">
                  <bgColor theme="0"/>
                </patternFill>
              </fill>
            </x14:dxf>
          </x14:cfRule>
          <xm:sqref>D58:H66</xm:sqref>
        </x14:conditionalFormatting>
        <x14:conditionalFormatting xmlns:xm="http://schemas.microsoft.com/office/excel/2006/main">
          <x14:cfRule type="expression" priority="1" id="{00000000-000E-0000-1000-000001000000}">
            <xm:f>OR(D69="",D69='Drop down'!$P$7)</xm:f>
            <x14:dxf>
              <font>
                <b/>
                <i val="0"/>
              </font>
              <fill>
                <patternFill>
                  <bgColor theme="2" tint="-0.14996795556505021"/>
                </patternFill>
              </fill>
            </x14:dxf>
          </x14:cfRule>
          <x14:cfRule type="expression" priority="2" id="{00000000-000E-0000-1000-000002000000}">
            <xm:f>D69&lt;&gt;'Drop down'!$P$7</xm:f>
            <x14:dxf>
              <font>
                <b val="0"/>
                <i val="0"/>
                <color rgb="FFFF0000"/>
              </font>
              <fill>
                <patternFill patternType="solid">
                  <bgColor theme="0"/>
                </patternFill>
              </fill>
            </x14:dxf>
          </x14:cfRule>
          <xm:sqref>D69:H73</xm:sqref>
        </x14:conditionalFormatting>
        <x14:conditionalFormatting xmlns:xm="http://schemas.microsoft.com/office/excel/2006/main">
          <x14:cfRule type="expression" priority="51" id="{00000000-000E-0000-1000-000033000000}">
            <xm:f>OR(D77="",D77='Drop down'!$P$7)</xm:f>
            <x14:dxf>
              <font>
                <b/>
                <i val="0"/>
              </font>
              <fill>
                <patternFill>
                  <bgColor theme="2" tint="-0.14996795556505021"/>
                </patternFill>
              </fill>
            </x14:dxf>
          </x14:cfRule>
          <x14:cfRule type="expression" priority="52" id="{00000000-000E-0000-1000-000034000000}">
            <xm:f>D77&lt;&gt;'Drop down'!$P$7</xm:f>
            <x14:dxf>
              <font>
                <b val="0"/>
                <i val="0"/>
                <color rgb="FFFF0000"/>
              </font>
              <fill>
                <patternFill patternType="solid">
                  <bgColor theme="0"/>
                </patternFill>
              </fill>
            </x14:dxf>
          </x14:cfRule>
          <xm:sqref>D77:H78</xm:sqref>
        </x14:conditionalFormatting>
        <x14:conditionalFormatting xmlns:xm="http://schemas.microsoft.com/office/excel/2006/main">
          <x14:cfRule type="expression" priority="49" id="{00000000-000E-0000-1000-000031000000}">
            <xm:f>$D$79='Drop down'!$P$6</xm:f>
            <x14:dxf>
              <font>
                <b/>
                <i val="0"/>
              </font>
              <fill>
                <patternFill>
                  <bgColor theme="2" tint="-0.14996795556505021"/>
                </patternFill>
              </fill>
            </x14:dxf>
          </x14:cfRule>
          <x14:cfRule type="expression" priority="50" id="{00000000-000E-0000-1000-000032000000}">
            <xm:f>$D$79&lt;&gt;'Drop down'!$P$6</xm:f>
            <x14:dxf>
              <font>
                <b val="0"/>
                <i val="0"/>
                <color rgb="FFFF0000"/>
              </font>
              <fill>
                <patternFill>
                  <bgColor theme="0"/>
                </patternFill>
              </fill>
            </x14:dxf>
          </x14:cfRule>
          <xm:sqref>D79:H79</xm:sqref>
        </x14:conditionalFormatting>
      </x14:conditionalFormattings>
    </ext>
    <ext xmlns:x14="http://schemas.microsoft.com/office/spreadsheetml/2009/9/main" uri="{CCE6A557-97BC-4b89-ADB6-D9C93CAAB3DF}">
      <x14:dataValidations xmlns:xm="http://schemas.microsoft.com/office/excel/2006/main" count="4">
        <x14:dataValidation type="list" showInputMessage="1" showErrorMessage="1" xr:uid="{54F50AB5-702B-47CA-86F0-C29F1DFAB2E3}">
          <x14:formula1>
            <xm:f>'Drop down'!$A$5:$A$7</xm:f>
          </x14:formula1>
          <xm:sqref>D52:H53 D15:H16</xm:sqref>
        </x14:dataValidation>
        <x14:dataValidation type="list" showInputMessage="1" showErrorMessage="1" xr:uid="{D3A70297-80B6-4911-B686-FE5E7AFAD71C}">
          <x14:formula1>
            <xm:f>'Drop down'!$A$39:$A$42</xm:f>
          </x14:formula1>
          <xm:sqref>D49:H49 D12:H12</xm:sqref>
        </x14:dataValidation>
        <x14:dataValidation type="list" showInputMessage="1" showErrorMessage="1" xr:uid="{44B5AE98-49A1-486C-A3EB-D5651E7D6D17}">
          <x14:formula1>
            <xm:f>'Drop down'!$A$47:$A$49</xm:f>
          </x14:formula1>
          <xm:sqref>D79:H79 D42:H42</xm:sqref>
        </x14:dataValidation>
        <x14:dataValidation type="list" showInputMessage="1" showErrorMessage="1" xr:uid="{445EC843-6EE0-418D-9602-99345A675514}">
          <x14:formula1>
            <xm:f>'Drop down'!$A$450:$A$453</xm:f>
          </x14:formula1>
          <xm:sqref>D14:H14 D51:H51</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6F5421-D26B-4CB5-B84C-EB028D295F71}">
  <sheetPr codeName="Sheet16">
    <pageSetUpPr fitToPage="1"/>
  </sheetPr>
  <dimension ref="A1:Z58"/>
  <sheetViews>
    <sheetView workbookViewId="0">
      <selection activeCell="L21" sqref="L21"/>
    </sheetView>
  </sheetViews>
  <sheetFormatPr defaultRowHeight="15" x14ac:dyDescent="0.25"/>
  <cols>
    <col min="1" max="1" width="2.85546875" customWidth="1"/>
    <col min="2" max="2" width="3.42578125" customWidth="1"/>
    <col min="3" max="3" width="41.42578125" customWidth="1"/>
    <col min="4" max="4" width="23.7109375" bestFit="1" customWidth="1"/>
    <col min="6" max="6" width="13.85546875" customWidth="1"/>
    <col min="9" max="9" width="2.5703125" customWidth="1"/>
    <col min="10" max="10" width="3.140625" customWidth="1"/>
    <col min="11" max="11" width="3.42578125" customWidth="1"/>
    <col min="12" max="12" width="41.140625" bestFit="1" customWidth="1"/>
  </cols>
  <sheetData>
    <row r="1" spans="1:26" ht="37.5" customHeight="1" x14ac:dyDescent="0.25">
      <c r="A1" s="3"/>
      <c r="B1" s="268" t="str">
        <f>'Drop down'!P14</f>
        <v>Alle rettigheder til dette dokument tilhører Varefakta, og dokumentet må ikke kopieres, gengives, videregives og/eller benyttes uden forudgående skriftlig tilladelse fra Varefakta (Version 26.1).</v>
      </c>
      <c r="C1" s="268"/>
      <c r="D1" s="268"/>
      <c r="E1" s="268"/>
      <c r="F1" s="11"/>
      <c r="G1" s="2"/>
      <c r="H1" s="2"/>
      <c r="I1" s="2"/>
      <c r="J1" s="4"/>
      <c r="K1" s="1"/>
      <c r="L1" s="1"/>
      <c r="M1" s="1"/>
      <c r="N1" s="1"/>
      <c r="O1" s="1"/>
      <c r="P1" s="1"/>
      <c r="Q1" s="1"/>
      <c r="R1" s="1"/>
      <c r="S1" s="1"/>
      <c r="T1" s="1"/>
      <c r="U1" s="1"/>
      <c r="V1" s="1"/>
      <c r="W1" s="1"/>
      <c r="X1" s="1"/>
      <c r="Y1" s="1"/>
      <c r="Z1" s="1"/>
    </row>
    <row r="2" spans="1:26" x14ac:dyDescent="0.25">
      <c r="A2" s="3"/>
      <c r="B2" s="5"/>
      <c r="C2" s="6"/>
      <c r="D2" s="6"/>
      <c r="E2" s="6"/>
      <c r="F2" s="6"/>
      <c r="G2" s="6"/>
      <c r="H2" s="6"/>
      <c r="I2" s="7"/>
      <c r="J2" s="4"/>
      <c r="K2" s="1"/>
      <c r="L2" s="1"/>
      <c r="M2" s="1"/>
      <c r="N2" s="1"/>
      <c r="O2" s="1"/>
      <c r="P2" s="1"/>
      <c r="Q2" s="1"/>
      <c r="R2" s="1"/>
      <c r="S2" s="1"/>
      <c r="T2" s="1"/>
      <c r="U2" s="1"/>
      <c r="V2" s="1"/>
      <c r="W2" s="1"/>
      <c r="X2" s="1"/>
      <c r="Y2" s="1"/>
      <c r="Z2" s="1"/>
    </row>
    <row r="3" spans="1:26" ht="24" thickBot="1" x14ac:dyDescent="0.4">
      <c r="A3" s="3"/>
      <c r="B3" s="5"/>
      <c r="C3" s="8" t="s">
        <v>4864</v>
      </c>
      <c r="D3" s="6"/>
      <c r="E3" s="6"/>
      <c r="F3" s="6"/>
      <c r="G3" s="6"/>
      <c r="H3" s="6"/>
      <c r="I3" s="7"/>
      <c r="J3" s="4"/>
      <c r="K3" s="1"/>
      <c r="L3" s="1"/>
      <c r="M3" s="1"/>
      <c r="N3" s="1"/>
      <c r="O3" s="1"/>
      <c r="P3" s="1"/>
      <c r="Q3" s="1"/>
      <c r="R3" s="1"/>
      <c r="S3" s="1"/>
      <c r="T3" s="1"/>
      <c r="U3" s="1"/>
      <c r="V3" s="1"/>
      <c r="W3" s="1"/>
      <c r="X3" s="1"/>
      <c r="Y3" s="1"/>
      <c r="Z3" s="1"/>
    </row>
    <row r="4" spans="1:26" ht="20.25" x14ac:dyDescent="0.3">
      <c r="A4" s="3"/>
      <c r="B4" s="5"/>
      <c r="C4" s="9"/>
      <c r="D4" s="6"/>
      <c r="E4" s="6"/>
      <c r="F4" s="6"/>
      <c r="G4" s="6"/>
      <c r="H4" s="6"/>
      <c r="I4" s="7"/>
      <c r="J4" s="4"/>
      <c r="K4" s="1"/>
      <c r="L4" s="12" t="s">
        <v>4617</v>
      </c>
      <c r="M4" s="1"/>
      <c r="N4" s="1"/>
      <c r="O4" s="1"/>
      <c r="P4" s="1"/>
      <c r="Q4" s="1"/>
      <c r="R4" s="1"/>
      <c r="S4" s="1"/>
      <c r="T4" s="1"/>
      <c r="U4" s="1"/>
      <c r="V4" s="1"/>
      <c r="W4" s="1"/>
      <c r="X4" s="1"/>
      <c r="Y4" s="1"/>
      <c r="Z4" s="1"/>
    </row>
    <row r="5" spans="1:26" x14ac:dyDescent="0.25">
      <c r="A5" s="3"/>
      <c r="B5" s="5"/>
      <c r="C5" s="13" t="s">
        <v>4865</v>
      </c>
      <c r="D5" s="267" t="s">
        <v>4614</v>
      </c>
      <c r="E5" s="267"/>
      <c r="F5" s="267"/>
      <c r="G5" s="267"/>
      <c r="H5" s="267"/>
      <c r="I5" s="7"/>
      <c r="J5" s="4"/>
      <c r="K5" s="1"/>
      <c r="L5" s="155" t="s">
        <v>0</v>
      </c>
      <c r="M5" s="1"/>
      <c r="N5" s="1"/>
      <c r="O5" s="1"/>
      <c r="P5" s="1"/>
      <c r="Q5" s="1"/>
      <c r="R5" s="1"/>
      <c r="S5" s="1"/>
      <c r="T5" s="1"/>
      <c r="U5" s="1"/>
      <c r="V5" s="1"/>
      <c r="W5" s="1"/>
      <c r="X5" s="1"/>
      <c r="Y5" s="1"/>
      <c r="Z5" s="1"/>
    </row>
    <row r="6" spans="1:26" x14ac:dyDescent="0.25">
      <c r="A6" s="3"/>
      <c r="B6" s="5"/>
      <c r="C6" s="37" t="s">
        <v>4866</v>
      </c>
      <c r="D6" s="267" t="s">
        <v>4614</v>
      </c>
      <c r="E6" s="267"/>
      <c r="F6" s="267"/>
      <c r="G6" s="267"/>
      <c r="H6" s="267"/>
      <c r="I6" s="7"/>
      <c r="J6" s="4"/>
      <c r="K6" s="1"/>
      <c r="L6" s="155" t="s">
        <v>1</v>
      </c>
      <c r="M6" s="1"/>
      <c r="N6" s="1"/>
      <c r="O6" s="1"/>
      <c r="P6" s="1"/>
      <c r="Q6" s="1"/>
      <c r="R6" s="1"/>
      <c r="S6" s="1"/>
      <c r="T6" s="1"/>
      <c r="U6" s="1"/>
      <c r="V6" s="1"/>
      <c r="W6" s="1"/>
      <c r="X6" s="1"/>
      <c r="Y6" s="1"/>
      <c r="Z6" s="1"/>
    </row>
    <row r="7" spans="1:26" x14ac:dyDescent="0.25">
      <c r="A7" s="3"/>
      <c r="B7" s="5"/>
      <c r="C7" s="47"/>
      <c r="D7" s="47"/>
      <c r="E7" s="47"/>
      <c r="F7" s="47"/>
      <c r="G7" s="47"/>
      <c r="H7" s="47"/>
      <c r="I7" s="7"/>
      <c r="J7" s="4"/>
      <c r="K7" s="1"/>
      <c r="L7" s="155" t="s">
        <v>2</v>
      </c>
      <c r="M7" s="1"/>
      <c r="N7" s="1"/>
      <c r="O7" s="1"/>
      <c r="P7" s="1"/>
      <c r="Q7" s="1"/>
      <c r="R7" s="1"/>
      <c r="S7" s="1"/>
      <c r="T7" s="1"/>
      <c r="U7" s="1"/>
      <c r="V7" s="1"/>
      <c r="W7" s="1"/>
      <c r="X7" s="1"/>
      <c r="Y7" s="1"/>
      <c r="Z7" s="1"/>
    </row>
    <row r="8" spans="1:26" x14ac:dyDescent="0.25">
      <c r="A8" s="3"/>
      <c r="B8" s="5"/>
      <c r="C8" s="47"/>
      <c r="D8" s="61" t="s">
        <v>4871</v>
      </c>
      <c r="E8" s="47"/>
      <c r="F8" s="47"/>
      <c r="G8" s="47"/>
      <c r="H8" s="47"/>
      <c r="I8" s="7"/>
      <c r="J8" s="4"/>
      <c r="K8" s="1"/>
      <c r="L8" s="155" t="s">
        <v>3</v>
      </c>
      <c r="M8" s="1"/>
      <c r="N8" s="1"/>
      <c r="O8" s="1"/>
      <c r="P8" s="1"/>
      <c r="Q8" s="1"/>
      <c r="R8" s="1"/>
      <c r="S8" s="1"/>
      <c r="T8" s="1"/>
      <c r="U8" s="1"/>
      <c r="V8" s="1"/>
      <c r="W8" s="1"/>
      <c r="X8" s="1"/>
      <c r="Y8" s="1"/>
      <c r="Z8" s="1"/>
    </row>
    <row r="9" spans="1:26" x14ac:dyDescent="0.25">
      <c r="A9" s="3"/>
      <c r="B9" s="5"/>
      <c r="C9" s="13" t="s">
        <v>4867</v>
      </c>
      <c r="D9" s="55"/>
      <c r="E9" s="153" t="s">
        <v>4872</v>
      </c>
      <c r="F9" s="153"/>
      <c r="G9" s="352" t="s">
        <v>15</v>
      </c>
      <c r="H9" s="353"/>
      <c r="I9" s="7"/>
      <c r="J9" s="4"/>
      <c r="K9" s="1"/>
      <c r="L9" s="155" t="s">
        <v>4618</v>
      </c>
      <c r="M9" s="1"/>
      <c r="N9" s="1"/>
      <c r="O9" s="1"/>
      <c r="P9" s="1"/>
      <c r="Q9" s="1"/>
      <c r="R9" s="1"/>
      <c r="S9" s="1"/>
      <c r="T9" s="1"/>
      <c r="U9" s="1"/>
      <c r="V9" s="1"/>
      <c r="W9" s="1"/>
      <c r="X9" s="1"/>
      <c r="Y9" s="1"/>
      <c r="Z9" s="1"/>
    </row>
    <row r="10" spans="1:26" x14ac:dyDescent="0.25">
      <c r="A10" s="3"/>
      <c r="B10" s="5"/>
      <c r="C10" s="13" t="s">
        <v>4868</v>
      </c>
      <c r="D10" s="55"/>
      <c r="E10" s="153" t="s">
        <v>4872</v>
      </c>
      <c r="F10" s="153"/>
      <c r="G10" s="352" t="s">
        <v>15</v>
      </c>
      <c r="H10" s="353"/>
      <c r="I10" s="7"/>
      <c r="J10" s="4"/>
      <c r="K10" s="1"/>
      <c r="L10" s="155" t="s">
        <v>4619</v>
      </c>
      <c r="M10" s="1"/>
      <c r="N10" s="1"/>
      <c r="O10" s="1"/>
      <c r="P10" s="1"/>
      <c r="Q10" s="1"/>
      <c r="R10" s="1"/>
      <c r="S10" s="1"/>
      <c r="T10" s="1"/>
      <c r="U10" s="1"/>
      <c r="V10" s="1"/>
      <c r="W10" s="1"/>
      <c r="X10" s="1"/>
      <c r="Y10" s="1"/>
      <c r="Z10" s="1"/>
    </row>
    <row r="11" spans="1:26" x14ac:dyDescent="0.25">
      <c r="A11" s="3"/>
      <c r="B11" s="5"/>
      <c r="C11" s="13" t="s">
        <v>4869</v>
      </c>
      <c r="D11" s="55"/>
      <c r="E11" s="153" t="s">
        <v>4872</v>
      </c>
      <c r="F11" s="153"/>
      <c r="G11" s="352" t="s">
        <v>15</v>
      </c>
      <c r="H11" s="353"/>
      <c r="I11" s="7"/>
      <c r="J11" s="4"/>
      <c r="K11" s="1"/>
      <c r="L11" s="155" t="s">
        <v>4</v>
      </c>
      <c r="M11" s="1"/>
      <c r="N11" s="1"/>
      <c r="O11" s="1"/>
      <c r="P11" s="1"/>
      <c r="Q11" s="1"/>
      <c r="R11" s="1"/>
      <c r="S11" s="1"/>
      <c r="T11" s="1"/>
      <c r="U11" s="1"/>
      <c r="V11" s="1"/>
      <c r="W11" s="1"/>
      <c r="X11" s="1"/>
      <c r="Y11" s="1"/>
      <c r="Z11" s="1"/>
    </row>
    <row r="12" spans="1:26" x14ac:dyDescent="0.25">
      <c r="A12" s="3"/>
      <c r="B12" s="5"/>
      <c r="C12" s="13" t="s">
        <v>4870</v>
      </c>
      <c r="D12" s="55"/>
      <c r="E12" s="153" t="s">
        <v>4872</v>
      </c>
      <c r="F12" s="153"/>
      <c r="G12" s="352" t="s">
        <v>15</v>
      </c>
      <c r="H12" s="353"/>
      <c r="I12" s="7"/>
      <c r="J12" s="4"/>
      <c r="K12" s="1"/>
      <c r="L12" s="155" t="s">
        <v>5</v>
      </c>
      <c r="M12" s="1"/>
      <c r="N12" s="1"/>
      <c r="O12" s="1"/>
      <c r="P12" s="1"/>
      <c r="Q12" s="1"/>
      <c r="R12" s="1"/>
      <c r="S12" s="1"/>
      <c r="T12" s="1"/>
      <c r="U12" s="1"/>
      <c r="V12" s="1"/>
      <c r="W12" s="1"/>
      <c r="X12" s="1"/>
      <c r="Y12" s="1"/>
      <c r="Z12" s="1"/>
    </row>
    <row r="13" spans="1:26" x14ac:dyDescent="0.25">
      <c r="A13" s="3"/>
      <c r="B13" s="5"/>
      <c r="C13" s="47"/>
      <c r="D13" s="47"/>
      <c r="E13" s="47"/>
      <c r="F13" s="47"/>
      <c r="G13" s="47"/>
      <c r="H13" s="47"/>
      <c r="I13" s="7"/>
      <c r="J13" s="4"/>
      <c r="K13" s="1"/>
      <c r="L13" s="155" t="s">
        <v>6</v>
      </c>
      <c r="M13" s="1"/>
      <c r="N13" s="1"/>
      <c r="O13" s="1"/>
      <c r="P13" s="1"/>
      <c r="Q13" s="1"/>
      <c r="R13" s="1"/>
      <c r="S13" s="1"/>
      <c r="T13" s="1"/>
      <c r="U13" s="1"/>
      <c r="V13" s="1"/>
      <c r="W13" s="1"/>
      <c r="X13" s="1"/>
      <c r="Y13" s="1"/>
      <c r="Z13" s="1"/>
    </row>
    <row r="14" spans="1:26" x14ac:dyDescent="0.25">
      <c r="A14" s="3"/>
      <c r="B14" s="5"/>
      <c r="C14" s="13" t="s">
        <v>4873</v>
      </c>
      <c r="D14" s="279" t="s">
        <v>15</v>
      </c>
      <c r="E14" s="280"/>
      <c r="F14" s="280"/>
      <c r="G14" s="280"/>
      <c r="H14" s="280"/>
      <c r="I14" s="7"/>
      <c r="J14" s="4"/>
      <c r="K14" s="1"/>
      <c r="L14" s="155" t="s">
        <v>7</v>
      </c>
      <c r="M14" s="1"/>
      <c r="N14" s="1"/>
      <c r="O14" s="1"/>
      <c r="P14" s="1"/>
      <c r="Q14" s="1"/>
      <c r="R14" s="1"/>
      <c r="S14" s="1"/>
      <c r="T14" s="1"/>
      <c r="U14" s="1"/>
      <c r="V14" s="1"/>
      <c r="W14" s="1"/>
      <c r="X14" s="1"/>
      <c r="Y14" s="1"/>
      <c r="Z14" s="1"/>
    </row>
    <row r="15" spans="1:26" x14ac:dyDescent="0.25">
      <c r="A15" s="3"/>
      <c r="B15" s="5"/>
      <c r="C15" s="13" t="s">
        <v>4666</v>
      </c>
      <c r="D15" s="267" t="s">
        <v>4614</v>
      </c>
      <c r="E15" s="267"/>
      <c r="F15" s="267"/>
      <c r="G15" s="267"/>
      <c r="H15" s="267"/>
      <c r="I15" s="7"/>
      <c r="J15" s="4"/>
      <c r="K15" s="1"/>
      <c r="L15" s="155" t="s">
        <v>4620</v>
      </c>
      <c r="M15" s="1"/>
      <c r="N15" s="1"/>
      <c r="O15" s="1"/>
      <c r="P15" s="1"/>
      <c r="Q15" s="1"/>
      <c r="R15" s="1"/>
      <c r="S15" s="1"/>
      <c r="T15" s="1"/>
      <c r="U15" s="1"/>
      <c r="V15" s="1"/>
      <c r="W15" s="1"/>
      <c r="X15" s="1"/>
      <c r="Y15" s="1"/>
      <c r="Z15" s="1"/>
    </row>
    <row r="16" spans="1:26" x14ac:dyDescent="0.25">
      <c r="A16" s="3"/>
      <c r="B16" s="5"/>
      <c r="C16" s="13" t="s">
        <v>4874</v>
      </c>
      <c r="D16" s="279" t="s">
        <v>15</v>
      </c>
      <c r="E16" s="280"/>
      <c r="F16" s="280"/>
      <c r="G16" s="280"/>
      <c r="H16" s="280"/>
      <c r="I16" s="7"/>
      <c r="J16" s="4"/>
      <c r="K16" s="1"/>
      <c r="L16" s="155" t="s">
        <v>4621</v>
      </c>
      <c r="M16" s="1"/>
      <c r="N16" s="1"/>
      <c r="O16" s="1"/>
      <c r="P16" s="1"/>
      <c r="Q16" s="1"/>
      <c r="R16" s="1"/>
      <c r="S16" s="1"/>
      <c r="T16" s="1"/>
      <c r="U16" s="1"/>
      <c r="V16" s="1"/>
      <c r="W16" s="1"/>
      <c r="X16" s="1"/>
      <c r="Y16" s="1"/>
      <c r="Z16" s="1"/>
    </row>
    <row r="17" spans="1:26" ht="15.75" thickBot="1" x14ac:dyDescent="0.3">
      <c r="A17" s="3"/>
      <c r="B17" s="5"/>
      <c r="C17" s="6"/>
      <c r="D17" s="6"/>
      <c r="E17" s="6"/>
      <c r="F17" s="6"/>
      <c r="G17" s="6"/>
      <c r="H17" s="6"/>
      <c r="I17" s="7"/>
      <c r="J17" s="4"/>
      <c r="K17" s="1"/>
      <c r="L17" s="156" t="s">
        <v>4622</v>
      </c>
      <c r="M17" s="1"/>
      <c r="N17" s="1"/>
      <c r="O17" s="1"/>
      <c r="P17" s="1"/>
      <c r="Q17" s="1"/>
      <c r="R17" s="1"/>
      <c r="S17" s="1"/>
      <c r="T17" s="1"/>
      <c r="U17" s="1"/>
      <c r="V17" s="1"/>
      <c r="W17" s="1"/>
      <c r="X17" s="1"/>
      <c r="Y17" s="1"/>
      <c r="Z17" s="1"/>
    </row>
    <row r="18" spans="1:26" ht="15.75" thickBot="1" x14ac:dyDescent="0.3">
      <c r="A18" s="3"/>
      <c r="B18" s="5"/>
      <c r="C18" s="13" t="s">
        <v>4875</v>
      </c>
      <c r="D18" s="267" t="s">
        <v>4614</v>
      </c>
      <c r="E18" s="267"/>
      <c r="F18" s="267"/>
      <c r="G18" s="267"/>
      <c r="H18" s="267"/>
      <c r="I18" s="7"/>
      <c r="J18" s="4"/>
      <c r="K18" s="1"/>
      <c r="L18" s="1"/>
      <c r="M18" s="1"/>
      <c r="N18" s="1"/>
      <c r="O18" s="1"/>
      <c r="P18" s="1"/>
      <c r="Q18" s="1"/>
      <c r="R18" s="1"/>
      <c r="S18" s="1"/>
      <c r="T18" s="1"/>
      <c r="U18" s="1"/>
      <c r="V18" s="1"/>
      <c r="W18" s="1"/>
      <c r="X18" s="1"/>
      <c r="Y18" s="1"/>
      <c r="Z18" s="1"/>
    </row>
    <row r="19" spans="1:26" x14ac:dyDescent="0.25">
      <c r="A19" s="3"/>
      <c r="B19" s="5"/>
      <c r="C19" s="13" t="s">
        <v>4874</v>
      </c>
      <c r="D19" s="279" t="s">
        <v>15</v>
      </c>
      <c r="E19" s="280"/>
      <c r="F19" s="280"/>
      <c r="G19" s="280"/>
      <c r="H19" s="280"/>
      <c r="I19" s="7"/>
      <c r="J19" s="4"/>
      <c r="K19" s="1"/>
      <c r="L19" s="12" t="s">
        <v>4623</v>
      </c>
      <c r="M19" s="1"/>
      <c r="N19" s="1"/>
      <c r="O19" s="1"/>
      <c r="P19" s="1"/>
      <c r="Q19" s="1"/>
      <c r="R19" s="1"/>
      <c r="S19" s="1"/>
      <c r="T19" s="1"/>
      <c r="U19" s="1"/>
      <c r="V19" s="1"/>
      <c r="W19" s="1"/>
      <c r="X19" s="1"/>
      <c r="Y19" s="1"/>
      <c r="Z19" s="1"/>
    </row>
    <row r="20" spans="1:26" x14ac:dyDescent="0.25">
      <c r="A20" s="3"/>
      <c r="B20" s="5"/>
      <c r="C20" s="6"/>
      <c r="D20" s="6"/>
      <c r="E20" s="6"/>
      <c r="F20" s="6"/>
      <c r="G20" s="6"/>
      <c r="H20" s="6"/>
      <c r="I20" s="7"/>
      <c r="J20" s="4"/>
      <c r="K20" s="1"/>
      <c r="L20" s="158" t="s">
        <v>4624</v>
      </c>
      <c r="M20" s="1"/>
      <c r="N20" s="1"/>
      <c r="O20" s="1"/>
      <c r="P20" s="1"/>
      <c r="Q20" s="1"/>
      <c r="R20" s="1"/>
      <c r="S20" s="1"/>
      <c r="T20" s="1"/>
      <c r="U20" s="1"/>
      <c r="V20" s="1"/>
      <c r="W20" s="1"/>
      <c r="X20" s="1"/>
      <c r="Y20" s="1"/>
      <c r="Z20" s="1"/>
    </row>
    <row r="21" spans="1:26" x14ac:dyDescent="0.25">
      <c r="A21" s="3"/>
      <c r="B21" s="5"/>
      <c r="C21" s="13" t="s">
        <v>4876</v>
      </c>
      <c r="D21" s="267" t="s">
        <v>4614</v>
      </c>
      <c r="E21" s="267"/>
      <c r="F21" s="267"/>
      <c r="G21" s="267"/>
      <c r="H21" s="267"/>
      <c r="I21" s="7"/>
      <c r="J21" s="4"/>
      <c r="K21" s="1"/>
      <c r="L21" s="155" t="s">
        <v>4625</v>
      </c>
      <c r="M21" s="1"/>
      <c r="N21" s="1"/>
      <c r="O21" s="1"/>
      <c r="P21" s="1"/>
      <c r="Q21" s="1"/>
      <c r="R21" s="1"/>
      <c r="S21" s="1"/>
      <c r="T21" s="1"/>
      <c r="U21" s="1"/>
      <c r="V21" s="1"/>
      <c r="W21" s="1"/>
      <c r="X21" s="1"/>
      <c r="Y21" s="1"/>
      <c r="Z21" s="1"/>
    </row>
    <row r="22" spans="1:26" x14ac:dyDescent="0.25">
      <c r="A22" s="3"/>
      <c r="B22" s="5"/>
      <c r="C22" s="13" t="s">
        <v>4874</v>
      </c>
      <c r="D22" s="279" t="s">
        <v>15</v>
      </c>
      <c r="E22" s="280"/>
      <c r="F22" s="280"/>
      <c r="G22" s="280"/>
      <c r="H22" s="280"/>
      <c r="I22" s="7"/>
      <c r="J22" s="4"/>
      <c r="K22" s="1"/>
      <c r="L22" s="155" t="s">
        <v>4626</v>
      </c>
      <c r="M22" s="1"/>
      <c r="N22" s="1"/>
      <c r="O22" s="1"/>
      <c r="P22" s="1"/>
      <c r="Q22" s="1"/>
      <c r="R22" s="1"/>
      <c r="S22" s="1"/>
      <c r="T22" s="1"/>
      <c r="U22" s="1"/>
      <c r="V22" s="1"/>
      <c r="W22" s="1"/>
      <c r="X22" s="1"/>
      <c r="Y22" s="1"/>
      <c r="Z22" s="1"/>
    </row>
    <row r="23" spans="1:26" x14ac:dyDescent="0.25">
      <c r="A23" s="3"/>
      <c r="B23" s="5"/>
      <c r="C23" s="6"/>
      <c r="D23" s="6"/>
      <c r="E23" s="6"/>
      <c r="F23" s="6"/>
      <c r="G23" s="6"/>
      <c r="H23" s="6"/>
      <c r="I23" s="7"/>
      <c r="J23" s="4"/>
      <c r="K23" s="1"/>
      <c r="L23" s="155" t="s">
        <v>8</v>
      </c>
      <c r="M23" s="1"/>
      <c r="N23" s="1"/>
      <c r="O23" s="1"/>
      <c r="P23" s="1"/>
      <c r="Q23" s="1"/>
      <c r="R23" s="1"/>
      <c r="S23" s="1"/>
      <c r="T23" s="1"/>
      <c r="U23" s="1"/>
      <c r="V23" s="1"/>
      <c r="W23" s="1"/>
      <c r="X23" s="1"/>
      <c r="Y23" s="1"/>
      <c r="Z23" s="1"/>
    </row>
    <row r="24" spans="1:26" x14ac:dyDescent="0.25">
      <c r="A24" s="3"/>
      <c r="B24" s="5"/>
      <c r="C24" s="13" t="s">
        <v>4877</v>
      </c>
      <c r="D24" s="279" t="s">
        <v>15</v>
      </c>
      <c r="E24" s="280"/>
      <c r="F24" s="280"/>
      <c r="G24" s="280"/>
      <c r="H24" s="280"/>
      <c r="I24" s="7"/>
      <c r="J24" s="4"/>
      <c r="K24" s="1"/>
      <c r="L24" s="155" t="s">
        <v>9</v>
      </c>
      <c r="M24" s="1"/>
      <c r="N24" s="1"/>
      <c r="O24" s="1"/>
      <c r="P24" s="1"/>
      <c r="Q24" s="1"/>
      <c r="R24" s="1"/>
      <c r="S24" s="1"/>
      <c r="T24" s="1"/>
      <c r="U24" s="1"/>
      <c r="V24" s="1"/>
      <c r="W24" s="1"/>
      <c r="X24" s="1"/>
      <c r="Y24" s="1"/>
      <c r="Z24" s="1"/>
    </row>
    <row r="25" spans="1:26" x14ac:dyDescent="0.25">
      <c r="A25" s="3"/>
      <c r="B25" s="5"/>
      <c r="C25" s="6"/>
      <c r="D25" s="6"/>
      <c r="E25" s="6"/>
      <c r="F25" s="6"/>
      <c r="G25" s="6"/>
      <c r="H25" s="6"/>
      <c r="I25" s="7"/>
      <c r="J25" s="4"/>
      <c r="K25" s="1"/>
      <c r="L25" s="155" t="s">
        <v>4627</v>
      </c>
      <c r="M25" s="1"/>
      <c r="N25" s="1"/>
      <c r="O25" s="1"/>
      <c r="P25" s="1"/>
      <c r="Q25" s="1"/>
      <c r="R25" s="1"/>
      <c r="S25" s="1"/>
      <c r="T25" s="1"/>
      <c r="U25" s="1"/>
      <c r="V25" s="1"/>
      <c r="W25" s="1"/>
      <c r="X25" s="1"/>
      <c r="Y25" s="1"/>
      <c r="Z25" s="1"/>
    </row>
    <row r="26" spans="1:26" x14ac:dyDescent="0.25">
      <c r="A26" s="3"/>
      <c r="B26" s="5"/>
      <c r="C26" s="34" t="s">
        <v>4878</v>
      </c>
      <c r="D26" s="6"/>
      <c r="E26" s="6"/>
      <c r="F26" s="6"/>
      <c r="G26" s="6"/>
      <c r="H26" s="6"/>
      <c r="I26" s="7"/>
      <c r="J26" s="4"/>
      <c r="K26" s="1"/>
      <c r="L26" s="155" t="s">
        <v>10</v>
      </c>
      <c r="M26" s="1"/>
      <c r="N26" s="1"/>
      <c r="O26" s="1"/>
      <c r="P26" s="1"/>
      <c r="Q26" s="1"/>
      <c r="R26" s="1"/>
      <c r="S26" s="1"/>
      <c r="T26" s="1"/>
      <c r="U26" s="1"/>
      <c r="V26" s="1"/>
      <c r="W26" s="1"/>
      <c r="X26" s="1"/>
      <c r="Y26" s="1"/>
      <c r="Z26" s="1"/>
    </row>
    <row r="27" spans="1:26" ht="15.75" thickBot="1" x14ac:dyDescent="0.3">
      <c r="A27" s="3"/>
      <c r="B27" s="5"/>
      <c r="C27" s="13" t="s">
        <v>4879</v>
      </c>
      <c r="D27" s="267" t="s">
        <v>4614</v>
      </c>
      <c r="E27" s="267"/>
      <c r="F27" s="267"/>
      <c r="G27" s="267"/>
      <c r="H27" s="267"/>
      <c r="I27" s="7"/>
      <c r="J27" s="4"/>
      <c r="K27" s="1"/>
      <c r="L27" s="156" t="s">
        <v>11</v>
      </c>
      <c r="M27" s="1"/>
      <c r="N27" s="1"/>
      <c r="O27" s="1"/>
      <c r="P27" s="1"/>
      <c r="Q27" s="1"/>
      <c r="R27" s="1"/>
      <c r="S27" s="1"/>
      <c r="T27" s="1"/>
      <c r="U27" s="1"/>
      <c r="V27" s="1"/>
      <c r="W27" s="1"/>
      <c r="X27" s="1"/>
      <c r="Y27" s="1"/>
      <c r="Z27" s="1"/>
    </row>
    <row r="28" spans="1:26" x14ac:dyDescent="0.25">
      <c r="A28" s="3"/>
      <c r="B28" s="5"/>
      <c r="C28" s="13" t="s">
        <v>4880</v>
      </c>
      <c r="D28" s="267" t="s">
        <v>4614</v>
      </c>
      <c r="E28" s="267"/>
      <c r="F28" s="267"/>
      <c r="G28" s="267"/>
      <c r="H28" s="267"/>
      <c r="I28" s="7"/>
      <c r="J28" s="4"/>
      <c r="K28" s="1"/>
      <c r="L28" s="1"/>
      <c r="M28" s="1"/>
      <c r="N28" s="1"/>
      <c r="O28" s="1"/>
      <c r="P28" s="1"/>
      <c r="Q28" s="1"/>
      <c r="R28" s="1"/>
      <c r="S28" s="1"/>
      <c r="T28" s="1"/>
      <c r="U28" s="1"/>
      <c r="V28" s="1"/>
      <c r="W28" s="1"/>
      <c r="X28" s="1"/>
      <c r="Y28" s="1"/>
      <c r="Z28" s="1"/>
    </row>
    <row r="29" spans="1:26" x14ac:dyDescent="0.25">
      <c r="A29" s="3"/>
      <c r="B29" s="5"/>
      <c r="C29" s="6"/>
      <c r="D29" s="6"/>
      <c r="E29" s="6"/>
      <c r="F29" s="6"/>
      <c r="G29" s="6"/>
      <c r="H29" s="6"/>
      <c r="I29" s="7"/>
      <c r="J29" s="4"/>
      <c r="K29" s="1"/>
      <c r="L29" s="1"/>
      <c r="M29" s="1"/>
      <c r="N29" s="1"/>
      <c r="O29" s="1"/>
      <c r="P29" s="1"/>
      <c r="Q29" s="1"/>
      <c r="R29" s="1"/>
      <c r="S29" s="1"/>
      <c r="T29" s="1"/>
      <c r="U29" s="1"/>
      <c r="V29" s="1"/>
      <c r="W29" s="1"/>
      <c r="X29" s="1"/>
      <c r="Y29" s="1"/>
      <c r="Z29" s="1"/>
    </row>
    <row r="30" spans="1:26" x14ac:dyDescent="0.25">
      <c r="A30" s="3"/>
      <c r="B30" s="5"/>
      <c r="C30" s="13" t="s">
        <v>4881</v>
      </c>
      <c r="D30" s="279" t="s">
        <v>15</v>
      </c>
      <c r="E30" s="280"/>
      <c r="F30" s="280"/>
      <c r="G30" s="280"/>
      <c r="H30" s="280"/>
      <c r="I30" s="7"/>
      <c r="J30" s="4"/>
      <c r="K30" s="1"/>
      <c r="L30" s="1"/>
      <c r="M30" s="1"/>
      <c r="N30" s="1"/>
      <c r="O30" s="1"/>
      <c r="P30" s="1"/>
      <c r="Q30" s="1"/>
      <c r="R30" s="1"/>
      <c r="S30" s="1"/>
      <c r="T30" s="1"/>
      <c r="U30" s="1"/>
      <c r="V30" s="1"/>
      <c r="W30" s="1"/>
      <c r="X30" s="1"/>
      <c r="Y30" s="1"/>
      <c r="Z30" s="1"/>
    </row>
    <row r="31" spans="1:26" x14ac:dyDescent="0.25">
      <c r="A31" s="3"/>
      <c r="B31" s="5"/>
      <c r="C31" s="6"/>
      <c r="D31" s="6"/>
      <c r="E31" s="6"/>
      <c r="F31" s="6"/>
      <c r="G31" s="6"/>
      <c r="H31" s="6"/>
      <c r="I31" s="7"/>
      <c r="J31" s="4"/>
      <c r="K31" s="1"/>
      <c r="L31" s="1"/>
      <c r="M31" s="1"/>
      <c r="N31" s="1"/>
      <c r="O31" s="1"/>
      <c r="P31" s="1"/>
      <c r="Q31" s="1"/>
      <c r="R31" s="1"/>
      <c r="S31" s="1"/>
      <c r="T31" s="1"/>
      <c r="U31" s="1"/>
      <c r="V31" s="1"/>
      <c r="W31" s="1"/>
      <c r="X31" s="1"/>
      <c r="Y31" s="1"/>
      <c r="Z31" s="1"/>
    </row>
    <row r="32" spans="1:26" ht="14.45" customHeight="1" x14ac:dyDescent="0.25">
      <c r="A32" s="3"/>
      <c r="B32" s="5"/>
      <c r="C32" s="276" t="s">
        <v>4882</v>
      </c>
      <c r="D32" s="274" t="s">
        <v>15</v>
      </c>
      <c r="E32" s="274"/>
      <c r="F32" s="274"/>
      <c r="G32" s="274"/>
      <c r="H32" s="274"/>
      <c r="I32" s="7"/>
      <c r="J32" s="4"/>
      <c r="K32" s="1"/>
      <c r="L32" s="1"/>
      <c r="M32" s="1"/>
      <c r="N32" s="1"/>
      <c r="O32" s="1"/>
      <c r="P32" s="1"/>
      <c r="Q32" s="1"/>
      <c r="R32" s="1"/>
      <c r="S32" s="1"/>
      <c r="T32" s="1"/>
      <c r="U32" s="1"/>
      <c r="V32" s="1"/>
      <c r="W32" s="1"/>
      <c r="X32" s="1"/>
      <c r="Y32" s="1"/>
      <c r="Z32" s="1"/>
    </row>
    <row r="33" spans="1:26" x14ac:dyDescent="0.25">
      <c r="A33" s="3"/>
      <c r="B33" s="5"/>
      <c r="C33" s="276"/>
      <c r="D33" s="274"/>
      <c r="E33" s="274"/>
      <c r="F33" s="274"/>
      <c r="G33" s="274"/>
      <c r="H33" s="274"/>
      <c r="I33" s="7"/>
      <c r="J33" s="4"/>
      <c r="K33" s="1"/>
      <c r="L33" s="1"/>
      <c r="M33" s="1"/>
      <c r="N33" s="1"/>
      <c r="O33" s="1"/>
      <c r="P33" s="1"/>
      <c r="Q33" s="1"/>
      <c r="R33" s="1"/>
      <c r="S33" s="1"/>
      <c r="T33" s="1"/>
      <c r="U33" s="1"/>
      <c r="V33" s="1"/>
      <c r="W33" s="1"/>
      <c r="X33" s="1"/>
      <c r="Y33" s="1"/>
      <c r="Z33" s="1"/>
    </row>
    <row r="34" spans="1:26" x14ac:dyDescent="0.25">
      <c r="A34" s="3"/>
      <c r="B34" s="5"/>
      <c r="C34" s="276" t="s">
        <v>4883</v>
      </c>
      <c r="D34" s="248" t="s">
        <v>15</v>
      </c>
      <c r="E34" s="249"/>
      <c r="F34" s="249"/>
      <c r="G34" s="249"/>
      <c r="H34" s="250"/>
      <c r="I34" s="7"/>
      <c r="J34" s="4"/>
      <c r="K34" s="1"/>
      <c r="L34" s="1"/>
      <c r="M34" s="1"/>
      <c r="N34" s="1"/>
      <c r="O34" s="1"/>
      <c r="P34" s="1"/>
      <c r="Q34" s="1"/>
      <c r="R34" s="1"/>
      <c r="S34" s="1"/>
      <c r="T34" s="1"/>
      <c r="U34" s="1"/>
      <c r="V34" s="1"/>
      <c r="W34" s="1"/>
      <c r="X34" s="1"/>
      <c r="Y34" s="1"/>
      <c r="Z34" s="1"/>
    </row>
    <row r="35" spans="1:26" x14ac:dyDescent="0.25">
      <c r="A35" s="3"/>
      <c r="B35" s="5"/>
      <c r="C35" s="276"/>
      <c r="D35" s="251"/>
      <c r="E35" s="252"/>
      <c r="F35" s="252"/>
      <c r="G35" s="252"/>
      <c r="H35" s="253"/>
      <c r="I35" s="7"/>
      <c r="J35" s="4"/>
      <c r="K35" s="1"/>
      <c r="L35" s="1"/>
      <c r="M35" s="1"/>
      <c r="N35" s="1"/>
      <c r="O35" s="1"/>
      <c r="P35" s="1"/>
      <c r="Q35" s="1"/>
      <c r="R35" s="1"/>
      <c r="S35" s="1"/>
      <c r="T35" s="1"/>
      <c r="U35" s="1"/>
      <c r="V35" s="1"/>
      <c r="W35" s="1"/>
      <c r="X35" s="1"/>
      <c r="Y35" s="1"/>
      <c r="Z35" s="1"/>
    </row>
    <row r="36" spans="1:26" x14ac:dyDescent="0.25">
      <c r="A36" s="3"/>
      <c r="B36" s="5"/>
      <c r="C36" s="6"/>
      <c r="D36" s="6"/>
      <c r="E36" s="6"/>
      <c r="F36" s="6"/>
      <c r="G36" s="6"/>
      <c r="H36" s="6"/>
      <c r="I36" s="7"/>
      <c r="J36" s="4"/>
      <c r="K36" s="1"/>
      <c r="L36" s="1"/>
      <c r="M36" s="1"/>
      <c r="N36" s="1"/>
      <c r="O36" s="1"/>
      <c r="P36" s="1"/>
      <c r="Q36" s="1"/>
      <c r="R36" s="1"/>
      <c r="S36" s="1"/>
      <c r="T36" s="1"/>
      <c r="U36" s="1"/>
      <c r="V36" s="1"/>
      <c r="W36" s="1"/>
      <c r="X36" s="1"/>
      <c r="Y36" s="1"/>
      <c r="Z36" s="1"/>
    </row>
    <row r="37" spans="1:26" x14ac:dyDescent="0.25">
      <c r="A37" s="3"/>
      <c r="B37" s="5"/>
      <c r="C37" s="13" t="s">
        <v>4884</v>
      </c>
      <c r="D37" s="279" t="s">
        <v>15</v>
      </c>
      <c r="E37" s="280"/>
      <c r="F37" s="280"/>
      <c r="G37" s="280"/>
      <c r="H37" s="280"/>
      <c r="I37" s="7"/>
      <c r="J37" s="4"/>
      <c r="K37" s="1"/>
      <c r="L37" s="1"/>
      <c r="M37" s="1"/>
      <c r="N37" s="1"/>
      <c r="O37" s="1"/>
      <c r="P37" s="1"/>
      <c r="Q37" s="1"/>
      <c r="R37" s="1"/>
      <c r="S37" s="1"/>
      <c r="T37" s="1"/>
      <c r="U37" s="1"/>
      <c r="V37" s="1"/>
      <c r="W37" s="1"/>
      <c r="X37" s="1"/>
      <c r="Y37" s="1"/>
      <c r="Z37" s="1"/>
    </row>
    <row r="38" spans="1:26" x14ac:dyDescent="0.25">
      <c r="A38" s="3"/>
      <c r="B38" s="5"/>
      <c r="C38" s="6"/>
      <c r="D38" s="6"/>
      <c r="E38" s="6"/>
      <c r="F38" s="6"/>
      <c r="G38" s="6"/>
      <c r="H38" s="6"/>
      <c r="I38" s="7"/>
      <c r="J38" s="4"/>
      <c r="K38" s="1"/>
      <c r="L38" s="1"/>
      <c r="M38" s="1"/>
      <c r="N38" s="1"/>
      <c r="O38" s="1"/>
      <c r="P38" s="1"/>
      <c r="Q38" s="1"/>
      <c r="R38" s="1"/>
      <c r="S38" s="1"/>
      <c r="T38" s="1"/>
      <c r="U38" s="1"/>
      <c r="V38" s="1"/>
      <c r="W38" s="1"/>
      <c r="X38" s="1"/>
      <c r="Y38" s="1"/>
      <c r="Z38" s="1"/>
    </row>
    <row r="39" spans="1:26" ht="14.45" customHeight="1" x14ac:dyDescent="0.25">
      <c r="A39" s="3"/>
      <c r="B39" s="5"/>
      <c r="C39" s="289" t="s">
        <v>4628</v>
      </c>
      <c r="D39" s="6"/>
      <c r="E39" s="6"/>
      <c r="F39" s="6"/>
      <c r="G39" s="290" t="s">
        <v>4629</v>
      </c>
      <c r="H39" s="290"/>
      <c r="I39" s="7"/>
      <c r="J39" s="4"/>
      <c r="K39" s="1"/>
      <c r="L39" s="1"/>
      <c r="M39" s="1"/>
      <c r="N39" s="1"/>
      <c r="O39" s="1"/>
      <c r="P39" s="1"/>
      <c r="Q39" s="1"/>
      <c r="R39" s="1"/>
      <c r="S39" s="1"/>
      <c r="T39" s="1"/>
      <c r="U39" s="1"/>
      <c r="V39" s="1"/>
      <c r="W39" s="1"/>
      <c r="X39" s="1"/>
      <c r="Y39" s="1"/>
      <c r="Z39" s="1"/>
    </row>
    <row r="40" spans="1:26" ht="14.45" customHeight="1" x14ac:dyDescent="0.25">
      <c r="A40" s="3"/>
      <c r="B40" s="5"/>
      <c r="C40" s="289"/>
      <c r="D40" s="6"/>
      <c r="E40" s="6"/>
      <c r="F40" s="6"/>
      <c r="G40" s="290"/>
      <c r="H40" s="290"/>
      <c r="I40" s="7"/>
      <c r="J40" s="4"/>
      <c r="K40" s="1"/>
      <c r="L40" s="1"/>
      <c r="M40" s="1"/>
      <c r="N40" s="1"/>
      <c r="O40" s="1"/>
      <c r="P40" s="1"/>
      <c r="Q40" s="1"/>
      <c r="R40" s="1"/>
      <c r="S40" s="1"/>
      <c r="T40" s="1"/>
      <c r="U40" s="1"/>
      <c r="V40" s="1"/>
      <c r="W40" s="1"/>
      <c r="X40" s="1"/>
      <c r="Y40" s="1"/>
      <c r="Z40" s="1"/>
    </row>
    <row r="41" spans="1:26" x14ac:dyDescent="0.25">
      <c r="A41" s="3"/>
      <c r="B41" s="20"/>
      <c r="C41" s="21"/>
      <c r="D41" s="21"/>
      <c r="E41" s="21"/>
      <c r="F41" s="21"/>
      <c r="G41" s="21"/>
      <c r="H41" s="21"/>
      <c r="I41" s="22"/>
      <c r="J41" s="4"/>
      <c r="K41" s="1"/>
      <c r="L41" s="1"/>
      <c r="M41" s="1"/>
      <c r="N41" s="1"/>
      <c r="O41" s="1"/>
      <c r="P41" s="1"/>
      <c r="Q41" s="1"/>
      <c r="R41" s="1"/>
      <c r="S41" s="1"/>
      <c r="T41" s="1"/>
      <c r="U41" s="1"/>
      <c r="V41" s="1"/>
      <c r="W41" s="1"/>
      <c r="X41" s="1"/>
      <c r="Y41" s="1"/>
      <c r="Z41" s="1"/>
    </row>
    <row r="42" spans="1:26" x14ac:dyDescent="0.25">
      <c r="A42" s="30"/>
      <c r="B42" s="30"/>
      <c r="C42" s="30"/>
      <c r="D42" s="30"/>
      <c r="E42" s="30"/>
      <c r="F42" s="30"/>
      <c r="G42" s="30"/>
      <c r="H42" s="30"/>
      <c r="I42" s="30"/>
      <c r="J42" s="31"/>
      <c r="K42" s="42"/>
      <c r="L42" s="32"/>
      <c r="M42" s="32"/>
      <c r="N42" s="32"/>
      <c r="O42" s="32"/>
      <c r="P42" s="32"/>
      <c r="Q42" s="32"/>
      <c r="R42" s="32"/>
      <c r="S42" s="32"/>
      <c r="T42" s="32"/>
      <c r="U42" s="32"/>
      <c r="V42" s="32"/>
      <c r="W42" s="32"/>
      <c r="X42" s="32"/>
      <c r="Y42" s="32"/>
      <c r="Z42" s="32"/>
    </row>
    <row r="43" spans="1:26" x14ac:dyDescent="0.25">
      <c r="A43" s="32"/>
      <c r="B43" s="32"/>
      <c r="C43" s="32"/>
      <c r="D43" s="32"/>
      <c r="E43" s="32"/>
      <c r="F43" s="32"/>
      <c r="G43" s="32"/>
      <c r="H43" s="32"/>
      <c r="I43" s="32"/>
      <c r="J43" s="32"/>
      <c r="K43" s="32"/>
      <c r="L43" s="32"/>
      <c r="M43" s="32"/>
      <c r="N43" s="32"/>
      <c r="O43" s="32"/>
      <c r="P43" s="32"/>
      <c r="Q43" s="32"/>
      <c r="R43" s="32"/>
      <c r="S43" s="32"/>
      <c r="T43" s="32"/>
      <c r="U43" s="32"/>
      <c r="V43" s="32"/>
      <c r="W43" s="32"/>
      <c r="X43" s="32"/>
      <c r="Y43" s="32"/>
      <c r="Z43" s="32"/>
    </row>
    <row r="44" spans="1:26" x14ac:dyDescent="0.25">
      <c r="A44" s="32"/>
      <c r="B44" s="32"/>
      <c r="C44" s="32"/>
      <c r="D44" s="32"/>
      <c r="E44" s="32"/>
      <c r="F44" s="32"/>
      <c r="G44" s="32"/>
      <c r="H44" s="32"/>
      <c r="I44" s="32"/>
      <c r="J44" s="32"/>
      <c r="K44" s="32"/>
      <c r="L44" s="32"/>
      <c r="M44" s="32"/>
      <c r="N44" s="32"/>
      <c r="O44" s="32"/>
      <c r="P44" s="32"/>
      <c r="Q44" s="32"/>
      <c r="R44" s="32"/>
      <c r="S44" s="32"/>
      <c r="T44" s="32"/>
      <c r="U44" s="32"/>
      <c r="V44" s="32"/>
      <c r="W44" s="32"/>
      <c r="X44" s="32"/>
      <c r="Y44" s="32"/>
      <c r="Z44" s="32"/>
    </row>
    <row r="45" spans="1:26" x14ac:dyDescent="0.25">
      <c r="A45" s="32"/>
      <c r="B45" s="32"/>
      <c r="C45" s="32"/>
      <c r="D45" s="32"/>
      <c r="E45" s="32"/>
      <c r="F45" s="32"/>
      <c r="G45" s="32"/>
      <c r="H45" s="32"/>
      <c r="I45" s="32"/>
      <c r="J45" s="32"/>
      <c r="K45" s="32"/>
      <c r="L45" s="32"/>
      <c r="M45" s="32"/>
      <c r="N45" s="32"/>
      <c r="O45" s="32"/>
      <c r="P45" s="32"/>
      <c r="Q45" s="32"/>
      <c r="R45" s="32"/>
      <c r="S45" s="32"/>
      <c r="T45" s="32"/>
      <c r="U45" s="32"/>
      <c r="V45" s="32"/>
      <c r="W45" s="32"/>
      <c r="X45" s="32"/>
      <c r="Y45" s="32"/>
      <c r="Z45" s="32"/>
    </row>
    <row r="46" spans="1:26" x14ac:dyDescent="0.25">
      <c r="A46" s="32"/>
      <c r="B46" s="32"/>
      <c r="C46" s="32"/>
      <c r="D46" s="32"/>
      <c r="E46" s="32"/>
      <c r="F46" s="32"/>
      <c r="G46" s="32"/>
      <c r="H46" s="32"/>
      <c r="I46" s="32"/>
      <c r="J46" s="32"/>
      <c r="K46" s="32"/>
      <c r="L46" s="32"/>
      <c r="M46" s="32"/>
      <c r="N46" s="32"/>
      <c r="O46" s="32"/>
      <c r="P46" s="32"/>
      <c r="Q46" s="32"/>
      <c r="R46" s="32"/>
      <c r="S46" s="32"/>
      <c r="T46" s="32"/>
      <c r="U46" s="32"/>
      <c r="V46" s="32"/>
      <c r="W46" s="32"/>
      <c r="X46" s="32"/>
      <c r="Y46" s="32"/>
      <c r="Z46" s="32"/>
    </row>
    <row r="47" spans="1:26" x14ac:dyDescent="0.25">
      <c r="A47" s="32"/>
      <c r="B47" s="32"/>
      <c r="C47" s="32"/>
      <c r="D47" s="32"/>
      <c r="E47" s="32"/>
      <c r="F47" s="32"/>
      <c r="G47" s="32"/>
      <c r="H47" s="32"/>
      <c r="I47" s="32"/>
      <c r="J47" s="32"/>
      <c r="K47" s="32"/>
      <c r="L47" s="32"/>
      <c r="M47" s="32"/>
      <c r="N47" s="32"/>
      <c r="O47" s="32"/>
      <c r="P47" s="32"/>
      <c r="Q47" s="32"/>
      <c r="R47" s="32"/>
      <c r="S47" s="32"/>
      <c r="T47" s="32"/>
      <c r="U47" s="32"/>
      <c r="V47" s="32"/>
      <c r="W47" s="32"/>
      <c r="X47" s="32"/>
      <c r="Y47" s="32"/>
      <c r="Z47" s="32"/>
    </row>
    <row r="48" spans="1:26" x14ac:dyDescent="0.25">
      <c r="A48" s="32"/>
      <c r="B48" s="32"/>
      <c r="C48" s="32"/>
      <c r="D48" s="32"/>
      <c r="E48" s="32"/>
      <c r="F48" s="32"/>
      <c r="G48" s="32"/>
      <c r="H48" s="32"/>
      <c r="I48" s="32"/>
      <c r="J48" s="32"/>
      <c r="K48" s="32"/>
      <c r="L48" s="32"/>
      <c r="M48" s="32"/>
      <c r="N48" s="32"/>
      <c r="O48" s="32"/>
      <c r="P48" s="32"/>
      <c r="Q48" s="32"/>
      <c r="R48" s="32"/>
      <c r="S48" s="32"/>
      <c r="T48" s="32"/>
      <c r="U48" s="32"/>
      <c r="V48" s="32"/>
      <c r="W48" s="32"/>
      <c r="X48" s="32"/>
      <c r="Y48" s="32"/>
      <c r="Z48" s="32"/>
    </row>
    <row r="49" spans="1:26" x14ac:dyDescent="0.25">
      <c r="A49" s="32"/>
      <c r="B49" s="32"/>
      <c r="C49" s="32"/>
      <c r="D49" s="32"/>
      <c r="E49" s="32"/>
      <c r="F49" s="32"/>
      <c r="G49" s="32"/>
      <c r="H49" s="32"/>
      <c r="I49" s="32"/>
      <c r="J49" s="32"/>
      <c r="K49" s="32"/>
      <c r="L49" s="32"/>
      <c r="M49" s="32"/>
      <c r="N49" s="32"/>
      <c r="O49" s="32"/>
      <c r="P49" s="32"/>
      <c r="Q49" s="32"/>
      <c r="R49" s="32"/>
      <c r="S49" s="32"/>
      <c r="T49" s="32"/>
      <c r="U49" s="32"/>
      <c r="V49" s="32"/>
      <c r="W49" s="32"/>
      <c r="X49" s="32"/>
      <c r="Y49" s="32"/>
      <c r="Z49" s="32"/>
    </row>
    <row r="50" spans="1:26" x14ac:dyDescent="0.25">
      <c r="A50" s="32"/>
      <c r="B50" s="32"/>
      <c r="C50" s="32"/>
      <c r="D50" s="32"/>
      <c r="E50" s="32"/>
      <c r="F50" s="32"/>
      <c r="G50" s="32"/>
      <c r="H50" s="32"/>
      <c r="I50" s="32"/>
      <c r="J50" s="32"/>
      <c r="K50" s="32"/>
      <c r="L50" s="32"/>
      <c r="M50" s="32"/>
      <c r="N50" s="32"/>
      <c r="O50" s="32"/>
      <c r="P50" s="32"/>
      <c r="Q50" s="32"/>
      <c r="R50" s="32"/>
      <c r="S50" s="32"/>
      <c r="T50" s="32"/>
      <c r="U50" s="32"/>
      <c r="V50" s="32"/>
      <c r="W50" s="32"/>
      <c r="X50" s="32"/>
      <c r="Y50" s="32"/>
      <c r="Z50" s="32"/>
    </row>
    <row r="51" spans="1:26" x14ac:dyDescent="0.25">
      <c r="A51" s="32"/>
      <c r="B51" s="32"/>
      <c r="C51" s="32"/>
      <c r="D51" s="32"/>
      <c r="E51" s="32"/>
      <c r="F51" s="32"/>
      <c r="G51" s="32"/>
      <c r="H51" s="32"/>
      <c r="I51" s="32"/>
      <c r="J51" s="32"/>
      <c r="K51" s="32"/>
      <c r="L51" s="32"/>
      <c r="M51" s="32"/>
      <c r="N51" s="32"/>
      <c r="O51" s="32"/>
      <c r="P51" s="32"/>
      <c r="Q51" s="32"/>
      <c r="R51" s="32"/>
      <c r="S51" s="32"/>
      <c r="T51" s="32"/>
      <c r="U51" s="32"/>
      <c r="V51" s="32"/>
      <c r="W51" s="32"/>
      <c r="X51" s="32"/>
      <c r="Y51" s="32"/>
      <c r="Z51" s="32"/>
    </row>
    <row r="52" spans="1:26" x14ac:dyDescent="0.25">
      <c r="A52" s="32"/>
      <c r="B52" s="32"/>
      <c r="C52" s="32"/>
      <c r="D52" s="32"/>
      <c r="E52" s="32"/>
      <c r="F52" s="32"/>
      <c r="G52" s="32"/>
      <c r="H52" s="32"/>
      <c r="I52" s="32"/>
      <c r="J52" s="32"/>
      <c r="K52" s="32"/>
      <c r="L52" s="32"/>
      <c r="M52" s="32"/>
      <c r="N52" s="32"/>
      <c r="O52" s="32"/>
      <c r="P52" s="32"/>
      <c r="Q52" s="32"/>
      <c r="R52" s="32"/>
      <c r="S52" s="32"/>
      <c r="T52" s="32"/>
      <c r="U52" s="32"/>
      <c r="V52" s="32"/>
      <c r="W52" s="32"/>
      <c r="X52" s="32"/>
      <c r="Y52" s="32"/>
      <c r="Z52" s="32"/>
    </row>
    <row r="53" spans="1:26" x14ac:dyDescent="0.25">
      <c r="A53" s="32"/>
      <c r="B53" s="32"/>
      <c r="C53" s="32"/>
      <c r="D53" s="32"/>
      <c r="E53" s="32"/>
      <c r="F53" s="32"/>
      <c r="G53" s="32"/>
      <c r="H53" s="32"/>
      <c r="I53" s="32"/>
      <c r="J53" s="32"/>
      <c r="K53" s="32"/>
      <c r="L53" s="32"/>
      <c r="M53" s="32"/>
      <c r="N53" s="32"/>
      <c r="O53" s="32"/>
      <c r="P53" s="32"/>
      <c r="Q53" s="32"/>
      <c r="R53" s="32"/>
      <c r="S53" s="32"/>
      <c r="T53" s="32"/>
      <c r="U53" s="32"/>
      <c r="V53" s="32"/>
      <c r="W53" s="32"/>
      <c r="X53" s="32"/>
      <c r="Y53" s="32"/>
      <c r="Z53" s="32"/>
    </row>
    <row r="54" spans="1:26" x14ac:dyDescent="0.25">
      <c r="A54" s="32"/>
      <c r="B54" s="32"/>
      <c r="C54" s="32"/>
      <c r="D54" s="32"/>
      <c r="E54" s="32"/>
      <c r="F54" s="32"/>
      <c r="G54" s="32"/>
      <c r="H54" s="32"/>
      <c r="I54" s="32"/>
      <c r="J54" s="32"/>
      <c r="K54" s="32"/>
      <c r="L54" s="32"/>
      <c r="M54" s="32"/>
      <c r="N54" s="32"/>
      <c r="O54" s="32"/>
      <c r="P54" s="32"/>
      <c r="Q54" s="32"/>
      <c r="R54" s="32"/>
      <c r="S54" s="32"/>
      <c r="T54" s="32"/>
      <c r="U54" s="32"/>
      <c r="V54" s="32"/>
      <c r="W54" s="32"/>
      <c r="X54" s="32"/>
      <c r="Y54" s="32"/>
      <c r="Z54" s="32"/>
    </row>
    <row r="55" spans="1:26" x14ac:dyDescent="0.25">
      <c r="A55" s="32"/>
      <c r="B55" s="32"/>
      <c r="C55" s="32"/>
      <c r="D55" s="32"/>
      <c r="E55" s="32"/>
      <c r="F55" s="32"/>
      <c r="G55" s="32"/>
      <c r="H55" s="32"/>
      <c r="I55" s="32"/>
      <c r="J55" s="32"/>
      <c r="K55" s="32"/>
      <c r="L55" s="32"/>
      <c r="M55" s="32"/>
      <c r="N55" s="32"/>
      <c r="O55" s="32"/>
      <c r="P55" s="32"/>
      <c r="Q55" s="32"/>
      <c r="R55" s="32"/>
      <c r="S55" s="32"/>
      <c r="T55" s="32"/>
      <c r="U55" s="32"/>
      <c r="V55" s="32"/>
      <c r="W55" s="32"/>
      <c r="X55" s="32"/>
      <c r="Y55" s="32"/>
      <c r="Z55" s="32"/>
    </row>
    <row r="56" spans="1:26" x14ac:dyDescent="0.25">
      <c r="A56" s="32"/>
      <c r="B56" s="32"/>
      <c r="C56" s="32"/>
      <c r="D56" s="32"/>
      <c r="E56" s="32"/>
      <c r="F56" s="32"/>
      <c r="G56" s="32"/>
      <c r="H56" s="32"/>
      <c r="I56" s="32"/>
      <c r="J56" s="32"/>
      <c r="K56" s="32"/>
      <c r="L56" s="32"/>
      <c r="M56" s="32"/>
      <c r="N56" s="32"/>
      <c r="O56" s="32"/>
      <c r="P56" s="32"/>
      <c r="Q56" s="32"/>
      <c r="R56" s="32"/>
      <c r="S56" s="32"/>
      <c r="T56" s="32"/>
      <c r="U56" s="32"/>
      <c r="V56" s="32"/>
      <c r="W56" s="32"/>
      <c r="X56" s="32"/>
      <c r="Y56" s="32"/>
      <c r="Z56" s="32"/>
    </row>
    <row r="57" spans="1:26" x14ac:dyDescent="0.25">
      <c r="A57" s="32"/>
      <c r="B57" s="32"/>
      <c r="C57" s="32"/>
      <c r="D57" s="32"/>
      <c r="E57" s="32"/>
      <c r="F57" s="32"/>
      <c r="G57" s="32"/>
      <c r="H57" s="32"/>
      <c r="I57" s="32"/>
      <c r="J57" s="32"/>
      <c r="K57" s="32"/>
      <c r="L57" s="32"/>
      <c r="M57" s="32"/>
      <c r="N57" s="32"/>
      <c r="O57" s="32"/>
      <c r="P57" s="32"/>
      <c r="Q57" s="32"/>
      <c r="R57" s="32"/>
      <c r="S57" s="32"/>
      <c r="T57" s="32"/>
      <c r="U57" s="32"/>
      <c r="V57" s="32"/>
      <c r="W57" s="32"/>
      <c r="X57" s="32"/>
      <c r="Y57" s="32"/>
      <c r="Z57" s="32"/>
    </row>
    <row r="58" spans="1:26" x14ac:dyDescent="0.25">
      <c r="A58" s="32"/>
      <c r="B58" s="32"/>
      <c r="C58" s="32"/>
      <c r="D58" s="32"/>
      <c r="E58" s="32"/>
      <c r="F58" s="32"/>
      <c r="G58" s="32"/>
      <c r="H58" s="32"/>
      <c r="I58" s="32"/>
      <c r="J58" s="32"/>
      <c r="K58" s="32"/>
      <c r="L58" s="32"/>
      <c r="M58" s="32"/>
      <c r="N58" s="32"/>
      <c r="O58" s="32"/>
      <c r="P58" s="32"/>
      <c r="Q58" s="32"/>
      <c r="R58" s="32"/>
      <c r="S58" s="32"/>
      <c r="T58" s="32"/>
      <c r="U58" s="32"/>
      <c r="V58" s="32"/>
      <c r="W58" s="32"/>
      <c r="X58" s="32"/>
      <c r="Y58" s="32"/>
      <c r="Z58" s="32"/>
    </row>
  </sheetData>
  <sheetProtection algorithmName="SHA-512" hashValue="66QYDTQX8hqQL/7lPcfHAziSPfTvRPApE956wo3g/8qKeNQf5eXWfqBubvZdOvKOHW62D+RM+kj9KexTNO827g==" saltValue="JwBtgBHxOKu7/EGv6ZTAYA==" spinCount="100000" scenarios="1" formatRows="0" pivotTables="0"/>
  <mergeCells count="25">
    <mergeCell ref="D37:H37"/>
    <mergeCell ref="D24:H24"/>
    <mergeCell ref="C39:C40"/>
    <mergeCell ref="G39:H40"/>
    <mergeCell ref="C34:C35"/>
    <mergeCell ref="D34:H35"/>
    <mergeCell ref="G11:H11"/>
    <mergeCell ref="G12:H12"/>
    <mergeCell ref="C32:C33"/>
    <mergeCell ref="D14:H14"/>
    <mergeCell ref="D15:H15"/>
    <mergeCell ref="D16:H16"/>
    <mergeCell ref="D18:H18"/>
    <mergeCell ref="D19:H19"/>
    <mergeCell ref="D21:H21"/>
    <mergeCell ref="D22:H22"/>
    <mergeCell ref="D27:H27"/>
    <mergeCell ref="D28:H28"/>
    <mergeCell ref="D30:H30"/>
    <mergeCell ref="D32:H33"/>
    <mergeCell ref="G9:H9"/>
    <mergeCell ref="G10:H10"/>
    <mergeCell ref="D5:H5"/>
    <mergeCell ref="D6:H6"/>
    <mergeCell ref="B1:E1"/>
  </mergeCells>
  <conditionalFormatting sqref="D9:D12">
    <cfRule type="expression" dxfId="171" priority="33">
      <formula>OR(COUNTIF(D9,LandelisteFAO)&gt;0,D9&lt;&gt;"")</formula>
    </cfRule>
  </conditionalFormatting>
  <dataValidations count="1">
    <dataValidation type="list" allowBlank="1" showInputMessage="1" showErrorMessage="1" errorTitle="Fejl" error="Vælg af dropdown-listen" sqref="D9:D12" xr:uid="{F5CA2F43-6D62-4932-B3B7-CA3B8BF09518}">
      <formula1>LandelisteUdenFAO</formula1>
    </dataValidation>
  </dataValidations>
  <hyperlinks>
    <hyperlink ref="L6" location="'Varebetegnelse og nettoindhold'!A1" display="Varebetegnelse og nettoindhold" xr:uid="{CA8C0A5D-6B72-4E03-BD61-19F363704DB6}"/>
    <hyperlink ref="L7" location="Forarbejdning!A1" display="Forarbejdning" xr:uid="{46F029CE-3BAB-4815-BCF4-81DA55BA903E}"/>
    <hyperlink ref="L8" location="Recept!A1" display="Recept" xr:uid="{2CBC4778-9936-44B8-819B-D3EF56AB2A49}"/>
    <hyperlink ref="L9" location="Tilsætningsstoffer!A1" display="Tilsætningsstoffer" xr:uid="{460450F5-866D-4B86-93BA-521C8B82DA9A}"/>
    <hyperlink ref="L10" location="Ingrediensspecifikationer!A1" display="Ingrediensspecifikationer" xr:uid="{0BC6236D-ACEC-4966-92CD-3BBD341205A1}"/>
    <hyperlink ref="L11" location="Næringsdeklaration!A1" display="Næringsdeklaration" xr:uid="{01901442-ABFD-4E78-B906-77E21992C1B4}"/>
    <hyperlink ref="L12" location="'Holdbarhed og opbevaring'!A1" display="Holdbarhed og opbevaring" xr:uid="{739D2AF5-29C2-4EED-8C1A-DCA8A53E3BDC}"/>
    <hyperlink ref="L13" location="'Pakkemetode og tilberedning'!A1" display="Pakkemetode og tilberedning" xr:uid="{89A3051C-B0AA-4EB5-8A77-1683D352C0AE}"/>
    <hyperlink ref="L14" location="Anprisninger!A1" display="Anprisninger" xr:uid="{2A175082-B65D-47C4-B7D3-8B5454BDA84C}"/>
    <hyperlink ref="L17" location="'Bilag I  Supplerende næringsdek'!A1" display="Bilag I: Supplerende næringsdeklaration" xr:uid="{FF0D8E5E-0ACE-4ABE-A882-F39B7F9096DC}"/>
    <hyperlink ref="L20" location="'Del B Kød'!A1" display="Kød: Okse, gris, fjerkræ, lam, ged" xr:uid="{94BDC50C-5002-4334-9844-76CD2A1D90D4}"/>
    <hyperlink ref="L21" location="'Del B Mælk og ost'!A1" display="Mælk og ost" xr:uid="{02088F74-A704-4E2D-93C7-88460829287A}"/>
    <hyperlink ref="L22" location="'Del B Æg og æggeprodukter'!A1" display="Æg og æggeprodukter" xr:uid="{ED4BDEB8-15A2-495E-BB7B-1E61C4939ADE}"/>
    <hyperlink ref="L23" location="'Del B Chokolade'!A1" display="Chokolade" xr:uid="{50A13690-9206-4310-96E6-53CF0D289F8C}"/>
    <hyperlink ref="L24" location="'Del B Fisk og fiskeprodukter'!A1" display="Fisk og fiskeprodukter" xr:uid="{907EC569-EA67-4ABF-88FD-604C9F7E3B48}"/>
    <hyperlink ref="L25" location="'Del B Juice'!A1" display="Juice, saft, most og koncentrater" xr:uid="{90F73EFF-D3CE-4B40-BF58-D70183F53AFF}"/>
    <hyperlink ref="L26" location="'Del B Kaffe'!A1" display="Kaffe" xr:uid="{3CB8D409-6B21-47C4-8B2B-D886473A1094}"/>
    <hyperlink ref="L27" location="'Del B Te'!A1" display="Te" xr:uid="{586002E1-BB3D-4D70-8952-C59BD6DE2162}"/>
    <hyperlink ref="L5" location="Start!A1" display="Start" xr:uid="{CA43CAE4-BAB7-4A81-BCC6-2D3854311595}"/>
    <hyperlink ref="L15" location="'Emballage (Primær)'!A1" display="Emballage (Primær)" xr:uid="{34CD1EC7-FE5B-48CA-9C4F-4ECD7003839E}"/>
    <hyperlink ref="L16" location="'Emballage (Sekundær)'!Print_Area" display="Emballage (Sekundær)" xr:uid="{8F09B756-C171-4C15-AFA0-8AF07827A543}"/>
    <hyperlink ref="G39:H40" location="'Del B Mælk og ost'!A1" display="Næste" xr:uid="{0D5499B9-0789-4C66-B0B8-8E610C869C3A}"/>
    <hyperlink ref="C39:C40" location="'Bilag I  Supplerende næringsdek'!A1" display="Forrige" xr:uid="{885FC390-AC5D-4AA5-B480-9F5583E3FAAB}"/>
  </hyperlinks>
  <pageMargins left="0.7" right="0.7" top="0.75" bottom="0.75" header="0.3" footer="0.3"/>
  <pageSetup paperSize="9" scale="56" fitToHeight="0" orientation="portrait" verticalDpi="0" r:id="rId1"/>
  <drawing r:id="rId2"/>
  <extLst>
    <ext xmlns:x14="http://schemas.microsoft.com/office/spreadsheetml/2009/9/main" uri="{78C0D931-6437-407d-A8EE-F0AAD7539E65}">
      <x14:conditionalFormattings>
        <x14:conditionalFormatting xmlns:xm="http://schemas.microsoft.com/office/excel/2006/main">
          <x14:cfRule type="expression" priority="7" id="{00000000-000E-0000-1100-000007000000}">
            <xm:f>$D$32='Drop down'!$P$6</xm:f>
            <x14:dxf>
              <font>
                <b/>
                <i val="0"/>
              </font>
              <fill>
                <patternFill>
                  <bgColor theme="2" tint="-0.14996795556505021"/>
                </patternFill>
              </fill>
            </x14:dxf>
          </x14:cfRule>
          <x14:cfRule type="expression" priority="8" id="{00000000-000E-0000-1100-000008000000}">
            <xm:f>$D$32&lt;&gt;'Drop down'!$P$6</xm:f>
            <x14:dxf>
              <font>
                <b val="0"/>
                <i val="0"/>
                <color rgb="FFFF0000"/>
              </font>
              <fill>
                <patternFill>
                  <bgColor theme="0"/>
                </patternFill>
              </fill>
            </x14:dxf>
          </x14:cfRule>
          <xm:sqref>D32</xm:sqref>
        </x14:conditionalFormatting>
        <x14:conditionalFormatting xmlns:xm="http://schemas.microsoft.com/office/excel/2006/main">
          <x14:cfRule type="expression" priority="5" id="{00000000-000E-0000-1100-000005000000}">
            <xm:f>$D$34='Drop down'!$P$6</xm:f>
            <x14:dxf>
              <font>
                <b/>
                <i val="0"/>
              </font>
              <fill>
                <patternFill>
                  <bgColor theme="2" tint="-0.14996795556505021"/>
                </patternFill>
              </fill>
            </x14:dxf>
          </x14:cfRule>
          <x14:cfRule type="expression" priority="6" id="{00000000-000E-0000-1100-000006000000}">
            <xm:f>$D$34&lt;&gt;'Drop down'!$P$6</xm:f>
            <x14:dxf>
              <font>
                <b val="0"/>
                <i val="0"/>
                <color rgb="FFFF0000"/>
              </font>
              <fill>
                <patternFill>
                  <bgColor theme="0"/>
                </patternFill>
              </fill>
            </x14:dxf>
          </x14:cfRule>
          <xm:sqref>D34</xm:sqref>
        </x14:conditionalFormatting>
        <x14:conditionalFormatting xmlns:xm="http://schemas.microsoft.com/office/excel/2006/main">
          <x14:cfRule type="expression" priority="29" id="{00000000-000E-0000-1100-00001D000000}">
            <xm:f>OR(D5="",D5='Drop down'!$P$7)</xm:f>
            <x14:dxf>
              <font>
                <b/>
                <i val="0"/>
              </font>
              <fill>
                <patternFill>
                  <bgColor theme="2" tint="-0.14996795556505021"/>
                </patternFill>
              </fill>
            </x14:dxf>
          </x14:cfRule>
          <x14:cfRule type="expression" priority="30" id="{00000000-000E-0000-1100-00001E000000}">
            <xm:f>D5&lt;&gt;'Drop down'!$P$7</xm:f>
            <x14:dxf>
              <font>
                <b val="0"/>
                <i val="0"/>
                <color rgb="FFFF0000"/>
              </font>
              <fill>
                <patternFill patternType="solid">
                  <bgColor theme="0"/>
                </patternFill>
              </fill>
            </x14:dxf>
          </x14:cfRule>
          <xm:sqref>D5:H6</xm:sqref>
        </x14:conditionalFormatting>
        <x14:conditionalFormatting xmlns:xm="http://schemas.microsoft.com/office/excel/2006/main">
          <x14:cfRule type="expression" priority="27" id="{00000000-000E-0000-1100-00001B000000}">
            <xm:f>$D$14='Drop down'!$P$6</xm:f>
            <x14:dxf>
              <font>
                <b/>
                <i val="0"/>
              </font>
              <fill>
                <patternFill>
                  <bgColor theme="2" tint="-0.14996795556505021"/>
                </patternFill>
              </fill>
            </x14:dxf>
          </x14:cfRule>
          <x14:cfRule type="expression" priority="28" id="{00000000-000E-0000-1100-00001C000000}">
            <xm:f>$D$14&lt;&gt;'Drop down'!$P$6</xm:f>
            <x14:dxf>
              <font>
                <b val="0"/>
                <i val="0"/>
                <color rgb="FFFF0000"/>
              </font>
              <fill>
                <patternFill>
                  <bgColor theme="0"/>
                </patternFill>
              </fill>
            </x14:dxf>
          </x14:cfRule>
          <xm:sqref>D14:H14</xm:sqref>
        </x14:conditionalFormatting>
        <x14:conditionalFormatting xmlns:xm="http://schemas.microsoft.com/office/excel/2006/main">
          <x14:cfRule type="expression" priority="26" id="{00000000-000E-0000-1100-00001A000000}">
            <xm:f>D15&lt;&gt;'Drop down'!$P$7</xm:f>
            <x14:dxf>
              <font>
                <b val="0"/>
                <i val="0"/>
                <color rgb="FFFF0000"/>
              </font>
              <fill>
                <patternFill patternType="solid">
                  <bgColor theme="0"/>
                </patternFill>
              </fill>
            </x14:dxf>
          </x14:cfRule>
          <x14:cfRule type="expression" priority="25" id="{00000000-000E-0000-1100-000019000000}">
            <xm:f>OR(D15="",D15='Drop down'!$P$7)</xm:f>
            <x14:dxf>
              <font>
                <b/>
                <i val="0"/>
              </font>
              <fill>
                <patternFill>
                  <bgColor theme="2" tint="-0.14996795556505021"/>
                </patternFill>
              </fill>
            </x14:dxf>
          </x14:cfRule>
          <xm:sqref>D15:H15</xm:sqref>
        </x14:conditionalFormatting>
        <x14:conditionalFormatting xmlns:xm="http://schemas.microsoft.com/office/excel/2006/main">
          <x14:cfRule type="expression" priority="24" id="{00000000-000E-0000-1100-000018000000}">
            <xm:f>$D$16&lt;&gt;'Drop down'!$P$6</xm:f>
            <x14:dxf>
              <font>
                <b val="0"/>
                <i val="0"/>
                <color rgb="FFFF0000"/>
              </font>
              <fill>
                <patternFill>
                  <bgColor theme="0"/>
                </patternFill>
              </fill>
            </x14:dxf>
          </x14:cfRule>
          <x14:cfRule type="expression" priority="23" id="{00000000-000E-0000-1100-000017000000}">
            <xm:f>$D$16='Drop down'!$P$6</xm:f>
            <x14:dxf>
              <font>
                <b/>
                <i val="0"/>
              </font>
              <fill>
                <patternFill>
                  <bgColor theme="2" tint="-0.14996795556505021"/>
                </patternFill>
              </fill>
            </x14:dxf>
          </x14:cfRule>
          <xm:sqref>D16:H16</xm:sqref>
        </x14:conditionalFormatting>
        <x14:conditionalFormatting xmlns:xm="http://schemas.microsoft.com/office/excel/2006/main">
          <x14:cfRule type="expression" priority="21" id="{00000000-000E-0000-1100-000015000000}">
            <xm:f>OR(D18="",D18='Drop down'!$P$7)</xm:f>
            <x14:dxf>
              <font>
                <b/>
                <i val="0"/>
              </font>
              <fill>
                <patternFill>
                  <bgColor theme="2" tint="-0.14996795556505021"/>
                </patternFill>
              </fill>
            </x14:dxf>
          </x14:cfRule>
          <x14:cfRule type="expression" priority="22" id="{00000000-000E-0000-1100-000016000000}">
            <xm:f>D18&lt;&gt;'Drop down'!$P$7</xm:f>
            <x14:dxf>
              <font>
                <b val="0"/>
                <i val="0"/>
                <color rgb="FFFF0000"/>
              </font>
              <fill>
                <patternFill patternType="solid">
                  <bgColor theme="0"/>
                </patternFill>
              </fill>
            </x14:dxf>
          </x14:cfRule>
          <xm:sqref>D18:H18</xm:sqref>
        </x14:conditionalFormatting>
        <x14:conditionalFormatting xmlns:xm="http://schemas.microsoft.com/office/excel/2006/main">
          <x14:cfRule type="expression" priority="20" id="{00000000-000E-0000-1100-000014000000}">
            <xm:f>$D$19&lt;&gt;'Drop down'!$P$6</xm:f>
            <x14:dxf>
              <font>
                <b val="0"/>
                <i val="0"/>
                <color rgb="FFFF0000"/>
              </font>
              <fill>
                <patternFill>
                  <bgColor theme="0"/>
                </patternFill>
              </fill>
            </x14:dxf>
          </x14:cfRule>
          <x14:cfRule type="expression" priority="19" id="{00000000-000E-0000-1100-000013000000}">
            <xm:f>$D$19='Drop down'!$P$6</xm:f>
            <x14:dxf>
              <font>
                <b/>
                <i val="0"/>
              </font>
              <fill>
                <patternFill>
                  <bgColor theme="2" tint="-0.14996795556505021"/>
                </patternFill>
              </fill>
            </x14:dxf>
          </x14:cfRule>
          <xm:sqref>D19:H19</xm:sqref>
        </x14:conditionalFormatting>
        <x14:conditionalFormatting xmlns:xm="http://schemas.microsoft.com/office/excel/2006/main">
          <x14:cfRule type="expression" priority="17" id="{00000000-000E-0000-1100-000011000000}">
            <xm:f>OR(D21="",D21='Drop down'!$P$7)</xm:f>
            <x14:dxf>
              <font>
                <b/>
                <i val="0"/>
              </font>
              <fill>
                <patternFill>
                  <bgColor theme="2" tint="-0.14996795556505021"/>
                </patternFill>
              </fill>
            </x14:dxf>
          </x14:cfRule>
          <x14:cfRule type="expression" priority="18" id="{00000000-000E-0000-1100-000012000000}">
            <xm:f>D21&lt;&gt;'Drop down'!$P$7</xm:f>
            <x14:dxf>
              <font>
                <b val="0"/>
                <i val="0"/>
                <color rgb="FFFF0000"/>
              </font>
              <fill>
                <patternFill patternType="solid">
                  <bgColor theme="0"/>
                </patternFill>
              </fill>
            </x14:dxf>
          </x14:cfRule>
          <xm:sqref>D21:H21</xm:sqref>
        </x14:conditionalFormatting>
        <x14:conditionalFormatting xmlns:xm="http://schemas.microsoft.com/office/excel/2006/main">
          <x14:cfRule type="expression" priority="15" id="{00000000-000E-0000-1100-00000F000000}">
            <xm:f>$D$22='Drop down'!$P$6</xm:f>
            <x14:dxf>
              <font>
                <b/>
                <i val="0"/>
              </font>
              <fill>
                <patternFill>
                  <bgColor theme="2" tint="-0.14996795556505021"/>
                </patternFill>
              </fill>
            </x14:dxf>
          </x14:cfRule>
          <x14:cfRule type="expression" priority="16" id="{00000000-000E-0000-1100-000010000000}">
            <xm:f>$D$22&lt;&gt;'Drop down'!$P$6</xm:f>
            <x14:dxf>
              <font>
                <b val="0"/>
                <i val="0"/>
                <color rgb="FFFF0000"/>
              </font>
              <fill>
                <patternFill>
                  <bgColor theme="0"/>
                </patternFill>
              </fill>
            </x14:dxf>
          </x14:cfRule>
          <xm:sqref>D22:H22</xm:sqref>
        </x14:conditionalFormatting>
        <x14:conditionalFormatting xmlns:xm="http://schemas.microsoft.com/office/excel/2006/main">
          <x14:cfRule type="expression" priority="2" id="{00000000-000E-0000-1100-000002000000}">
            <xm:f>$D$24&lt;&gt;'Drop down'!$P$6</xm:f>
            <x14:dxf>
              <font>
                <b val="0"/>
                <i val="0"/>
                <color rgb="FFFF0000"/>
              </font>
              <fill>
                <patternFill>
                  <bgColor theme="0"/>
                </patternFill>
              </fill>
            </x14:dxf>
          </x14:cfRule>
          <x14:cfRule type="expression" priority="1" id="{00000000-000E-0000-1100-000001000000}">
            <xm:f>$D$24='Drop down'!$P$6</xm:f>
            <x14:dxf>
              <font>
                <b/>
                <i val="0"/>
              </font>
              <fill>
                <patternFill>
                  <bgColor theme="2" tint="-0.14996795556505021"/>
                </patternFill>
              </fill>
            </x14:dxf>
          </x14:cfRule>
          <xm:sqref>D24:H24</xm:sqref>
        </x14:conditionalFormatting>
        <x14:conditionalFormatting xmlns:xm="http://schemas.microsoft.com/office/excel/2006/main">
          <x14:cfRule type="expression" priority="12" id="{00000000-000E-0000-1100-00000C000000}">
            <xm:f>D27&lt;&gt;'Drop down'!$P$7</xm:f>
            <x14:dxf>
              <font>
                <b val="0"/>
                <i val="0"/>
                <color rgb="FFFF0000"/>
              </font>
              <fill>
                <patternFill patternType="solid">
                  <bgColor theme="0"/>
                </patternFill>
              </fill>
            </x14:dxf>
          </x14:cfRule>
          <x14:cfRule type="expression" priority="11" id="{00000000-000E-0000-1100-00000B000000}">
            <xm:f>OR(D27="",D27='Drop down'!$P$7)</xm:f>
            <x14:dxf>
              <font>
                <b/>
                <i val="0"/>
              </font>
              <fill>
                <patternFill>
                  <bgColor theme="2" tint="-0.14996795556505021"/>
                </patternFill>
              </fill>
            </x14:dxf>
          </x14:cfRule>
          <xm:sqref>D27:H28</xm:sqref>
        </x14:conditionalFormatting>
        <x14:conditionalFormatting xmlns:xm="http://schemas.microsoft.com/office/excel/2006/main">
          <x14:cfRule type="expression" priority="10" id="{00000000-000E-0000-1100-00000A000000}">
            <xm:f>$D$30&lt;&gt;'Drop down'!$P$6</xm:f>
            <x14:dxf>
              <font>
                <b val="0"/>
                <i val="0"/>
                <color rgb="FFFF0000"/>
              </font>
              <fill>
                <patternFill>
                  <bgColor theme="0"/>
                </patternFill>
              </fill>
            </x14:dxf>
          </x14:cfRule>
          <x14:cfRule type="expression" priority="9" id="{00000000-000E-0000-1100-000009000000}">
            <xm:f>$D$30='Drop down'!$P$6</xm:f>
            <x14:dxf>
              <font>
                <b/>
                <i val="0"/>
              </font>
              <fill>
                <patternFill>
                  <bgColor theme="2" tint="-0.14996795556505021"/>
                </patternFill>
              </fill>
            </x14:dxf>
          </x14:cfRule>
          <xm:sqref>D30:H30</xm:sqref>
        </x14:conditionalFormatting>
        <x14:conditionalFormatting xmlns:xm="http://schemas.microsoft.com/office/excel/2006/main">
          <x14:cfRule type="expression" priority="4" id="{00000000-000E-0000-1100-000004000000}">
            <xm:f>$D$37&lt;&gt;'Drop down'!$P$6</xm:f>
            <x14:dxf>
              <font>
                <b val="0"/>
                <i val="0"/>
                <color rgb="FFFF0000"/>
              </font>
              <fill>
                <patternFill>
                  <bgColor theme="0"/>
                </patternFill>
              </fill>
            </x14:dxf>
          </x14:cfRule>
          <x14:cfRule type="expression" priority="3" id="{00000000-000E-0000-1100-000003000000}">
            <xm:f>$D$37='Drop down'!$P$6</xm:f>
            <x14:dxf>
              <font>
                <b/>
                <i val="0"/>
              </font>
              <fill>
                <patternFill>
                  <bgColor theme="2" tint="-0.14996795556505021"/>
                </patternFill>
              </fill>
            </x14:dxf>
          </x14:cfRule>
          <xm:sqref>D37:H37</xm:sqref>
        </x14:conditionalFormatting>
        <x14:conditionalFormatting xmlns:xm="http://schemas.microsoft.com/office/excel/2006/main">
          <x14:cfRule type="expression" priority="45" id="{00000000-000E-0000-1100-00002D000000}">
            <xm:f>$G$9='Drop down'!$P$6</xm:f>
            <x14:dxf>
              <font>
                <b/>
                <i val="0"/>
                <color auto="1"/>
              </font>
              <fill>
                <patternFill>
                  <bgColor theme="2" tint="-0.14996795556505021"/>
                </patternFill>
              </fill>
            </x14:dxf>
          </x14:cfRule>
          <x14:cfRule type="expression" priority="46" id="{00000000-000E-0000-1100-00002E000000}">
            <xm:f>$G$9&lt;&gt;'Drop down'!$P$6</xm:f>
            <x14:dxf>
              <font>
                <b val="0"/>
                <i val="0"/>
                <color rgb="FFFF0000"/>
              </font>
              <fill>
                <patternFill>
                  <bgColor theme="0"/>
                </patternFill>
              </fill>
            </x14:dxf>
          </x14:cfRule>
          <xm:sqref>G9</xm:sqref>
        </x14:conditionalFormatting>
        <x14:conditionalFormatting xmlns:xm="http://schemas.microsoft.com/office/excel/2006/main">
          <x14:cfRule type="expression" priority="37" id="{00000000-000E-0000-1100-000025000000}">
            <xm:f>$G$10='Drop down'!$P$6</xm:f>
            <x14:dxf>
              <font>
                <b/>
                <i val="0"/>
                <color auto="1"/>
              </font>
              <fill>
                <patternFill>
                  <bgColor theme="2" tint="-0.14996795556505021"/>
                </patternFill>
              </fill>
            </x14:dxf>
          </x14:cfRule>
          <x14:cfRule type="expression" priority="38" id="{00000000-000E-0000-1100-000026000000}">
            <xm:f>$G$10&lt;&gt;'Drop down'!$P$6</xm:f>
            <x14:dxf>
              <font>
                <b val="0"/>
                <i val="0"/>
                <color rgb="FFFF0000"/>
              </font>
              <fill>
                <patternFill>
                  <bgColor theme="0"/>
                </patternFill>
              </fill>
            </x14:dxf>
          </x14:cfRule>
          <xm:sqref>G10</xm:sqref>
        </x14:conditionalFormatting>
        <x14:conditionalFormatting xmlns:xm="http://schemas.microsoft.com/office/excel/2006/main">
          <x14:cfRule type="expression" priority="39" id="{00000000-000E-0000-1100-000027000000}">
            <xm:f>$G$11='Drop down'!$P$6</xm:f>
            <x14:dxf>
              <font>
                <b/>
                <i val="0"/>
                <color auto="1"/>
              </font>
              <fill>
                <patternFill>
                  <bgColor theme="2" tint="-0.14996795556505021"/>
                </patternFill>
              </fill>
            </x14:dxf>
          </x14:cfRule>
          <x14:cfRule type="expression" priority="40" id="{00000000-000E-0000-1100-000028000000}">
            <xm:f>$G$11&lt;&gt;'Drop down'!$P$6</xm:f>
            <x14:dxf>
              <font>
                <b val="0"/>
                <i val="0"/>
                <color rgb="FFFF0000"/>
              </font>
              <fill>
                <patternFill>
                  <bgColor theme="0"/>
                </patternFill>
              </fill>
            </x14:dxf>
          </x14:cfRule>
          <xm:sqref>G11</xm:sqref>
        </x14:conditionalFormatting>
        <x14:conditionalFormatting xmlns:xm="http://schemas.microsoft.com/office/excel/2006/main">
          <x14:cfRule type="expression" priority="41" id="{00000000-000E-0000-1100-000029000000}">
            <xm:f>$G$12='Drop down'!$P$6</xm:f>
            <x14:dxf>
              <font>
                <b/>
                <i val="0"/>
                <color auto="1"/>
              </font>
              <fill>
                <patternFill>
                  <bgColor theme="2" tint="-0.14996795556505021"/>
                </patternFill>
              </fill>
            </x14:dxf>
          </x14:cfRule>
          <x14:cfRule type="expression" priority="42" id="{00000000-000E-0000-1100-00002A000000}">
            <xm:f>$G$12&lt;&gt;'Drop down'!$P$6</xm:f>
            <x14:dxf>
              <font>
                <b val="0"/>
                <i val="0"/>
                <color rgb="FFFF0000"/>
              </font>
              <fill>
                <patternFill>
                  <bgColor theme="0"/>
                </patternFill>
              </fill>
            </x14:dxf>
          </x14:cfRule>
          <xm:sqref>G12</xm:sqref>
        </x14:conditionalFormatting>
      </x14:conditionalFormattings>
    </ext>
    <ext xmlns:x14="http://schemas.microsoft.com/office/spreadsheetml/2009/9/main" uri="{CCE6A557-97BC-4b89-ADB6-D9C93CAAB3DF}">
      <x14:dataValidations xmlns:xm="http://schemas.microsoft.com/office/excel/2006/main" count="3">
        <x14:dataValidation type="list" showInputMessage="1" showErrorMessage="1" xr:uid="{6B5F1045-DBA9-4CFE-B26E-9D632F5FD4B0}">
          <x14:formula1>
            <xm:f>'Drop down'!$A$5:$A$7</xm:f>
          </x14:formula1>
          <xm:sqref>D37:H37 D14:H14 D16:H16 D19:H19 D22:H22 D30:H30 D32:H35</xm:sqref>
        </x14:dataValidation>
        <x14:dataValidation type="list" showInputMessage="1" showErrorMessage="1" promptTitle="Vælg" xr:uid="{5FDAC3FB-4DDF-44AC-8A34-A4A843E579DF}">
          <x14:formula1>
            <xm:f>'Drop down'!$A$5:$A$7</xm:f>
          </x14:formula1>
          <xm:sqref>G9:H12</xm:sqref>
        </x14:dataValidation>
        <x14:dataValidation type="list" showInputMessage="1" showErrorMessage="1" xr:uid="{3A7EA065-B374-4D8B-8B89-98D25B4DA332}">
          <x14:formula1>
            <xm:f>'Drop down'!$A$101:$A$103</xm:f>
          </x14:formula1>
          <xm:sqref>D24:H24</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90F8A2-BA9F-4731-B21A-859AE9D5762F}">
  <sheetPr codeName="Sheet17">
    <pageSetUpPr fitToPage="1"/>
  </sheetPr>
  <dimension ref="A1:Z41"/>
  <sheetViews>
    <sheetView workbookViewId="0">
      <selection activeCell="L27" sqref="L27"/>
    </sheetView>
  </sheetViews>
  <sheetFormatPr defaultRowHeight="15" x14ac:dyDescent="0.25"/>
  <cols>
    <col min="1" max="1" width="2.85546875" customWidth="1"/>
    <col min="2" max="2" width="3.42578125" customWidth="1"/>
    <col min="3" max="3" width="38.140625" customWidth="1"/>
    <col min="4" max="4" width="17.7109375" customWidth="1"/>
    <col min="6" max="6" width="13.85546875" customWidth="1"/>
    <col min="9" max="9" width="2.5703125" customWidth="1"/>
    <col min="10" max="10" width="3.140625" customWidth="1"/>
    <col min="11" max="11" width="3.42578125" customWidth="1"/>
    <col min="12" max="12" width="41.140625" bestFit="1" customWidth="1"/>
  </cols>
  <sheetData>
    <row r="1" spans="1:26" ht="36.6" customHeight="1" x14ac:dyDescent="0.25">
      <c r="A1" s="3"/>
      <c r="B1" s="268" t="str">
        <f>'Drop down'!P14</f>
        <v>Alle rettigheder til dette dokument tilhører Varefakta, og dokumentet må ikke kopieres, gengives, videregives og/eller benyttes uden forudgående skriftlig tilladelse fra Varefakta (Version 26.1).</v>
      </c>
      <c r="C1" s="268"/>
      <c r="D1" s="268"/>
      <c r="E1" s="268"/>
      <c r="F1" s="11"/>
      <c r="G1" s="2"/>
      <c r="H1" s="2"/>
      <c r="I1" s="2"/>
      <c r="J1" s="4"/>
      <c r="K1" s="1"/>
      <c r="L1" s="1"/>
      <c r="M1" s="1"/>
      <c r="N1" s="1"/>
      <c r="O1" s="1"/>
      <c r="P1" s="1"/>
      <c r="Q1" s="1"/>
      <c r="R1" s="1"/>
      <c r="S1" s="1"/>
      <c r="T1" s="1"/>
      <c r="U1" s="1"/>
      <c r="V1" s="1"/>
      <c r="W1" s="1"/>
      <c r="X1" s="1"/>
      <c r="Y1" s="1"/>
      <c r="Z1" s="1"/>
    </row>
    <row r="2" spans="1:26" x14ac:dyDescent="0.25">
      <c r="A2" s="3"/>
      <c r="B2" s="5"/>
      <c r="C2" s="6"/>
      <c r="D2" s="6"/>
      <c r="E2" s="6"/>
      <c r="F2" s="6"/>
      <c r="G2" s="6"/>
      <c r="H2" s="6"/>
      <c r="I2" s="7"/>
      <c r="J2" s="4"/>
      <c r="K2" s="1"/>
      <c r="L2" s="1"/>
      <c r="M2" s="1"/>
      <c r="N2" s="1"/>
      <c r="O2" s="1"/>
      <c r="P2" s="1"/>
      <c r="Q2" s="1"/>
      <c r="R2" s="1"/>
      <c r="S2" s="1"/>
      <c r="T2" s="1"/>
      <c r="U2" s="1"/>
      <c r="V2" s="1"/>
      <c r="W2" s="1"/>
      <c r="X2" s="1"/>
      <c r="Y2" s="1"/>
      <c r="Z2" s="1"/>
    </row>
    <row r="3" spans="1:26" ht="24" thickBot="1" x14ac:dyDescent="0.4">
      <c r="A3" s="3"/>
      <c r="B3" s="5"/>
      <c r="C3" s="8" t="s">
        <v>4885</v>
      </c>
      <c r="D3" s="6"/>
      <c r="E3" s="6"/>
      <c r="F3" s="6"/>
      <c r="G3" s="6"/>
      <c r="H3" s="6"/>
      <c r="I3" s="7"/>
      <c r="J3" s="4"/>
      <c r="K3" s="1"/>
      <c r="L3" s="1"/>
      <c r="M3" s="1"/>
      <c r="N3" s="1"/>
      <c r="O3" s="1"/>
      <c r="P3" s="1"/>
      <c r="Q3" s="1"/>
      <c r="R3" s="1"/>
      <c r="S3" s="1"/>
      <c r="T3" s="1"/>
      <c r="U3" s="1"/>
      <c r="V3" s="1"/>
      <c r="W3" s="1"/>
      <c r="X3" s="1"/>
      <c r="Y3" s="1"/>
      <c r="Z3" s="1"/>
    </row>
    <row r="4" spans="1:26" x14ac:dyDescent="0.25">
      <c r="A4" s="3"/>
      <c r="B4" s="5"/>
      <c r="C4" s="6"/>
      <c r="D4" s="6"/>
      <c r="E4" s="6"/>
      <c r="F4" s="6"/>
      <c r="G4" s="6"/>
      <c r="H4" s="6"/>
      <c r="I4" s="7"/>
      <c r="J4" s="4"/>
      <c r="K4" s="1"/>
      <c r="L4" s="12" t="s">
        <v>4617</v>
      </c>
      <c r="M4" s="1"/>
      <c r="N4" s="1"/>
      <c r="O4" s="1"/>
      <c r="P4" s="1"/>
      <c r="Q4" s="1"/>
      <c r="R4" s="1"/>
      <c r="S4" s="1"/>
      <c r="T4" s="1"/>
      <c r="U4" s="1"/>
      <c r="V4" s="1"/>
      <c r="W4" s="1"/>
      <c r="X4" s="1"/>
      <c r="Y4" s="1"/>
      <c r="Z4" s="1"/>
    </row>
    <row r="5" spans="1:26" x14ac:dyDescent="0.25">
      <c r="A5" s="3"/>
      <c r="B5" s="5"/>
      <c r="C5" s="13" t="s">
        <v>4886</v>
      </c>
      <c r="D5" s="267" t="s">
        <v>4614</v>
      </c>
      <c r="E5" s="267"/>
      <c r="F5" s="267"/>
      <c r="G5" s="267"/>
      <c r="H5" s="267"/>
      <c r="I5" s="7"/>
      <c r="J5" s="4"/>
      <c r="K5" s="1"/>
      <c r="L5" s="155" t="s">
        <v>0</v>
      </c>
      <c r="M5" s="1"/>
      <c r="N5" s="1"/>
      <c r="O5" s="1"/>
      <c r="P5" s="1"/>
      <c r="Q5" s="1"/>
      <c r="R5" s="1"/>
      <c r="S5" s="1"/>
      <c r="T5" s="1"/>
      <c r="U5" s="1"/>
      <c r="V5" s="1"/>
      <c r="W5" s="1"/>
      <c r="X5" s="1"/>
      <c r="Y5" s="1"/>
      <c r="Z5" s="1"/>
    </row>
    <row r="6" spans="1:26" ht="21.75" customHeight="1" x14ac:dyDescent="0.25">
      <c r="A6" s="3"/>
      <c r="B6" s="5"/>
      <c r="C6" s="47"/>
      <c r="D6" s="6"/>
      <c r="E6" s="6"/>
      <c r="F6" s="6"/>
      <c r="G6" s="6"/>
      <c r="H6" s="6"/>
      <c r="I6" s="7"/>
      <c r="J6" s="4"/>
      <c r="K6" s="1"/>
      <c r="L6" s="155" t="s">
        <v>1</v>
      </c>
      <c r="M6" s="1"/>
      <c r="N6" s="1"/>
      <c r="O6" s="1"/>
      <c r="P6" s="1"/>
      <c r="Q6" s="1"/>
      <c r="R6" s="1"/>
      <c r="S6" s="1"/>
      <c r="T6" s="1"/>
      <c r="U6" s="1"/>
      <c r="V6" s="1"/>
      <c r="W6" s="1"/>
      <c r="X6" s="1"/>
      <c r="Y6" s="1"/>
      <c r="Z6" s="1"/>
    </row>
    <row r="7" spans="1:26" x14ac:dyDescent="0.25">
      <c r="A7" s="3"/>
      <c r="B7" s="5"/>
      <c r="C7" s="48" t="s">
        <v>4887</v>
      </c>
      <c r="D7" s="267" t="s">
        <v>4614</v>
      </c>
      <c r="E7" s="267"/>
      <c r="F7" s="267"/>
      <c r="G7" s="267"/>
      <c r="H7" s="267"/>
      <c r="I7" s="7"/>
      <c r="J7" s="4"/>
      <c r="K7" s="1"/>
      <c r="L7" s="155" t="s">
        <v>2</v>
      </c>
      <c r="M7" s="1"/>
      <c r="N7" s="1"/>
      <c r="O7" s="1"/>
      <c r="P7" s="1"/>
      <c r="Q7" s="1"/>
      <c r="R7" s="1"/>
      <c r="S7" s="1"/>
      <c r="T7" s="1"/>
      <c r="U7" s="1"/>
      <c r="V7" s="1"/>
      <c r="W7" s="1"/>
      <c r="X7" s="1"/>
      <c r="Y7" s="1"/>
      <c r="Z7" s="1"/>
    </row>
    <row r="8" spans="1:26" x14ac:dyDescent="0.25">
      <c r="A8" s="3"/>
      <c r="B8" s="5"/>
      <c r="C8" s="13" t="s">
        <v>4888</v>
      </c>
      <c r="D8" s="279" t="s">
        <v>15</v>
      </c>
      <c r="E8" s="280"/>
      <c r="F8" s="280"/>
      <c r="G8" s="280"/>
      <c r="H8" s="280"/>
      <c r="I8" s="7"/>
      <c r="J8" s="4"/>
      <c r="K8" s="1"/>
      <c r="L8" s="155" t="s">
        <v>3</v>
      </c>
      <c r="M8" s="1"/>
      <c r="N8" s="1"/>
      <c r="O8" s="1"/>
      <c r="P8" s="1"/>
      <c r="Q8" s="1"/>
      <c r="R8" s="1"/>
      <c r="S8" s="1"/>
      <c r="T8" s="1"/>
      <c r="U8" s="1"/>
      <c r="V8" s="1"/>
      <c r="W8" s="1"/>
      <c r="X8" s="1"/>
      <c r="Y8" s="1"/>
      <c r="Z8" s="1"/>
    </row>
    <row r="9" spans="1:26" x14ac:dyDescent="0.25">
      <c r="A9" s="3"/>
      <c r="B9" s="5"/>
      <c r="C9" s="6"/>
      <c r="D9" s="6"/>
      <c r="E9" s="6"/>
      <c r="F9" s="6"/>
      <c r="G9" s="6"/>
      <c r="H9" s="6"/>
      <c r="I9" s="7"/>
      <c r="J9" s="4"/>
      <c r="K9" s="1"/>
      <c r="L9" s="155" t="s">
        <v>4618</v>
      </c>
      <c r="M9" s="1"/>
      <c r="N9" s="1"/>
      <c r="O9" s="1"/>
      <c r="P9" s="1"/>
      <c r="Q9" s="1"/>
      <c r="R9" s="1"/>
      <c r="S9" s="1"/>
      <c r="T9" s="1"/>
      <c r="U9" s="1"/>
      <c r="V9" s="1"/>
      <c r="W9" s="1"/>
      <c r="X9" s="1"/>
      <c r="Y9" s="1"/>
      <c r="Z9" s="1"/>
    </row>
    <row r="10" spans="1:26" x14ac:dyDescent="0.25">
      <c r="A10" s="3"/>
      <c r="B10" s="5"/>
      <c r="C10" s="17" t="s">
        <v>4889</v>
      </c>
      <c r="D10" s="279" t="s">
        <v>15</v>
      </c>
      <c r="E10" s="280"/>
      <c r="F10" s="280"/>
      <c r="G10" s="280"/>
      <c r="H10" s="280"/>
      <c r="I10" s="7"/>
      <c r="J10" s="4"/>
      <c r="K10" s="1"/>
      <c r="L10" s="155" t="s">
        <v>4619</v>
      </c>
      <c r="M10" s="1"/>
      <c r="N10" s="1"/>
      <c r="O10" s="1"/>
      <c r="P10" s="1"/>
      <c r="Q10" s="1"/>
      <c r="R10" s="1"/>
      <c r="S10" s="1"/>
      <c r="T10" s="1"/>
      <c r="U10" s="1"/>
      <c r="V10" s="1"/>
      <c r="W10" s="1"/>
      <c r="X10" s="1"/>
      <c r="Y10" s="1"/>
      <c r="Z10" s="1"/>
    </row>
    <row r="11" spans="1:26" x14ac:dyDescent="0.25">
      <c r="A11" s="3"/>
      <c r="B11" s="5"/>
      <c r="C11" s="6"/>
      <c r="D11" s="6"/>
      <c r="E11" s="6"/>
      <c r="F11" s="6"/>
      <c r="G11" s="6"/>
      <c r="H11" s="6"/>
      <c r="I11" s="7"/>
      <c r="J11" s="4"/>
      <c r="K11" s="1"/>
      <c r="L11" s="155" t="s">
        <v>4</v>
      </c>
      <c r="M11" s="1"/>
      <c r="N11" s="1"/>
      <c r="O11" s="1"/>
      <c r="P11" s="1"/>
      <c r="Q11" s="1"/>
      <c r="R11" s="1"/>
      <c r="S11" s="1"/>
      <c r="T11" s="1"/>
      <c r="U11" s="1"/>
      <c r="V11" s="1"/>
      <c r="W11" s="1"/>
      <c r="X11" s="1"/>
      <c r="Y11" s="1"/>
      <c r="Z11" s="1"/>
    </row>
    <row r="12" spans="1:26" x14ac:dyDescent="0.25">
      <c r="A12" s="3"/>
      <c r="B12" s="5"/>
      <c r="C12" s="17" t="s">
        <v>4890</v>
      </c>
      <c r="D12" s="279" t="s">
        <v>15</v>
      </c>
      <c r="E12" s="280"/>
      <c r="F12" s="280"/>
      <c r="G12" s="280"/>
      <c r="H12" s="280"/>
      <c r="I12" s="7"/>
      <c r="J12" s="4"/>
      <c r="K12" s="1"/>
      <c r="L12" s="155" t="s">
        <v>5</v>
      </c>
      <c r="M12" s="1"/>
      <c r="N12" s="1"/>
      <c r="O12" s="1"/>
      <c r="P12" s="1"/>
      <c r="Q12" s="1"/>
      <c r="R12" s="1"/>
      <c r="S12" s="1"/>
      <c r="T12" s="1"/>
      <c r="U12" s="1"/>
      <c r="V12" s="1"/>
      <c r="W12" s="1"/>
      <c r="X12" s="1"/>
      <c r="Y12" s="1"/>
      <c r="Z12" s="1"/>
    </row>
    <row r="13" spans="1:26" ht="14.45" customHeight="1" x14ac:dyDescent="0.25">
      <c r="A13" s="3"/>
      <c r="B13" s="5"/>
      <c r="C13" s="276" t="s">
        <v>4891</v>
      </c>
      <c r="D13" s="274" t="s">
        <v>15</v>
      </c>
      <c r="E13" s="274"/>
      <c r="F13" s="274"/>
      <c r="G13" s="274"/>
      <c r="H13" s="274"/>
      <c r="I13" s="7"/>
      <c r="J13" s="4"/>
      <c r="K13" s="1"/>
      <c r="L13" s="155" t="s">
        <v>6</v>
      </c>
      <c r="M13" s="1"/>
      <c r="N13" s="1"/>
      <c r="O13" s="1"/>
      <c r="P13" s="1"/>
      <c r="Q13" s="1"/>
      <c r="R13" s="1"/>
      <c r="S13" s="1"/>
      <c r="T13" s="1"/>
      <c r="U13" s="1"/>
      <c r="V13" s="1"/>
      <c r="W13" s="1"/>
      <c r="X13" s="1"/>
      <c r="Y13" s="1"/>
      <c r="Z13" s="1"/>
    </row>
    <row r="14" spans="1:26" x14ac:dyDescent="0.25">
      <c r="A14" s="3"/>
      <c r="B14" s="5"/>
      <c r="C14" s="276"/>
      <c r="D14" s="274"/>
      <c r="E14" s="274"/>
      <c r="F14" s="274"/>
      <c r="G14" s="274"/>
      <c r="H14" s="274"/>
      <c r="I14" s="7"/>
      <c r="J14" s="4"/>
      <c r="K14" s="1"/>
      <c r="L14" s="155" t="s">
        <v>7</v>
      </c>
      <c r="M14" s="1"/>
      <c r="N14" s="1"/>
      <c r="O14" s="1"/>
      <c r="P14" s="1"/>
      <c r="Q14" s="1"/>
      <c r="R14" s="1"/>
      <c r="S14" s="1"/>
      <c r="T14" s="1"/>
      <c r="U14" s="1"/>
      <c r="V14" s="1"/>
      <c r="W14" s="1"/>
      <c r="X14" s="1"/>
      <c r="Y14" s="1"/>
      <c r="Z14" s="1"/>
    </row>
    <row r="15" spans="1:26" x14ac:dyDescent="0.25">
      <c r="A15" s="3"/>
      <c r="B15" s="5"/>
      <c r="D15" s="6"/>
      <c r="E15" s="6"/>
      <c r="F15" s="6"/>
      <c r="G15" s="6"/>
      <c r="H15" s="6"/>
      <c r="I15" s="7"/>
      <c r="J15" s="4"/>
      <c r="K15" s="1"/>
      <c r="L15" s="155" t="s">
        <v>4620</v>
      </c>
      <c r="M15" s="1"/>
      <c r="N15" s="1"/>
      <c r="O15" s="1"/>
      <c r="P15" s="1"/>
      <c r="Q15" s="1"/>
      <c r="R15" s="1"/>
      <c r="S15" s="1"/>
      <c r="T15" s="1"/>
      <c r="U15" s="1"/>
      <c r="V15" s="1"/>
      <c r="W15" s="1"/>
      <c r="X15" s="1"/>
      <c r="Y15" s="1"/>
      <c r="Z15" s="1"/>
    </row>
    <row r="16" spans="1:26" x14ac:dyDescent="0.25">
      <c r="A16" s="3"/>
      <c r="B16" s="5"/>
      <c r="C16" s="13" t="s">
        <v>4892</v>
      </c>
      <c r="D16" s="279" t="s">
        <v>15</v>
      </c>
      <c r="E16" s="280"/>
      <c r="F16" s="280"/>
      <c r="G16" s="280"/>
      <c r="H16" s="280"/>
      <c r="I16" s="7"/>
      <c r="J16" s="4"/>
      <c r="K16" s="1"/>
      <c r="L16" s="155" t="s">
        <v>4621</v>
      </c>
      <c r="M16" s="1"/>
      <c r="N16" s="1"/>
      <c r="O16" s="1"/>
      <c r="P16" s="1"/>
      <c r="Q16" s="1"/>
      <c r="R16" s="1"/>
      <c r="S16" s="1"/>
      <c r="T16" s="1"/>
      <c r="U16" s="1"/>
      <c r="V16" s="1"/>
      <c r="W16" s="1"/>
      <c r="X16" s="1"/>
      <c r="Y16" s="1"/>
      <c r="Z16" s="1"/>
    </row>
    <row r="17" spans="1:26" ht="15.75" thickBot="1" x14ac:dyDescent="0.3">
      <c r="A17" s="3"/>
      <c r="B17" s="5"/>
      <c r="C17" s="6"/>
      <c r="D17" s="6"/>
      <c r="E17" s="6"/>
      <c r="F17" s="6"/>
      <c r="G17" s="6"/>
      <c r="H17" s="6"/>
      <c r="I17" s="7"/>
      <c r="J17" s="4"/>
      <c r="K17" s="1"/>
      <c r="L17" s="156" t="s">
        <v>4622</v>
      </c>
      <c r="M17" s="1"/>
      <c r="N17" s="1"/>
      <c r="O17" s="1"/>
      <c r="P17" s="1"/>
      <c r="Q17" s="1"/>
      <c r="R17" s="1"/>
      <c r="S17" s="1"/>
      <c r="T17" s="1"/>
      <c r="U17" s="1"/>
      <c r="V17" s="1"/>
      <c r="W17" s="1"/>
      <c r="X17" s="1"/>
      <c r="Y17" s="1"/>
      <c r="Z17" s="1"/>
    </row>
    <row r="18" spans="1:26" ht="15" customHeight="1" thickBot="1" x14ac:dyDescent="0.3">
      <c r="A18" s="3"/>
      <c r="B18" s="5"/>
      <c r="C18" s="289" t="s">
        <v>4628</v>
      </c>
      <c r="D18" s="6"/>
      <c r="E18" s="6"/>
      <c r="F18" s="6"/>
      <c r="G18" s="290" t="s">
        <v>4629</v>
      </c>
      <c r="H18" s="290"/>
      <c r="I18" s="7"/>
      <c r="J18" s="4"/>
      <c r="K18" s="1"/>
      <c r="L18" s="1"/>
      <c r="M18" s="1"/>
      <c r="N18" s="1"/>
      <c r="O18" s="1"/>
      <c r="P18" s="1"/>
      <c r="Q18" s="1"/>
      <c r="R18" s="1"/>
      <c r="S18" s="1"/>
      <c r="T18" s="1"/>
      <c r="U18" s="1"/>
      <c r="V18" s="1"/>
      <c r="W18" s="1"/>
      <c r="X18" s="1"/>
      <c r="Y18" s="1"/>
      <c r="Z18" s="1"/>
    </row>
    <row r="19" spans="1:26" ht="14.45" customHeight="1" x14ac:dyDescent="0.25">
      <c r="A19" s="3"/>
      <c r="B19" s="5"/>
      <c r="C19" s="289"/>
      <c r="D19" s="6"/>
      <c r="E19" s="6"/>
      <c r="F19" s="6"/>
      <c r="G19" s="290"/>
      <c r="H19" s="290"/>
      <c r="I19" s="7"/>
      <c r="J19" s="4"/>
      <c r="K19" s="1"/>
      <c r="L19" s="12" t="s">
        <v>4623</v>
      </c>
      <c r="M19" s="1"/>
      <c r="N19" s="1"/>
      <c r="O19" s="1"/>
      <c r="P19" s="1"/>
      <c r="Q19" s="1"/>
      <c r="R19" s="1"/>
      <c r="S19" s="1"/>
      <c r="T19" s="1"/>
      <c r="U19" s="1"/>
      <c r="V19" s="1"/>
      <c r="W19" s="1"/>
      <c r="X19" s="1"/>
      <c r="Y19" s="1"/>
      <c r="Z19" s="1"/>
    </row>
    <row r="20" spans="1:26" x14ac:dyDescent="0.25">
      <c r="A20" s="3"/>
      <c r="B20" s="20"/>
      <c r="C20" s="21"/>
      <c r="D20" s="21"/>
      <c r="E20" s="21"/>
      <c r="F20" s="21"/>
      <c r="G20" s="21"/>
      <c r="H20" s="21"/>
      <c r="I20" s="22"/>
      <c r="J20" s="4"/>
      <c r="K20" s="1"/>
      <c r="L20" s="155" t="s">
        <v>4624</v>
      </c>
      <c r="M20" s="1"/>
      <c r="N20" s="1"/>
      <c r="O20" s="1"/>
      <c r="P20" s="1"/>
      <c r="Q20" s="1"/>
      <c r="R20" s="1"/>
      <c r="S20" s="1"/>
      <c r="T20" s="1"/>
      <c r="U20" s="1"/>
      <c r="V20" s="1"/>
      <c r="W20" s="1"/>
      <c r="X20" s="1"/>
      <c r="Y20" s="1"/>
      <c r="Z20" s="1"/>
    </row>
    <row r="21" spans="1:26" x14ac:dyDescent="0.25">
      <c r="A21" s="49"/>
      <c r="B21" s="50"/>
      <c r="C21" s="18"/>
      <c r="D21" s="18"/>
      <c r="E21" s="18"/>
      <c r="F21" s="18"/>
      <c r="G21" s="18"/>
      <c r="H21" s="18"/>
      <c r="I21" s="18"/>
      <c r="J21" s="19"/>
      <c r="K21" s="1"/>
      <c r="L21" s="158" t="s">
        <v>4625</v>
      </c>
      <c r="M21" s="1"/>
      <c r="N21" s="1"/>
      <c r="O21" s="1"/>
      <c r="P21" s="1"/>
      <c r="Q21" s="1"/>
      <c r="R21" s="1"/>
      <c r="S21" s="1"/>
      <c r="T21" s="1"/>
      <c r="U21" s="1"/>
      <c r="V21" s="1"/>
      <c r="W21" s="1"/>
      <c r="X21" s="1"/>
      <c r="Y21" s="1"/>
      <c r="Z21" s="1"/>
    </row>
    <row r="22" spans="1:26" x14ac:dyDescent="0.25">
      <c r="A22" s="32"/>
      <c r="B22" s="32"/>
      <c r="C22" s="32"/>
      <c r="D22" s="32"/>
      <c r="E22" s="32"/>
      <c r="F22" s="32"/>
      <c r="G22" s="32"/>
      <c r="H22" s="32"/>
      <c r="I22" s="32"/>
      <c r="J22" s="32"/>
      <c r="K22" s="32"/>
      <c r="L22" s="155" t="s">
        <v>4626</v>
      </c>
      <c r="M22" s="32"/>
      <c r="N22" s="32"/>
      <c r="O22" s="32"/>
      <c r="P22" s="32"/>
      <c r="Q22" s="32"/>
      <c r="R22" s="32"/>
      <c r="S22" s="32"/>
      <c r="T22" s="32"/>
      <c r="U22" s="32"/>
      <c r="V22" s="32"/>
      <c r="W22" s="32"/>
      <c r="X22" s="32"/>
      <c r="Y22" s="32"/>
      <c r="Z22" s="32"/>
    </row>
    <row r="23" spans="1:26" x14ac:dyDescent="0.25">
      <c r="A23" s="32"/>
      <c r="B23" s="32"/>
      <c r="C23" s="32"/>
      <c r="D23" s="32"/>
      <c r="E23" s="32"/>
      <c r="F23" s="32"/>
      <c r="G23" s="32"/>
      <c r="H23" s="32"/>
      <c r="I23" s="32"/>
      <c r="J23" s="32"/>
      <c r="K23" s="32"/>
      <c r="L23" s="155" t="s">
        <v>8</v>
      </c>
      <c r="M23" s="32"/>
      <c r="N23" s="32"/>
      <c r="O23" s="32"/>
      <c r="P23" s="32"/>
      <c r="Q23" s="32"/>
      <c r="R23" s="32"/>
      <c r="S23" s="32"/>
      <c r="T23" s="32"/>
      <c r="U23" s="32"/>
      <c r="V23" s="32"/>
      <c r="W23" s="32"/>
      <c r="X23" s="32"/>
      <c r="Y23" s="32"/>
      <c r="Z23" s="32"/>
    </row>
    <row r="24" spans="1:26" x14ac:dyDescent="0.25">
      <c r="A24" s="32"/>
      <c r="B24" s="32"/>
      <c r="C24" s="32"/>
      <c r="D24" s="32"/>
      <c r="E24" s="32"/>
      <c r="F24" s="32"/>
      <c r="G24" s="32"/>
      <c r="H24" s="32"/>
      <c r="I24" s="32"/>
      <c r="J24" s="32"/>
      <c r="K24" s="32"/>
      <c r="L24" s="155" t="s">
        <v>9</v>
      </c>
      <c r="M24" s="32"/>
      <c r="N24" s="32"/>
      <c r="O24" s="32"/>
      <c r="P24" s="32"/>
      <c r="Q24" s="32"/>
      <c r="R24" s="32"/>
      <c r="S24" s="32"/>
      <c r="T24" s="32"/>
      <c r="U24" s="32"/>
      <c r="V24" s="32"/>
      <c r="W24" s="32"/>
      <c r="X24" s="32"/>
      <c r="Y24" s="32"/>
      <c r="Z24" s="32"/>
    </row>
    <row r="25" spans="1:26" x14ac:dyDescent="0.25">
      <c r="A25" s="32"/>
      <c r="B25" s="32"/>
      <c r="C25" s="32"/>
      <c r="D25" s="32"/>
      <c r="E25" s="32"/>
      <c r="F25" s="32"/>
      <c r="G25" s="32"/>
      <c r="H25" s="32"/>
      <c r="I25" s="32"/>
      <c r="J25" s="32"/>
      <c r="K25" s="32"/>
      <c r="L25" s="155" t="s">
        <v>4627</v>
      </c>
      <c r="M25" s="32"/>
      <c r="N25" s="32"/>
      <c r="O25" s="32"/>
      <c r="P25" s="32"/>
      <c r="Q25" s="32"/>
      <c r="R25" s="32"/>
      <c r="S25" s="32"/>
      <c r="T25" s="32"/>
      <c r="U25" s="32"/>
      <c r="V25" s="32"/>
      <c r="W25" s="32"/>
      <c r="X25" s="32"/>
      <c r="Y25" s="32"/>
      <c r="Z25" s="32"/>
    </row>
    <row r="26" spans="1:26" x14ac:dyDescent="0.25">
      <c r="A26" s="32"/>
      <c r="B26" s="32"/>
      <c r="C26" s="32"/>
      <c r="D26" s="32"/>
      <c r="E26" s="32"/>
      <c r="F26" s="32"/>
      <c r="G26" s="32"/>
      <c r="H26" s="32"/>
      <c r="I26" s="32"/>
      <c r="J26" s="32"/>
      <c r="K26" s="32"/>
      <c r="L26" s="155" t="s">
        <v>10</v>
      </c>
      <c r="M26" s="32"/>
      <c r="N26" s="32"/>
      <c r="O26" s="32"/>
      <c r="P26" s="32"/>
      <c r="Q26" s="32"/>
      <c r="R26" s="32"/>
      <c r="S26" s="32"/>
      <c r="T26" s="32"/>
      <c r="U26" s="32"/>
      <c r="V26" s="32"/>
      <c r="W26" s="32"/>
      <c r="X26" s="32"/>
      <c r="Y26" s="32"/>
      <c r="Z26" s="32"/>
    </row>
    <row r="27" spans="1:26" ht="15.75" thickBot="1" x14ac:dyDescent="0.3">
      <c r="A27" s="32"/>
      <c r="B27" s="32"/>
      <c r="C27" s="32"/>
      <c r="D27" s="32"/>
      <c r="E27" s="32"/>
      <c r="F27" s="32"/>
      <c r="G27" s="32"/>
      <c r="H27" s="32"/>
      <c r="I27" s="32"/>
      <c r="J27" s="32"/>
      <c r="K27" s="32"/>
      <c r="L27" s="156" t="s">
        <v>11</v>
      </c>
      <c r="M27" s="32"/>
      <c r="N27" s="32"/>
      <c r="O27" s="32"/>
      <c r="P27" s="32"/>
      <c r="Q27" s="32"/>
      <c r="R27" s="32"/>
      <c r="S27" s="32"/>
      <c r="T27" s="32"/>
      <c r="U27" s="32"/>
      <c r="V27" s="32"/>
      <c r="W27" s="32"/>
      <c r="X27" s="32"/>
      <c r="Y27" s="32"/>
      <c r="Z27" s="32"/>
    </row>
    <row r="28" spans="1:26" x14ac:dyDescent="0.25">
      <c r="A28" s="32"/>
      <c r="B28" s="32"/>
      <c r="C28" s="32"/>
      <c r="D28" s="32"/>
      <c r="E28" s="32"/>
      <c r="F28" s="32"/>
      <c r="G28" s="32"/>
      <c r="H28" s="32"/>
      <c r="I28" s="32"/>
      <c r="J28" s="32"/>
      <c r="K28" s="32"/>
      <c r="L28" s="32"/>
      <c r="M28" s="32"/>
      <c r="N28" s="32"/>
      <c r="O28" s="32"/>
      <c r="P28" s="32"/>
      <c r="Q28" s="32"/>
      <c r="R28" s="32"/>
      <c r="S28" s="32"/>
      <c r="T28" s="32"/>
      <c r="U28" s="32"/>
      <c r="V28" s="32"/>
      <c r="W28" s="32"/>
      <c r="X28" s="32"/>
      <c r="Y28" s="32"/>
      <c r="Z28" s="32"/>
    </row>
    <row r="29" spans="1:26" x14ac:dyDescent="0.25">
      <c r="A29" s="32"/>
      <c r="B29" s="32"/>
      <c r="C29" s="32"/>
      <c r="D29" s="32"/>
      <c r="E29" s="32"/>
      <c r="F29" s="32"/>
      <c r="G29" s="32"/>
      <c r="H29" s="32"/>
      <c r="I29" s="32"/>
      <c r="J29" s="32"/>
      <c r="K29" s="32"/>
      <c r="L29" s="32"/>
      <c r="M29" s="32"/>
      <c r="N29" s="32"/>
      <c r="O29" s="32"/>
      <c r="P29" s="32"/>
      <c r="Q29" s="32"/>
      <c r="R29" s="32"/>
      <c r="S29" s="32"/>
      <c r="T29" s="32"/>
      <c r="U29" s="32"/>
      <c r="V29" s="32"/>
      <c r="W29" s="32"/>
      <c r="X29" s="32"/>
      <c r="Y29" s="32"/>
      <c r="Z29" s="32"/>
    </row>
    <row r="30" spans="1:26" x14ac:dyDescent="0.25">
      <c r="A30" s="32"/>
      <c r="B30" s="32"/>
      <c r="C30" s="32"/>
      <c r="D30" s="32"/>
      <c r="E30" s="32"/>
      <c r="F30" s="32"/>
      <c r="G30" s="32"/>
      <c r="H30" s="32"/>
      <c r="I30" s="32"/>
      <c r="J30" s="32"/>
      <c r="K30" s="32"/>
      <c r="L30" s="32"/>
      <c r="M30" s="32"/>
      <c r="N30" s="32"/>
      <c r="O30" s="32"/>
      <c r="P30" s="32"/>
      <c r="Q30" s="32"/>
      <c r="R30" s="32"/>
      <c r="S30" s="32"/>
      <c r="T30" s="32"/>
      <c r="U30" s="32"/>
      <c r="V30" s="32"/>
      <c r="W30" s="32"/>
      <c r="X30" s="32"/>
      <c r="Y30" s="32"/>
      <c r="Z30" s="32"/>
    </row>
    <row r="31" spans="1:26" x14ac:dyDescent="0.25">
      <c r="A31" s="32"/>
      <c r="B31" s="32"/>
      <c r="C31" s="32"/>
      <c r="D31" s="32"/>
      <c r="E31" s="32"/>
      <c r="F31" s="32"/>
      <c r="G31" s="32"/>
      <c r="H31" s="32"/>
      <c r="I31" s="32"/>
      <c r="J31" s="32"/>
      <c r="K31" s="32"/>
      <c r="L31" s="32"/>
      <c r="M31" s="32"/>
      <c r="N31" s="32"/>
      <c r="O31" s="32"/>
      <c r="P31" s="32"/>
      <c r="Q31" s="32"/>
      <c r="R31" s="32"/>
      <c r="S31" s="32"/>
      <c r="T31" s="32"/>
      <c r="U31" s="32"/>
      <c r="V31" s="32"/>
      <c r="W31" s="32"/>
      <c r="X31" s="32"/>
      <c r="Y31" s="32"/>
      <c r="Z31" s="32"/>
    </row>
    <row r="32" spans="1:26" x14ac:dyDescent="0.25">
      <c r="A32" s="32"/>
      <c r="B32" s="32"/>
      <c r="C32" s="32"/>
      <c r="D32" s="32"/>
      <c r="E32" s="32"/>
      <c r="F32" s="32"/>
      <c r="G32" s="32"/>
      <c r="H32" s="32"/>
      <c r="I32" s="32"/>
      <c r="J32" s="32"/>
      <c r="K32" s="32"/>
      <c r="L32" s="32"/>
      <c r="M32" s="32"/>
      <c r="N32" s="32"/>
      <c r="O32" s="32"/>
      <c r="P32" s="32"/>
      <c r="Q32" s="32"/>
      <c r="R32" s="32"/>
      <c r="S32" s="32"/>
      <c r="T32" s="32"/>
      <c r="U32" s="32"/>
      <c r="V32" s="32"/>
      <c r="W32" s="32"/>
      <c r="X32" s="32"/>
      <c r="Y32" s="32"/>
      <c r="Z32" s="32"/>
    </row>
    <row r="33" spans="1:26" x14ac:dyDescent="0.25">
      <c r="A33" s="32"/>
      <c r="B33" s="32"/>
      <c r="C33" s="32"/>
      <c r="D33" s="32"/>
      <c r="E33" s="32"/>
      <c r="F33" s="32"/>
      <c r="G33" s="32"/>
      <c r="H33" s="32"/>
      <c r="I33" s="32"/>
      <c r="J33" s="32"/>
      <c r="K33" s="32"/>
      <c r="L33" s="32"/>
      <c r="M33" s="32"/>
      <c r="N33" s="32"/>
      <c r="O33" s="32"/>
      <c r="P33" s="32"/>
      <c r="Q33" s="32"/>
      <c r="R33" s="32"/>
      <c r="S33" s="32"/>
      <c r="T33" s="32"/>
      <c r="U33" s="32"/>
      <c r="V33" s="32"/>
      <c r="W33" s="32"/>
      <c r="X33" s="32"/>
      <c r="Y33" s="32"/>
      <c r="Z33" s="32"/>
    </row>
    <row r="34" spans="1:26" x14ac:dyDescent="0.25">
      <c r="A34" s="32"/>
      <c r="B34" s="32"/>
      <c r="C34" s="32"/>
      <c r="D34" s="32"/>
      <c r="E34" s="32"/>
      <c r="F34" s="32"/>
      <c r="G34" s="32"/>
      <c r="H34" s="32"/>
      <c r="I34" s="32"/>
      <c r="J34" s="32"/>
      <c r="K34" s="32"/>
      <c r="L34" s="32"/>
      <c r="M34" s="32"/>
      <c r="N34" s="32"/>
      <c r="O34" s="32"/>
      <c r="P34" s="32"/>
      <c r="Q34" s="32"/>
      <c r="R34" s="32"/>
      <c r="S34" s="32"/>
      <c r="T34" s="32"/>
      <c r="U34" s="32"/>
      <c r="V34" s="32"/>
      <c r="W34" s="32"/>
      <c r="X34" s="32"/>
      <c r="Y34" s="32"/>
      <c r="Z34" s="32"/>
    </row>
    <row r="35" spans="1:26" x14ac:dyDescent="0.25">
      <c r="A35" s="32"/>
      <c r="B35" s="32"/>
      <c r="C35" s="32"/>
      <c r="D35" s="32"/>
      <c r="E35" s="32"/>
      <c r="F35" s="32"/>
      <c r="G35" s="32"/>
      <c r="H35" s="32"/>
      <c r="I35" s="32"/>
      <c r="J35" s="32"/>
      <c r="K35" s="32"/>
      <c r="L35" s="32"/>
      <c r="M35" s="32"/>
      <c r="N35" s="32"/>
      <c r="O35" s="32"/>
      <c r="P35" s="32"/>
      <c r="Q35" s="32"/>
      <c r="R35" s="32"/>
      <c r="S35" s="32"/>
      <c r="T35" s="32"/>
      <c r="U35" s="32"/>
      <c r="V35" s="32"/>
      <c r="W35" s="32"/>
      <c r="X35" s="32"/>
      <c r="Y35" s="32"/>
      <c r="Z35" s="32"/>
    </row>
    <row r="36" spans="1:26" x14ac:dyDescent="0.25">
      <c r="A36" s="32"/>
      <c r="B36" s="32"/>
      <c r="C36" s="32"/>
      <c r="D36" s="32"/>
      <c r="E36" s="32"/>
      <c r="F36" s="32"/>
      <c r="G36" s="32"/>
      <c r="H36" s="32"/>
      <c r="I36" s="32"/>
      <c r="J36" s="32"/>
      <c r="K36" s="32"/>
      <c r="L36" s="32"/>
      <c r="M36" s="32"/>
      <c r="N36" s="32"/>
      <c r="O36" s="32"/>
      <c r="P36" s="32"/>
      <c r="Q36" s="32"/>
      <c r="R36" s="32"/>
      <c r="S36" s="32"/>
      <c r="T36" s="32"/>
      <c r="U36" s="32"/>
      <c r="V36" s="32"/>
      <c r="W36" s="32"/>
      <c r="X36" s="32"/>
      <c r="Y36" s="32"/>
      <c r="Z36" s="32"/>
    </row>
    <row r="37" spans="1:26" x14ac:dyDescent="0.25">
      <c r="A37" s="32"/>
      <c r="B37" s="32"/>
      <c r="C37" s="32"/>
      <c r="D37" s="32"/>
      <c r="E37" s="32"/>
      <c r="F37" s="32"/>
      <c r="G37" s="32"/>
      <c r="H37" s="32"/>
      <c r="I37" s="32"/>
      <c r="J37" s="32"/>
      <c r="K37" s="32"/>
      <c r="L37" s="32"/>
      <c r="M37" s="32"/>
      <c r="N37" s="32"/>
      <c r="O37" s="32"/>
      <c r="P37" s="32"/>
      <c r="Q37" s="32"/>
      <c r="R37" s="32"/>
      <c r="S37" s="32"/>
      <c r="T37" s="32"/>
      <c r="U37" s="32"/>
      <c r="V37" s="32"/>
      <c r="W37" s="32"/>
      <c r="X37" s="32"/>
      <c r="Y37" s="32"/>
      <c r="Z37" s="32"/>
    </row>
    <row r="38" spans="1:26" x14ac:dyDescent="0.25">
      <c r="A38" s="32"/>
      <c r="B38" s="32"/>
      <c r="C38" s="32"/>
      <c r="D38" s="32"/>
      <c r="E38" s="32"/>
      <c r="F38" s="32"/>
      <c r="G38" s="32"/>
      <c r="H38" s="32"/>
      <c r="I38" s="32"/>
      <c r="J38" s="32"/>
      <c r="K38" s="32"/>
      <c r="L38" s="32"/>
      <c r="M38" s="32"/>
      <c r="N38" s="32"/>
      <c r="O38" s="32"/>
      <c r="P38" s="32"/>
      <c r="Q38" s="32"/>
      <c r="R38" s="32"/>
      <c r="S38" s="32"/>
      <c r="T38" s="32"/>
      <c r="U38" s="32"/>
      <c r="V38" s="32"/>
      <c r="W38" s="32"/>
      <c r="X38" s="32"/>
      <c r="Y38" s="32"/>
      <c r="Z38" s="32"/>
    </row>
    <row r="39" spans="1:26" x14ac:dyDescent="0.25">
      <c r="A39" s="32"/>
      <c r="B39" s="32"/>
      <c r="C39" s="32"/>
      <c r="D39" s="32"/>
      <c r="E39" s="32"/>
      <c r="F39" s="32"/>
      <c r="G39" s="32"/>
      <c r="H39" s="32"/>
      <c r="I39" s="32"/>
      <c r="J39" s="32"/>
      <c r="K39" s="32"/>
      <c r="L39" s="32"/>
      <c r="M39" s="32"/>
      <c r="N39" s="32"/>
      <c r="O39" s="32"/>
      <c r="P39" s="32"/>
      <c r="Q39" s="32"/>
      <c r="R39" s="32"/>
      <c r="S39" s="32"/>
      <c r="T39" s="32"/>
      <c r="U39" s="32"/>
      <c r="V39" s="32"/>
      <c r="W39" s="32"/>
      <c r="X39" s="32"/>
      <c r="Y39" s="32"/>
      <c r="Z39" s="32"/>
    </row>
    <row r="40" spans="1:26" x14ac:dyDescent="0.25">
      <c r="A40" s="32"/>
      <c r="B40" s="32"/>
      <c r="C40" s="32"/>
      <c r="D40" s="32"/>
      <c r="E40" s="32"/>
      <c r="F40" s="32"/>
      <c r="G40" s="32"/>
      <c r="H40" s="32"/>
      <c r="I40" s="32"/>
      <c r="J40" s="32"/>
      <c r="K40" s="32"/>
      <c r="L40" s="32"/>
      <c r="M40" s="32"/>
      <c r="N40" s="32"/>
      <c r="O40" s="32"/>
      <c r="P40" s="32"/>
      <c r="Q40" s="32"/>
      <c r="R40" s="32"/>
      <c r="S40" s="32"/>
      <c r="T40" s="32"/>
      <c r="U40" s="32"/>
      <c r="V40" s="32"/>
      <c r="W40" s="32"/>
      <c r="X40" s="32"/>
      <c r="Y40" s="32"/>
      <c r="Z40" s="32"/>
    </row>
    <row r="41" spans="1:26" x14ac:dyDescent="0.25">
      <c r="A41" s="32"/>
      <c r="B41" s="32"/>
      <c r="C41" s="32"/>
      <c r="D41" s="32"/>
      <c r="E41" s="32"/>
      <c r="F41" s="32"/>
      <c r="G41" s="32"/>
      <c r="H41" s="32"/>
      <c r="I41" s="32"/>
      <c r="J41" s="32"/>
      <c r="K41" s="32"/>
      <c r="L41" s="32"/>
      <c r="M41" s="32"/>
      <c r="N41" s="32"/>
      <c r="O41" s="32"/>
      <c r="P41" s="32"/>
      <c r="Q41" s="32"/>
      <c r="R41" s="32"/>
      <c r="S41" s="32"/>
      <c r="T41" s="32"/>
      <c r="U41" s="32"/>
      <c r="V41" s="32"/>
      <c r="W41" s="32"/>
      <c r="X41" s="32"/>
      <c r="Y41" s="32"/>
      <c r="Z41" s="32"/>
    </row>
  </sheetData>
  <sheetProtection algorithmName="SHA-512" hashValue="P4QJaPvC5NLk8CaKhN/IJiFLF5kgM57Y6bYdrkz+3SBHSiLVGYCCikMVhBS/WaZJqZKbu4LhayLlf/gtJaBBEw==" saltValue="5dK3WXeqW2NbDdO5ZdrGWw==" spinCount="100000" scenarios="1" formatRows="0" pivotTables="0"/>
  <mergeCells count="11">
    <mergeCell ref="C18:C19"/>
    <mergeCell ref="G18:H19"/>
    <mergeCell ref="D16:H16"/>
    <mergeCell ref="B1:E1"/>
    <mergeCell ref="C13:C14"/>
    <mergeCell ref="D5:H5"/>
    <mergeCell ref="D7:H7"/>
    <mergeCell ref="D8:H8"/>
    <mergeCell ref="D10:H10"/>
    <mergeCell ref="D12:H12"/>
    <mergeCell ref="D13:H14"/>
  </mergeCells>
  <hyperlinks>
    <hyperlink ref="L6" location="'Varebetegnelse og nettoindhold'!A1" display="Varebetegnelse og nettoindhold" xr:uid="{7B0C54A2-590A-4065-A6D8-F85F993F1FE1}"/>
    <hyperlink ref="L7" location="Forarbejdning!A1" display="Forarbejdning" xr:uid="{F9634B42-31D0-43BD-9D7B-19BACD908CFD}"/>
    <hyperlink ref="L8" location="Recept!A1" display="Recept" xr:uid="{11DDB68E-FD1E-4B73-A4E3-EBB7099C0101}"/>
    <hyperlink ref="L9" location="Tilsætningsstoffer!A1" display="Tilsætningsstoffer" xr:uid="{C44F75BD-7EF0-43CA-B008-564E921F935F}"/>
    <hyperlink ref="L10" location="Ingrediensspecifikationer!A1" display="Ingrediensspecifikationer" xr:uid="{B9BB431A-BB09-4D20-9006-3191AE4C677E}"/>
    <hyperlink ref="L11" location="Næringsdeklaration!A1" display="Næringsdeklaration" xr:uid="{159F57F2-1368-4F12-9344-8020BEE5D54B}"/>
    <hyperlink ref="L12" location="'Holdbarhed og opbevaring'!A1" display="Holdbarhed og opbevaring" xr:uid="{4329CAD4-F12D-4FBD-83E9-1F3D78FC1A35}"/>
    <hyperlink ref="L13" location="'Pakkemetode og tilberedning'!A1" display="Pakkemetode og tilberedning" xr:uid="{4D00FAC3-61EB-4AFB-A8D4-37376AD3B3FA}"/>
    <hyperlink ref="L14" location="Anprisninger!A1" display="Anprisninger" xr:uid="{C025CA32-73AB-45AC-9A6D-24FF75BB7518}"/>
    <hyperlink ref="L17" location="'Bilag I  Supplerende næringsdek'!A1" display="Bilag I: Supplerende næringsdeklaration" xr:uid="{A41B5664-A3D8-4D97-86E7-E5B176FFA772}"/>
    <hyperlink ref="L20" location="'Del B Kød'!A1" display="Kød: Okse, gris, fjerkræ, lam, ged" xr:uid="{CB4FFCB5-6F12-4822-9D99-4E56BBA92764}"/>
    <hyperlink ref="L21" location="'Del B Mælk og ost'!A1" display="Mælk og ost" xr:uid="{A6CBAB09-11A3-4D85-98EC-DE4A44A3CFF9}"/>
    <hyperlink ref="L22" location="'Del B Æg og æggeprodukter'!A1" display="Æg og æggeprodukter" xr:uid="{5167E1C0-7AA3-43AF-9325-C682B0BBEA21}"/>
    <hyperlink ref="L23" location="'Del B Chokolade'!A1" display="Chokolade" xr:uid="{0C474F4E-E37F-478F-8703-E6112A126039}"/>
    <hyperlink ref="L24" location="'Del B Fisk og fiskeprodukter'!A1" display="Fisk og fiskeprodukter" xr:uid="{4EC1FF3C-D652-4DD5-B507-9554BE52DE1E}"/>
    <hyperlink ref="L25" location="'Del B Juice'!A1" display="Juice, saft, most og koncentrater" xr:uid="{92E97BE9-D6ED-482B-8DC3-D9FE46BE9CD3}"/>
    <hyperlink ref="L26" location="'Del B Kaffe'!A1" display="Kaffe" xr:uid="{B8995FCD-4FDE-4B50-91B6-2E39CF45D92B}"/>
    <hyperlink ref="L27" location="'Del B Te'!A1" display="Te" xr:uid="{E319205C-02BD-4307-87B9-3AB5E5E72F2F}"/>
    <hyperlink ref="L5" location="Start!A1" display="Start" xr:uid="{4F78054A-17AF-4C80-8D9F-404DADF1470F}"/>
    <hyperlink ref="L15" location="'Emballage (Primær)'!A1" display="Emballage (Primær)" xr:uid="{19EF47BA-9C90-4D62-BABE-DF641823AB94}"/>
    <hyperlink ref="L16" location="'Emballage (Sekundær)'!Print_Area" display="Emballage (Sekundær)" xr:uid="{BE26D0B1-D0D4-4383-8114-96B8ABC33773}"/>
    <hyperlink ref="G18:H19" location="'Del B Æg og æggeprodukter'!A1" display="Næste" xr:uid="{1D541A50-57D5-4B4A-BF05-4BAF37520B71}"/>
    <hyperlink ref="C18:C19" location="'Del B Kød'!A1" display="Forrige" xr:uid="{12CF6424-9533-4A18-958F-2D0BC036EA76}"/>
  </hyperlinks>
  <pageMargins left="0.7" right="0.7" top="0.75" bottom="0.75" header="0.3" footer="0.3"/>
  <pageSetup paperSize="9" scale="60" fitToHeight="0" orientation="portrait" verticalDpi="0" r:id="rId1"/>
  <drawing r:id="rId2"/>
  <extLst>
    <ext xmlns:x14="http://schemas.microsoft.com/office/spreadsheetml/2009/9/main" uri="{78C0D931-6437-407d-A8EE-F0AAD7539E65}">
      <x14:conditionalFormattings>
        <x14:conditionalFormatting xmlns:xm="http://schemas.microsoft.com/office/excel/2006/main">
          <x14:cfRule type="expression" priority="3" id="{00000000-000E-0000-1200-000003000000}">
            <xm:f>$D$13='Drop down'!$P$6</xm:f>
            <x14:dxf>
              <font>
                <b/>
                <i val="0"/>
              </font>
              <fill>
                <patternFill>
                  <bgColor theme="2" tint="-0.14996795556505021"/>
                </patternFill>
              </fill>
            </x14:dxf>
          </x14:cfRule>
          <x14:cfRule type="expression" priority="4" id="{00000000-000E-0000-1200-000004000000}">
            <xm:f>$D$13&lt;&gt;'Drop down'!$P$6</xm:f>
            <x14:dxf>
              <font>
                <b val="0"/>
                <i val="0"/>
                <color rgb="FFFF0000"/>
              </font>
              <fill>
                <patternFill>
                  <bgColor theme="0"/>
                </patternFill>
              </fill>
            </x14:dxf>
          </x14:cfRule>
          <xm:sqref>D13</xm:sqref>
        </x14:conditionalFormatting>
        <x14:conditionalFormatting xmlns:xm="http://schemas.microsoft.com/office/excel/2006/main">
          <x14:cfRule type="expression" priority="13" id="{00000000-000E-0000-1200-00000D000000}">
            <xm:f>OR(D5="",D5='Drop down'!$P$7)</xm:f>
            <x14:dxf>
              <font>
                <b/>
                <i val="0"/>
              </font>
              <fill>
                <patternFill>
                  <bgColor theme="2" tint="-0.14996795556505021"/>
                </patternFill>
              </fill>
            </x14:dxf>
          </x14:cfRule>
          <x14:cfRule type="expression" priority="14" id="{00000000-000E-0000-1200-00000E000000}">
            <xm:f>D5&lt;&gt;'Drop down'!$P$7</xm:f>
            <x14:dxf>
              <font>
                <b val="0"/>
                <i val="0"/>
                <color rgb="FFFF0000"/>
              </font>
              <fill>
                <patternFill patternType="solid">
                  <bgColor theme="0"/>
                </patternFill>
              </fill>
            </x14:dxf>
          </x14:cfRule>
          <xm:sqref>D5:H5</xm:sqref>
        </x14:conditionalFormatting>
        <x14:conditionalFormatting xmlns:xm="http://schemas.microsoft.com/office/excel/2006/main">
          <x14:cfRule type="expression" priority="11" id="{00000000-000E-0000-1200-00000B000000}">
            <xm:f>OR(D7="",D7='Drop down'!$P$7)</xm:f>
            <x14:dxf>
              <font>
                <b/>
                <i val="0"/>
              </font>
              <fill>
                <patternFill>
                  <bgColor theme="2" tint="-0.14996795556505021"/>
                </patternFill>
              </fill>
            </x14:dxf>
          </x14:cfRule>
          <x14:cfRule type="expression" priority="12" id="{00000000-000E-0000-1200-00000C000000}">
            <xm:f>D7&lt;&gt;'Drop down'!$P$7</xm:f>
            <x14:dxf>
              <font>
                <b val="0"/>
                <i val="0"/>
                <color rgb="FFFF0000"/>
              </font>
              <fill>
                <patternFill patternType="solid">
                  <bgColor theme="0"/>
                </patternFill>
              </fill>
            </x14:dxf>
          </x14:cfRule>
          <xm:sqref>D7:H7</xm:sqref>
        </x14:conditionalFormatting>
        <x14:conditionalFormatting xmlns:xm="http://schemas.microsoft.com/office/excel/2006/main">
          <x14:cfRule type="expression" priority="9" id="{00000000-000E-0000-1200-000009000000}">
            <xm:f>$D$8='Drop down'!$P$6</xm:f>
            <x14:dxf>
              <font>
                <b/>
                <i val="0"/>
              </font>
              <fill>
                <patternFill>
                  <bgColor theme="2" tint="-0.14996795556505021"/>
                </patternFill>
              </fill>
            </x14:dxf>
          </x14:cfRule>
          <x14:cfRule type="expression" priority="10" id="{00000000-000E-0000-1200-00000A000000}">
            <xm:f>$D$8&lt;&gt;'Drop down'!$P$6</xm:f>
            <x14:dxf>
              <font>
                <b val="0"/>
                <i val="0"/>
                <color rgb="FFFF0000"/>
              </font>
              <fill>
                <patternFill>
                  <bgColor theme="0"/>
                </patternFill>
              </fill>
            </x14:dxf>
          </x14:cfRule>
          <xm:sqref>D8:H8</xm:sqref>
        </x14:conditionalFormatting>
        <x14:conditionalFormatting xmlns:xm="http://schemas.microsoft.com/office/excel/2006/main">
          <x14:cfRule type="expression" priority="7" id="{00000000-000E-0000-1200-000007000000}">
            <xm:f>$D$10='Drop down'!$P$6</xm:f>
            <x14:dxf>
              <font>
                <b/>
                <i val="0"/>
              </font>
              <fill>
                <patternFill>
                  <bgColor theme="2" tint="-0.14996795556505021"/>
                </patternFill>
              </fill>
            </x14:dxf>
          </x14:cfRule>
          <x14:cfRule type="expression" priority="8" id="{00000000-000E-0000-1200-000008000000}">
            <xm:f>$D$10&lt;&gt;'Drop down'!$P$6</xm:f>
            <x14:dxf>
              <font>
                <b val="0"/>
                <i val="0"/>
                <color rgb="FFFF0000"/>
              </font>
              <fill>
                <patternFill>
                  <bgColor theme="0"/>
                </patternFill>
              </fill>
            </x14:dxf>
          </x14:cfRule>
          <xm:sqref>D10:H10</xm:sqref>
        </x14:conditionalFormatting>
        <x14:conditionalFormatting xmlns:xm="http://schemas.microsoft.com/office/excel/2006/main">
          <x14:cfRule type="expression" priority="5" id="{00000000-000E-0000-1200-000005000000}">
            <xm:f>$D$12='Drop down'!$P$6</xm:f>
            <x14:dxf>
              <font>
                <b/>
                <i val="0"/>
              </font>
              <fill>
                <patternFill>
                  <bgColor theme="2" tint="-0.14996795556505021"/>
                </patternFill>
              </fill>
            </x14:dxf>
          </x14:cfRule>
          <x14:cfRule type="expression" priority="6" id="{00000000-000E-0000-1200-000006000000}">
            <xm:f>$D$12&lt;&gt;'Drop down'!$P$6</xm:f>
            <x14:dxf>
              <font>
                <b val="0"/>
                <i val="0"/>
                <color rgb="FFFF0000"/>
              </font>
              <fill>
                <patternFill>
                  <bgColor theme="0"/>
                </patternFill>
              </fill>
            </x14:dxf>
          </x14:cfRule>
          <xm:sqref>D12:H12</xm:sqref>
        </x14:conditionalFormatting>
        <x14:conditionalFormatting xmlns:xm="http://schemas.microsoft.com/office/excel/2006/main">
          <x14:cfRule type="expression" priority="1" id="{00000000-000E-0000-1200-000001000000}">
            <xm:f>$D$16='Drop down'!$P$6</xm:f>
            <x14:dxf>
              <font>
                <b/>
                <i val="0"/>
              </font>
              <fill>
                <patternFill>
                  <bgColor theme="2" tint="-0.14996795556505021"/>
                </patternFill>
              </fill>
            </x14:dxf>
          </x14:cfRule>
          <x14:cfRule type="expression" priority="2" id="{00000000-000E-0000-1200-000002000000}">
            <xm:f>$D$16&lt;&gt;'Drop down'!$P$6</xm:f>
            <x14:dxf>
              <font>
                <b val="0"/>
                <i val="0"/>
                <color rgb="FFFF0000"/>
              </font>
              <fill>
                <patternFill>
                  <bgColor theme="0"/>
                </patternFill>
              </fill>
            </x14:dxf>
          </x14:cfRule>
          <xm:sqref>D16:H16</xm:sqref>
        </x14:conditionalFormatting>
      </x14:conditionalFormattings>
    </ext>
    <ext xmlns:x14="http://schemas.microsoft.com/office/spreadsheetml/2009/9/main" uri="{CCE6A557-97BC-4b89-ADB6-D9C93CAAB3DF}">
      <x14:dataValidations xmlns:xm="http://schemas.microsoft.com/office/excel/2006/main" count="4">
        <x14:dataValidation type="list" showInputMessage="1" showErrorMessage="1" xr:uid="{5BB7669E-BF80-48A6-8FF8-2DE32B23C155}">
          <x14:formula1>
            <xm:f>'Drop down'!$A$5:$A$7</xm:f>
          </x14:formula1>
          <xm:sqref>D13:H14 D8:H8</xm:sqref>
        </x14:dataValidation>
        <x14:dataValidation type="list" showInputMessage="1" showErrorMessage="1" xr:uid="{F89BB765-C03E-4E17-B231-38CE96B639D6}">
          <x14:formula1>
            <xm:f>'Drop down'!$A$109:$A$113</xm:f>
          </x14:formula1>
          <xm:sqref>D12:H12</xm:sqref>
        </x14:dataValidation>
        <x14:dataValidation type="list" showInputMessage="1" showErrorMessage="1" xr:uid="{E6B1E6F3-B16A-4595-8143-DB03BD49D03E}">
          <x14:formula1>
            <xm:f>'Drop down'!$A$118:$A$123</xm:f>
          </x14:formula1>
          <xm:sqref>D10:H10</xm:sqref>
        </x14:dataValidation>
        <x14:dataValidation type="list" showInputMessage="1" showErrorMessage="1" xr:uid="{3711D627-D743-4C9D-AC37-8CB084F969D9}">
          <x14:formula1>
            <xm:f>'Drop down'!$A$128:$A$131</xm:f>
          </x14:formula1>
          <xm:sqref>D16:H16</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71B8C-037F-4C35-AF5F-7BD182871E10}">
  <sheetPr codeName="Sheet18">
    <pageSetUpPr fitToPage="1"/>
  </sheetPr>
  <dimension ref="A1:Z40"/>
  <sheetViews>
    <sheetView workbookViewId="0">
      <selection activeCell="L5" sqref="L5"/>
    </sheetView>
  </sheetViews>
  <sheetFormatPr defaultRowHeight="15" x14ac:dyDescent="0.25"/>
  <cols>
    <col min="1" max="1" width="2.85546875" customWidth="1"/>
    <col min="2" max="2" width="3.42578125" customWidth="1"/>
    <col min="3" max="3" width="33.85546875" customWidth="1"/>
    <col min="4" max="4" width="17.7109375" customWidth="1"/>
    <col min="6" max="6" width="13.85546875" customWidth="1"/>
    <col min="9" max="9" width="2.5703125" customWidth="1"/>
    <col min="10" max="10" width="3.140625" customWidth="1"/>
    <col min="11" max="11" width="3.42578125" customWidth="1"/>
    <col min="12" max="12" width="41.140625" bestFit="1" customWidth="1"/>
  </cols>
  <sheetData>
    <row r="1" spans="1:26" ht="36.6" customHeight="1" x14ac:dyDescent="0.25">
      <c r="A1" s="3"/>
      <c r="B1" s="268" t="str">
        <f>'Drop down'!P14</f>
        <v>Alle rettigheder til dette dokument tilhører Varefakta, og dokumentet må ikke kopieres, gengives, videregives og/eller benyttes uden forudgående skriftlig tilladelse fra Varefakta (Version 26.1).</v>
      </c>
      <c r="C1" s="268"/>
      <c r="D1" s="268"/>
      <c r="E1" s="268"/>
      <c r="F1" s="11"/>
      <c r="G1" s="2"/>
      <c r="H1" s="2"/>
      <c r="I1" s="2"/>
      <c r="J1" s="4"/>
      <c r="K1" s="1"/>
      <c r="L1" s="1"/>
      <c r="M1" s="1"/>
      <c r="N1" s="1"/>
      <c r="O1" s="1"/>
      <c r="P1" s="1"/>
      <c r="Q1" s="1"/>
      <c r="R1" s="1"/>
      <c r="S1" s="1"/>
      <c r="T1" s="1"/>
      <c r="U1" s="1"/>
      <c r="V1" s="1"/>
      <c r="W1" s="1"/>
      <c r="X1" s="1"/>
      <c r="Y1" s="1"/>
      <c r="Z1" s="1"/>
    </row>
    <row r="2" spans="1:26" x14ac:dyDescent="0.25">
      <c r="A2" s="3"/>
      <c r="B2" s="5"/>
      <c r="C2" s="6"/>
      <c r="D2" s="6"/>
      <c r="E2" s="6"/>
      <c r="F2" s="6"/>
      <c r="G2" s="6"/>
      <c r="H2" s="6"/>
      <c r="I2" s="7"/>
      <c r="J2" s="4"/>
      <c r="K2" s="1"/>
      <c r="L2" s="1"/>
      <c r="M2" s="1"/>
      <c r="N2" s="1"/>
      <c r="O2" s="1"/>
      <c r="P2" s="1"/>
      <c r="Q2" s="1"/>
      <c r="R2" s="1"/>
      <c r="S2" s="1"/>
      <c r="T2" s="1"/>
      <c r="U2" s="1"/>
      <c r="V2" s="1"/>
      <c r="W2" s="1"/>
      <c r="X2" s="1"/>
      <c r="Y2" s="1"/>
      <c r="Z2" s="1"/>
    </row>
    <row r="3" spans="1:26" ht="24" thickBot="1" x14ac:dyDescent="0.4">
      <c r="A3" s="3"/>
      <c r="B3" s="5"/>
      <c r="C3" s="8" t="s">
        <v>4899</v>
      </c>
      <c r="D3" s="6"/>
      <c r="E3" s="6"/>
      <c r="F3" s="6"/>
      <c r="G3" s="6"/>
      <c r="H3" s="6"/>
      <c r="I3" s="7"/>
      <c r="J3" s="4"/>
      <c r="K3" s="1"/>
      <c r="L3" s="1"/>
      <c r="M3" s="1"/>
      <c r="N3" s="1"/>
      <c r="O3" s="1"/>
      <c r="P3" s="1"/>
      <c r="Q3" s="1"/>
      <c r="R3" s="1"/>
      <c r="S3" s="1"/>
      <c r="T3" s="1"/>
      <c r="U3" s="1"/>
      <c r="V3" s="1"/>
      <c r="W3" s="1"/>
      <c r="X3" s="1"/>
      <c r="Y3" s="1"/>
      <c r="Z3" s="1"/>
    </row>
    <row r="4" spans="1:26" x14ac:dyDescent="0.25">
      <c r="A4" s="3"/>
      <c r="B4" s="5"/>
      <c r="C4" s="6"/>
      <c r="D4" s="6"/>
      <c r="E4" s="6"/>
      <c r="F4" s="6"/>
      <c r="G4" s="6"/>
      <c r="H4" s="6"/>
      <c r="I4" s="7"/>
      <c r="J4" s="4"/>
      <c r="K4" s="1"/>
      <c r="L4" s="12" t="s">
        <v>4617</v>
      </c>
      <c r="M4" s="1"/>
      <c r="N4" s="1"/>
      <c r="O4" s="1"/>
      <c r="P4" s="1"/>
      <c r="Q4" s="1"/>
      <c r="R4" s="1"/>
      <c r="S4" s="1"/>
      <c r="T4" s="1"/>
      <c r="U4" s="1"/>
      <c r="V4" s="1"/>
      <c r="W4" s="1"/>
      <c r="X4" s="1"/>
      <c r="Y4" s="1"/>
      <c r="Z4" s="1"/>
    </row>
    <row r="5" spans="1:26" x14ac:dyDescent="0.25">
      <c r="A5" s="3"/>
      <c r="B5" s="5"/>
      <c r="C5" s="17" t="s">
        <v>4893</v>
      </c>
      <c r="D5" s="267" t="s">
        <v>4614</v>
      </c>
      <c r="E5" s="267"/>
      <c r="F5" s="267"/>
      <c r="G5" s="267"/>
      <c r="H5" s="267"/>
      <c r="I5" s="7"/>
      <c r="J5" s="4"/>
      <c r="K5" s="1"/>
      <c r="L5" s="155" t="s">
        <v>0</v>
      </c>
      <c r="M5" s="1"/>
      <c r="N5" s="1"/>
      <c r="O5" s="1"/>
      <c r="P5" s="1"/>
      <c r="Q5" s="1"/>
      <c r="R5" s="1"/>
      <c r="S5" s="1"/>
      <c r="T5" s="1"/>
      <c r="U5" s="1"/>
      <c r="V5" s="1"/>
      <c r="W5" s="1"/>
      <c r="X5" s="1"/>
      <c r="Y5" s="1"/>
      <c r="Z5" s="1"/>
    </row>
    <row r="6" spans="1:26" x14ac:dyDescent="0.25">
      <c r="A6" s="3"/>
      <c r="B6" s="5"/>
      <c r="D6" s="6"/>
      <c r="E6" s="6"/>
      <c r="F6" s="6"/>
      <c r="G6" s="6"/>
      <c r="H6" s="6"/>
      <c r="I6" s="7"/>
      <c r="J6" s="4"/>
      <c r="K6" s="1"/>
      <c r="L6" s="155" t="s">
        <v>1</v>
      </c>
      <c r="M6" s="1"/>
      <c r="N6" s="1"/>
      <c r="O6" s="1"/>
      <c r="P6" s="1"/>
      <c r="Q6" s="1"/>
      <c r="R6" s="1"/>
      <c r="S6" s="1"/>
      <c r="T6" s="1"/>
      <c r="U6" s="1"/>
      <c r="V6" s="1"/>
      <c r="W6" s="1"/>
      <c r="X6" s="1"/>
      <c r="Y6" s="1"/>
      <c r="Z6" s="1"/>
    </row>
    <row r="7" spans="1:26" x14ac:dyDescent="0.25">
      <c r="A7" s="3"/>
      <c r="B7" s="5"/>
      <c r="C7" s="17" t="s">
        <v>4894</v>
      </c>
      <c r="D7" s="279" t="s">
        <v>15</v>
      </c>
      <c r="E7" s="280"/>
      <c r="F7" s="280"/>
      <c r="G7" s="280"/>
      <c r="H7" s="280"/>
      <c r="I7" s="7"/>
      <c r="J7" s="4"/>
      <c r="K7" s="1"/>
      <c r="L7" s="155" t="s">
        <v>2</v>
      </c>
      <c r="M7" s="1"/>
      <c r="N7" s="1"/>
      <c r="O7" s="1"/>
      <c r="P7" s="1"/>
      <c r="Q7" s="1"/>
      <c r="R7" s="1"/>
      <c r="S7" s="1"/>
      <c r="T7" s="1"/>
      <c r="U7" s="1"/>
      <c r="V7" s="1"/>
      <c r="W7" s="1"/>
      <c r="X7" s="1"/>
      <c r="Y7" s="1"/>
      <c r="Z7" s="1"/>
    </row>
    <row r="8" spans="1:26" x14ac:dyDescent="0.25">
      <c r="A8" s="3"/>
      <c r="B8" s="5"/>
      <c r="C8" s="17" t="s">
        <v>4895</v>
      </c>
      <c r="D8" s="279" t="s">
        <v>15</v>
      </c>
      <c r="E8" s="280"/>
      <c r="F8" s="280"/>
      <c r="G8" s="280"/>
      <c r="H8" s="280"/>
      <c r="I8" s="7"/>
      <c r="J8" s="4"/>
      <c r="K8" s="1"/>
      <c r="L8" s="155" t="s">
        <v>3</v>
      </c>
      <c r="M8" s="1"/>
      <c r="N8" s="1"/>
      <c r="O8" s="1"/>
      <c r="P8" s="1"/>
      <c r="Q8" s="1"/>
      <c r="R8" s="1"/>
      <c r="S8" s="1"/>
      <c r="T8" s="1"/>
      <c r="U8" s="1"/>
      <c r="V8" s="1"/>
      <c r="W8" s="1"/>
      <c r="X8" s="1"/>
      <c r="Y8" s="1"/>
      <c r="Z8" s="1"/>
    </row>
    <row r="9" spans="1:26" x14ac:dyDescent="0.25">
      <c r="A9" s="3"/>
      <c r="B9" s="5"/>
      <c r="C9" s="6"/>
      <c r="D9" s="6"/>
      <c r="E9" s="6"/>
      <c r="F9" s="6"/>
      <c r="G9" s="6"/>
      <c r="H9" s="6"/>
      <c r="I9" s="7"/>
      <c r="J9" s="4"/>
      <c r="K9" s="1"/>
      <c r="L9" s="155" t="s">
        <v>4618</v>
      </c>
      <c r="M9" s="1"/>
      <c r="N9" s="1"/>
      <c r="O9" s="1"/>
      <c r="P9" s="1"/>
      <c r="Q9" s="1"/>
      <c r="R9" s="1"/>
      <c r="S9" s="1"/>
      <c r="T9" s="1"/>
      <c r="U9" s="1"/>
      <c r="V9" s="1"/>
      <c r="W9" s="1"/>
      <c r="X9" s="1"/>
      <c r="Y9" s="1"/>
      <c r="Z9" s="1"/>
    </row>
    <row r="10" spans="1:26" x14ac:dyDescent="0.25">
      <c r="A10" s="3"/>
      <c r="B10" s="5"/>
      <c r="C10" s="296" t="s">
        <v>4896</v>
      </c>
      <c r="D10" s="274" t="s">
        <v>15</v>
      </c>
      <c r="E10" s="274"/>
      <c r="F10" s="274"/>
      <c r="G10" s="274"/>
      <c r="H10" s="274"/>
      <c r="I10" s="7"/>
      <c r="J10" s="4"/>
      <c r="K10" s="1"/>
      <c r="L10" s="155" t="s">
        <v>4619</v>
      </c>
      <c r="M10" s="1"/>
      <c r="N10" s="1"/>
      <c r="O10" s="1"/>
      <c r="P10" s="1"/>
      <c r="Q10" s="1"/>
      <c r="R10" s="1"/>
      <c r="S10" s="1"/>
      <c r="T10" s="1"/>
      <c r="U10" s="1"/>
      <c r="V10" s="1"/>
      <c r="W10" s="1"/>
      <c r="X10" s="1"/>
      <c r="Y10" s="1"/>
      <c r="Z10" s="1"/>
    </row>
    <row r="11" spans="1:26" x14ac:dyDescent="0.25">
      <c r="A11" s="3"/>
      <c r="B11" s="5"/>
      <c r="C11" s="296"/>
      <c r="D11" s="274"/>
      <c r="E11" s="274"/>
      <c r="F11" s="274"/>
      <c r="G11" s="274"/>
      <c r="H11" s="274"/>
      <c r="I11" s="7"/>
      <c r="J11" s="4"/>
      <c r="K11" s="1"/>
      <c r="L11" s="155" t="s">
        <v>4</v>
      </c>
      <c r="M11" s="1"/>
      <c r="N11" s="1"/>
      <c r="O11" s="1"/>
      <c r="P11" s="1"/>
      <c r="Q11" s="1"/>
      <c r="R11" s="1"/>
      <c r="S11" s="1"/>
      <c r="T11" s="1"/>
      <c r="U11" s="1"/>
      <c r="V11" s="1"/>
      <c r="W11" s="1"/>
      <c r="X11" s="1"/>
      <c r="Y11" s="1"/>
      <c r="Z11" s="1"/>
    </row>
    <row r="12" spans="1:26" x14ac:dyDescent="0.25">
      <c r="A12" s="3"/>
      <c r="B12" s="5"/>
      <c r="C12" s="6"/>
      <c r="D12" s="6"/>
      <c r="E12" s="6"/>
      <c r="F12" s="6"/>
      <c r="G12" s="6"/>
      <c r="H12" s="6"/>
      <c r="I12" s="7"/>
      <c r="J12" s="4"/>
      <c r="K12" s="1"/>
      <c r="L12" s="155" t="s">
        <v>5</v>
      </c>
      <c r="M12" s="1"/>
      <c r="N12" s="1"/>
      <c r="O12" s="1"/>
      <c r="P12" s="1"/>
      <c r="Q12" s="1"/>
      <c r="R12" s="1"/>
      <c r="S12" s="1"/>
      <c r="T12" s="1"/>
      <c r="U12" s="1"/>
      <c r="V12" s="1"/>
      <c r="W12" s="1"/>
      <c r="X12" s="1"/>
      <c r="Y12" s="1"/>
      <c r="Z12" s="1"/>
    </row>
    <row r="13" spans="1:26" ht="14.45" customHeight="1" x14ac:dyDescent="0.25">
      <c r="A13" s="3"/>
      <c r="B13" s="5"/>
      <c r="C13" s="276" t="s">
        <v>4897</v>
      </c>
      <c r="D13" s="277" t="s">
        <v>4614</v>
      </c>
      <c r="E13" s="277"/>
      <c r="F13" s="277"/>
      <c r="G13" s="277"/>
      <c r="H13" s="277"/>
      <c r="I13" s="7"/>
      <c r="J13" s="4"/>
      <c r="K13" s="1"/>
      <c r="L13" s="155" t="s">
        <v>6</v>
      </c>
      <c r="M13" s="1"/>
      <c r="N13" s="1"/>
      <c r="O13" s="1"/>
      <c r="P13" s="1"/>
      <c r="Q13" s="1"/>
      <c r="R13" s="1"/>
      <c r="S13" s="1"/>
      <c r="T13" s="1"/>
      <c r="U13" s="1"/>
      <c r="V13" s="1"/>
      <c r="W13" s="1"/>
      <c r="X13" s="1"/>
      <c r="Y13" s="1"/>
      <c r="Z13" s="1"/>
    </row>
    <row r="14" spans="1:26" x14ac:dyDescent="0.25">
      <c r="A14" s="3"/>
      <c r="B14" s="5"/>
      <c r="C14" s="297"/>
      <c r="D14" s="277"/>
      <c r="E14" s="277"/>
      <c r="F14" s="277"/>
      <c r="G14" s="277"/>
      <c r="H14" s="277"/>
      <c r="I14" s="7"/>
      <c r="J14" s="4"/>
      <c r="K14" s="1"/>
      <c r="L14" s="155" t="s">
        <v>7</v>
      </c>
      <c r="M14" s="1"/>
      <c r="N14" s="1"/>
      <c r="O14" s="1"/>
      <c r="P14" s="1"/>
      <c r="Q14" s="1"/>
      <c r="R14" s="1"/>
      <c r="S14" s="1"/>
      <c r="T14" s="1"/>
      <c r="U14" s="1"/>
      <c r="V14" s="1"/>
      <c r="W14" s="1"/>
      <c r="X14" s="1"/>
      <c r="Y14" s="1"/>
      <c r="Z14" s="1"/>
    </row>
    <row r="15" spans="1:26" ht="21.75" customHeight="1" x14ac:dyDescent="0.25">
      <c r="A15" s="3"/>
      <c r="B15" s="5"/>
      <c r="C15" s="6"/>
      <c r="D15" s="6"/>
      <c r="E15" s="6"/>
      <c r="F15" s="6"/>
      <c r="G15" s="6"/>
      <c r="H15" s="6"/>
      <c r="I15" s="7"/>
      <c r="J15" s="4"/>
      <c r="K15" s="1"/>
      <c r="L15" s="155" t="s">
        <v>4620</v>
      </c>
      <c r="M15" s="1"/>
      <c r="N15" s="1"/>
      <c r="O15" s="1"/>
      <c r="P15" s="1"/>
      <c r="Q15" s="1"/>
      <c r="R15" s="1"/>
      <c r="S15" s="1"/>
      <c r="T15" s="1"/>
      <c r="U15" s="1"/>
      <c r="V15" s="1"/>
      <c r="W15" s="1"/>
      <c r="X15" s="1"/>
      <c r="Y15" s="1"/>
      <c r="Z15" s="1"/>
    </row>
    <row r="16" spans="1:26" x14ac:dyDescent="0.25">
      <c r="A16" s="3"/>
      <c r="B16" s="5"/>
      <c r="C16" s="13" t="s">
        <v>4898</v>
      </c>
      <c r="D16" s="267" t="s">
        <v>4614</v>
      </c>
      <c r="E16" s="267"/>
      <c r="F16" s="267"/>
      <c r="G16" s="267"/>
      <c r="H16" s="267"/>
      <c r="I16" s="7"/>
      <c r="J16" s="4"/>
      <c r="K16" s="1"/>
      <c r="L16" s="155" t="s">
        <v>4621</v>
      </c>
      <c r="M16" s="1"/>
      <c r="N16" s="1"/>
      <c r="O16" s="1"/>
      <c r="P16" s="1"/>
      <c r="Q16" s="1"/>
      <c r="R16" s="1"/>
      <c r="S16" s="1"/>
      <c r="T16" s="1"/>
      <c r="U16" s="1"/>
      <c r="V16" s="1"/>
      <c r="W16" s="1"/>
      <c r="X16" s="1"/>
      <c r="Y16" s="1"/>
      <c r="Z16" s="1"/>
    </row>
    <row r="17" spans="1:26" ht="15.75" thickBot="1" x14ac:dyDescent="0.3">
      <c r="A17" s="3"/>
      <c r="B17" s="5"/>
      <c r="C17" s="6"/>
      <c r="D17" s="6"/>
      <c r="E17" s="6"/>
      <c r="F17" s="6"/>
      <c r="G17" s="6"/>
      <c r="H17" s="6"/>
      <c r="I17" s="7"/>
      <c r="J17" s="4"/>
      <c r="K17" s="1"/>
      <c r="L17" s="156" t="s">
        <v>4622</v>
      </c>
      <c r="M17" s="1"/>
      <c r="N17" s="1"/>
      <c r="O17" s="1"/>
      <c r="P17" s="1"/>
      <c r="Q17" s="1"/>
      <c r="R17" s="1"/>
      <c r="S17" s="1"/>
      <c r="T17" s="1"/>
      <c r="U17" s="1"/>
      <c r="V17" s="1"/>
      <c r="W17" s="1"/>
      <c r="X17" s="1"/>
      <c r="Y17" s="1"/>
      <c r="Z17" s="1"/>
    </row>
    <row r="18" spans="1:26" ht="15" customHeight="1" thickBot="1" x14ac:dyDescent="0.3">
      <c r="A18" s="3"/>
      <c r="B18" s="5"/>
      <c r="C18" s="289" t="s">
        <v>4628</v>
      </c>
      <c r="D18" s="6"/>
      <c r="E18" s="6"/>
      <c r="F18" s="6"/>
      <c r="G18" s="290" t="s">
        <v>4629</v>
      </c>
      <c r="H18" s="290"/>
      <c r="I18" s="7"/>
      <c r="J18" s="4"/>
      <c r="K18" s="1"/>
      <c r="L18" s="1"/>
      <c r="M18" s="1"/>
      <c r="N18" s="1"/>
      <c r="O18" s="1"/>
      <c r="P18" s="1"/>
      <c r="Q18" s="1"/>
      <c r="R18" s="1"/>
      <c r="S18" s="1"/>
      <c r="T18" s="1"/>
      <c r="U18" s="1"/>
      <c r="V18" s="1"/>
      <c r="W18" s="1"/>
      <c r="X18" s="1"/>
      <c r="Y18" s="1"/>
      <c r="Z18" s="1"/>
    </row>
    <row r="19" spans="1:26" ht="14.45" customHeight="1" x14ac:dyDescent="0.25">
      <c r="A19" s="3"/>
      <c r="B19" s="5"/>
      <c r="C19" s="289"/>
      <c r="D19" s="6"/>
      <c r="E19" s="6"/>
      <c r="F19" s="6"/>
      <c r="G19" s="290"/>
      <c r="H19" s="290"/>
      <c r="I19" s="7"/>
      <c r="J19" s="4"/>
      <c r="K19" s="1"/>
      <c r="L19" s="12" t="s">
        <v>4623</v>
      </c>
      <c r="M19" s="1"/>
      <c r="N19" s="1"/>
      <c r="O19" s="1"/>
      <c r="P19" s="1"/>
      <c r="Q19" s="1"/>
      <c r="R19" s="1"/>
      <c r="S19" s="1"/>
      <c r="T19" s="1"/>
      <c r="U19" s="1"/>
      <c r="V19" s="1"/>
      <c r="W19" s="1"/>
      <c r="X19" s="1"/>
      <c r="Y19" s="1"/>
      <c r="Z19" s="1"/>
    </row>
    <row r="20" spans="1:26" x14ac:dyDescent="0.25">
      <c r="A20" s="3"/>
      <c r="B20" s="20"/>
      <c r="C20" s="21"/>
      <c r="D20" s="21"/>
      <c r="E20" s="21"/>
      <c r="F20" s="21"/>
      <c r="G20" s="21"/>
      <c r="H20" s="21"/>
      <c r="I20" s="22"/>
      <c r="J20" s="4"/>
      <c r="K20" s="1"/>
      <c r="L20" s="155" t="s">
        <v>4624</v>
      </c>
      <c r="M20" s="1"/>
      <c r="N20" s="1"/>
      <c r="O20" s="1"/>
      <c r="P20" s="1"/>
      <c r="Q20" s="1"/>
      <c r="R20" s="1"/>
      <c r="S20" s="1"/>
      <c r="T20" s="1"/>
      <c r="U20" s="1"/>
      <c r="V20" s="1"/>
      <c r="W20" s="1"/>
      <c r="X20" s="1"/>
      <c r="Y20" s="1"/>
      <c r="Z20" s="1"/>
    </row>
    <row r="21" spans="1:26" x14ac:dyDescent="0.25">
      <c r="A21" s="49"/>
      <c r="B21" s="18"/>
      <c r="C21" s="18"/>
      <c r="D21" s="18"/>
      <c r="E21" s="18"/>
      <c r="F21" s="18"/>
      <c r="G21" s="18"/>
      <c r="H21" s="18"/>
      <c r="I21" s="18"/>
      <c r="J21" s="19"/>
      <c r="K21" s="1"/>
      <c r="L21" s="155" t="s">
        <v>4625</v>
      </c>
      <c r="M21" s="1"/>
      <c r="N21" s="1"/>
      <c r="O21" s="1"/>
      <c r="P21" s="1"/>
      <c r="Q21" s="1"/>
      <c r="R21" s="1"/>
      <c r="S21" s="1"/>
      <c r="T21" s="1"/>
      <c r="U21" s="1"/>
      <c r="V21" s="1"/>
      <c r="W21" s="1"/>
      <c r="X21" s="1"/>
      <c r="Y21" s="1"/>
      <c r="Z21" s="1"/>
    </row>
    <row r="22" spans="1:26" x14ac:dyDescent="0.25">
      <c r="A22" s="32"/>
      <c r="B22" s="32"/>
      <c r="C22" s="32"/>
      <c r="D22" s="32"/>
      <c r="E22" s="32"/>
      <c r="F22" s="32"/>
      <c r="G22" s="32"/>
      <c r="H22" s="32"/>
      <c r="I22" s="32"/>
      <c r="J22" s="32"/>
      <c r="K22" s="32"/>
      <c r="L22" s="158" t="s">
        <v>4626</v>
      </c>
      <c r="M22" s="32"/>
      <c r="N22" s="32"/>
      <c r="O22" s="32"/>
      <c r="P22" s="32"/>
      <c r="Q22" s="32"/>
      <c r="R22" s="32"/>
      <c r="S22" s="32"/>
      <c r="T22" s="32"/>
      <c r="U22" s="32"/>
      <c r="V22" s="32"/>
      <c r="W22" s="32"/>
      <c r="X22" s="32"/>
      <c r="Y22" s="32"/>
      <c r="Z22" s="32"/>
    </row>
    <row r="23" spans="1:26" x14ac:dyDescent="0.25">
      <c r="A23" s="32"/>
      <c r="B23" s="32"/>
      <c r="C23" s="32"/>
      <c r="D23" s="32"/>
      <c r="E23" s="32"/>
      <c r="F23" s="32"/>
      <c r="G23" s="32"/>
      <c r="H23" s="32"/>
      <c r="I23" s="32"/>
      <c r="J23" s="32"/>
      <c r="K23" s="32"/>
      <c r="L23" s="155" t="s">
        <v>8</v>
      </c>
      <c r="M23" s="32"/>
      <c r="N23" s="32"/>
      <c r="O23" s="32"/>
      <c r="P23" s="32"/>
      <c r="Q23" s="32"/>
      <c r="R23" s="32"/>
      <c r="S23" s="32"/>
      <c r="T23" s="32"/>
      <c r="U23" s="32"/>
      <c r="V23" s="32"/>
      <c r="W23" s="32"/>
      <c r="X23" s="32"/>
      <c r="Y23" s="32"/>
      <c r="Z23" s="32"/>
    </row>
    <row r="24" spans="1:26" x14ac:dyDescent="0.25">
      <c r="A24" s="32"/>
      <c r="B24" s="32"/>
      <c r="C24" s="32"/>
      <c r="D24" s="32"/>
      <c r="E24" s="32"/>
      <c r="F24" s="32"/>
      <c r="G24" s="32"/>
      <c r="H24" s="32"/>
      <c r="I24" s="32"/>
      <c r="J24" s="32"/>
      <c r="K24" s="32"/>
      <c r="L24" s="155" t="s">
        <v>9</v>
      </c>
      <c r="M24" s="32"/>
      <c r="N24" s="32"/>
      <c r="O24" s="32"/>
      <c r="P24" s="32"/>
      <c r="Q24" s="32"/>
      <c r="R24" s="32"/>
      <c r="S24" s="32"/>
      <c r="T24" s="32"/>
      <c r="U24" s="32"/>
      <c r="V24" s="32"/>
      <c r="W24" s="32"/>
      <c r="X24" s="32"/>
      <c r="Y24" s="32"/>
      <c r="Z24" s="32"/>
    </row>
    <row r="25" spans="1:26" x14ac:dyDescent="0.25">
      <c r="A25" s="32"/>
      <c r="B25" s="32"/>
      <c r="C25" s="32"/>
      <c r="D25" s="32"/>
      <c r="E25" s="32"/>
      <c r="F25" s="32"/>
      <c r="G25" s="32"/>
      <c r="H25" s="32"/>
      <c r="I25" s="32"/>
      <c r="J25" s="32"/>
      <c r="K25" s="32"/>
      <c r="L25" s="155" t="s">
        <v>4627</v>
      </c>
      <c r="M25" s="32"/>
      <c r="N25" s="32"/>
      <c r="O25" s="32"/>
      <c r="P25" s="32"/>
      <c r="Q25" s="32"/>
      <c r="R25" s="32"/>
      <c r="S25" s="32"/>
      <c r="T25" s="32"/>
      <c r="U25" s="32"/>
      <c r="V25" s="32"/>
      <c r="W25" s="32"/>
      <c r="X25" s="32"/>
      <c r="Y25" s="32"/>
      <c r="Z25" s="32"/>
    </row>
    <row r="26" spans="1:26" x14ac:dyDescent="0.25">
      <c r="A26" s="32"/>
      <c r="B26" s="32"/>
      <c r="C26" s="32"/>
      <c r="D26" s="32"/>
      <c r="E26" s="32"/>
      <c r="F26" s="32"/>
      <c r="G26" s="32"/>
      <c r="H26" s="32"/>
      <c r="I26" s="32"/>
      <c r="J26" s="32"/>
      <c r="K26" s="32"/>
      <c r="L26" s="155" t="s">
        <v>10</v>
      </c>
      <c r="M26" s="32"/>
      <c r="N26" s="32"/>
      <c r="O26" s="32"/>
      <c r="P26" s="32"/>
      <c r="Q26" s="32"/>
      <c r="R26" s="32"/>
      <c r="S26" s="32"/>
      <c r="T26" s="32"/>
      <c r="U26" s="32"/>
      <c r="V26" s="32"/>
      <c r="W26" s="32"/>
      <c r="X26" s="32"/>
      <c r="Y26" s="32"/>
      <c r="Z26" s="32"/>
    </row>
    <row r="27" spans="1:26" ht="15.75" thickBot="1" x14ac:dyDescent="0.3">
      <c r="A27" s="32"/>
      <c r="B27" s="32"/>
      <c r="C27" s="32"/>
      <c r="D27" s="32"/>
      <c r="E27" s="32"/>
      <c r="F27" s="32"/>
      <c r="G27" s="32"/>
      <c r="H27" s="32"/>
      <c r="I27" s="32"/>
      <c r="J27" s="32"/>
      <c r="K27" s="32"/>
      <c r="L27" s="156" t="s">
        <v>11</v>
      </c>
      <c r="M27" s="32"/>
      <c r="N27" s="32"/>
      <c r="O27" s="32"/>
      <c r="P27" s="32"/>
      <c r="Q27" s="32"/>
      <c r="R27" s="32"/>
      <c r="S27" s="32"/>
      <c r="T27" s="32"/>
      <c r="U27" s="32"/>
      <c r="V27" s="32"/>
      <c r="W27" s="32"/>
      <c r="X27" s="32"/>
      <c r="Y27" s="32"/>
      <c r="Z27" s="32"/>
    </row>
    <row r="28" spans="1:26" x14ac:dyDescent="0.25">
      <c r="A28" s="32"/>
      <c r="B28" s="32"/>
      <c r="C28" s="32"/>
      <c r="D28" s="32"/>
      <c r="E28" s="32"/>
      <c r="F28" s="32"/>
      <c r="G28" s="32"/>
      <c r="H28" s="32"/>
      <c r="I28" s="32"/>
      <c r="J28" s="32"/>
      <c r="K28" s="32"/>
      <c r="L28" s="32"/>
      <c r="M28" s="32"/>
      <c r="N28" s="32"/>
      <c r="O28" s="32"/>
      <c r="P28" s="32"/>
      <c r="Q28" s="32"/>
      <c r="R28" s="32"/>
      <c r="S28" s="32"/>
      <c r="T28" s="32"/>
      <c r="U28" s="32"/>
      <c r="V28" s="32"/>
      <c r="W28" s="32"/>
      <c r="X28" s="32"/>
      <c r="Y28" s="32"/>
      <c r="Z28" s="32"/>
    </row>
    <row r="29" spans="1:26" x14ac:dyDescent="0.25">
      <c r="A29" s="32"/>
      <c r="B29" s="32"/>
      <c r="C29" s="32"/>
      <c r="D29" s="32"/>
      <c r="E29" s="32"/>
      <c r="F29" s="32"/>
      <c r="G29" s="32"/>
      <c r="H29" s="32"/>
      <c r="I29" s="32"/>
      <c r="J29" s="32"/>
      <c r="K29" s="32"/>
      <c r="L29" s="32"/>
      <c r="M29" s="32"/>
      <c r="N29" s="32"/>
      <c r="O29" s="32"/>
      <c r="P29" s="32"/>
      <c r="Q29" s="32"/>
      <c r="R29" s="32"/>
      <c r="S29" s="32"/>
      <c r="T29" s="32"/>
      <c r="U29" s="32"/>
      <c r="V29" s="32"/>
      <c r="W29" s="32"/>
      <c r="X29" s="32"/>
      <c r="Y29" s="32"/>
      <c r="Z29" s="32"/>
    </row>
    <row r="30" spans="1:26" x14ac:dyDescent="0.25">
      <c r="A30" s="32"/>
      <c r="B30" s="32"/>
      <c r="C30" s="32"/>
      <c r="D30" s="32"/>
      <c r="E30" s="32"/>
      <c r="F30" s="32"/>
      <c r="G30" s="32"/>
      <c r="H30" s="32"/>
      <c r="I30" s="32"/>
      <c r="J30" s="32"/>
      <c r="K30" s="32"/>
      <c r="L30" s="32"/>
      <c r="M30" s="32"/>
      <c r="N30" s="32"/>
      <c r="O30" s="32"/>
      <c r="P30" s="32"/>
      <c r="Q30" s="32"/>
      <c r="R30" s="32"/>
      <c r="S30" s="32"/>
      <c r="T30" s="32"/>
      <c r="U30" s="32"/>
      <c r="V30" s="32"/>
      <c r="W30" s="32"/>
      <c r="X30" s="32"/>
      <c r="Y30" s="32"/>
      <c r="Z30" s="32"/>
    </row>
    <row r="31" spans="1:26" x14ac:dyDescent="0.25">
      <c r="A31" s="32"/>
      <c r="B31" s="32"/>
      <c r="C31" s="32"/>
      <c r="D31" s="32"/>
      <c r="E31" s="32"/>
      <c r="F31" s="32"/>
      <c r="G31" s="32"/>
      <c r="H31" s="32"/>
      <c r="I31" s="32"/>
      <c r="J31" s="32"/>
      <c r="K31" s="32"/>
      <c r="L31" s="32"/>
      <c r="M31" s="32"/>
      <c r="N31" s="32"/>
      <c r="O31" s="32"/>
      <c r="P31" s="32"/>
      <c r="Q31" s="32"/>
      <c r="R31" s="32"/>
      <c r="S31" s="32"/>
      <c r="T31" s="32"/>
      <c r="U31" s="32"/>
      <c r="V31" s="32"/>
      <c r="W31" s="32"/>
      <c r="X31" s="32"/>
      <c r="Y31" s="32"/>
      <c r="Z31" s="32"/>
    </row>
    <row r="32" spans="1:26" x14ac:dyDescent="0.25">
      <c r="A32" s="32"/>
      <c r="B32" s="32"/>
      <c r="C32" s="32"/>
      <c r="D32" s="32"/>
      <c r="E32" s="32"/>
      <c r="F32" s="32"/>
      <c r="G32" s="32"/>
      <c r="H32" s="32"/>
      <c r="I32" s="32"/>
      <c r="J32" s="32"/>
      <c r="K32" s="32"/>
      <c r="L32" s="32"/>
      <c r="M32" s="32"/>
      <c r="N32" s="32"/>
      <c r="O32" s="32"/>
      <c r="P32" s="32"/>
      <c r="Q32" s="32"/>
      <c r="R32" s="32"/>
      <c r="S32" s="32"/>
      <c r="T32" s="32"/>
      <c r="U32" s="32"/>
      <c r="V32" s="32"/>
      <c r="W32" s="32"/>
      <c r="X32" s="32"/>
      <c r="Y32" s="32"/>
      <c r="Z32" s="32"/>
    </row>
    <row r="33" spans="1:26" x14ac:dyDescent="0.25">
      <c r="A33" s="32"/>
      <c r="B33" s="32"/>
      <c r="C33" s="32"/>
      <c r="D33" s="32"/>
      <c r="E33" s="32"/>
      <c r="F33" s="32"/>
      <c r="G33" s="32"/>
      <c r="H33" s="32"/>
      <c r="I33" s="32"/>
      <c r="J33" s="32"/>
      <c r="K33" s="32"/>
      <c r="L33" s="32"/>
      <c r="M33" s="32"/>
      <c r="N33" s="32"/>
      <c r="O33" s="32"/>
      <c r="P33" s="32"/>
      <c r="Q33" s="32"/>
      <c r="R33" s="32"/>
      <c r="S33" s="32"/>
      <c r="T33" s="32"/>
      <c r="U33" s="32"/>
      <c r="V33" s="32"/>
      <c r="W33" s="32"/>
      <c r="X33" s="32"/>
      <c r="Y33" s="32"/>
      <c r="Z33" s="32"/>
    </row>
    <row r="34" spans="1:26" x14ac:dyDescent="0.25">
      <c r="A34" s="32"/>
      <c r="B34" s="32"/>
      <c r="C34" s="32"/>
      <c r="D34" s="32"/>
      <c r="E34" s="32"/>
      <c r="F34" s="32"/>
      <c r="G34" s="32"/>
      <c r="H34" s="32"/>
      <c r="I34" s="32"/>
      <c r="J34" s="32"/>
      <c r="K34" s="32"/>
      <c r="L34" s="32"/>
      <c r="M34" s="32"/>
      <c r="N34" s="32"/>
      <c r="O34" s="32"/>
      <c r="P34" s="32"/>
      <c r="Q34" s="32"/>
      <c r="R34" s="32"/>
      <c r="S34" s="32"/>
      <c r="T34" s="32"/>
      <c r="U34" s="32"/>
      <c r="V34" s="32"/>
      <c r="W34" s="32"/>
      <c r="X34" s="32"/>
      <c r="Y34" s="32"/>
      <c r="Z34" s="32"/>
    </row>
    <row r="35" spans="1:26" x14ac:dyDescent="0.25">
      <c r="A35" s="32"/>
      <c r="B35" s="32"/>
      <c r="C35" s="32"/>
      <c r="D35" s="32"/>
      <c r="E35" s="32"/>
      <c r="F35" s="32"/>
      <c r="G35" s="32"/>
      <c r="H35" s="32"/>
      <c r="I35" s="32"/>
      <c r="J35" s="32"/>
      <c r="K35" s="32"/>
      <c r="L35" s="32"/>
      <c r="M35" s="32"/>
      <c r="N35" s="32"/>
      <c r="O35" s="32"/>
      <c r="P35" s="32"/>
      <c r="Q35" s="32"/>
      <c r="R35" s="32"/>
      <c r="S35" s="32"/>
      <c r="T35" s="32"/>
      <c r="U35" s="32"/>
      <c r="V35" s="32"/>
      <c r="W35" s="32"/>
      <c r="X35" s="32"/>
      <c r="Y35" s="32"/>
      <c r="Z35" s="32"/>
    </row>
    <row r="36" spans="1:26" x14ac:dyDescent="0.25">
      <c r="A36" s="32"/>
      <c r="B36" s="32"/>
      <c r="C36" s="32"/>
      <c r="D36" s="32"/>
      <c r="E36" s="32"/>
      <c r="F36" s="32"/>
      <c r="G36" s="32"/>
      <c r="H36" s="32"/>
      <c r="I36" s="32"/>
      <c r="J36" s="32"/>
      <c r="K36" s="32"/>
      <c r="L36" s="32"/>
      <c r="M36" s="32"/>
      <c r="N36" s="32"/>
      <c r="O36" s="32"/>
      <c r="P36" s="32"/>
      <c r="Q36" s="32"/>
      <c r="R36" s="32"/>
      <c r="S36" s="32"/>
      <c r="T36" s="32"/>
      <c r="U36" s="32"/>
      <c r="V36" s="32"/>
      <c r="W36" s="32"/>
      <c r="X36" s="32"/>
      <c r="Y36" s="32"/>
      <c r="Z36" s="32"/>
    </row>
    <row r="37" spans="1:26" x14ac:dyDescent="0.25">
      <c r="A37" s="32"/>
      <c r="B37" s="32"/>
      <c r="C37" s="32"/>
      <c r="D37" s="32"/>
      <c r="E37" s="32"/>
      <c r="F37" s="32"/>
      <c r="G37" s="32"/>
      <c r="H37" s="32"/>
      <c r="I37" s="32"/>
      <c r="J37" s="32"/>
      <c r="K37" s="32"/>
      <c r="L37" s="32"/>
      <c r="M37" s="32"/>
      <c r="N37" s="32"/>
      <c r="O37" s="32"/>
      <c r="P37" s="32"/>
      <c r="Q37" s="32"/>
      <c r="R37" s="32"/>
      <c r="S37" s="32"/>
      <c r="T37" s="32"/>
      <c r="U37" s="32"/>
      <c r="V37" s="32"/>
      <c r="W37" s="32"/>
      <c r="X37" s="32"/>
      <c r="Y37" s="32"/>
      <c r="Z37" s="32"/>
    </row>
    <row r="38" spans="1:26" x14ac:dyDescent="0.25">
      <c r="A38" s="32"/>
      <c r="B38" s="32"/>
      <c r="C38" s="32"/>
      <c r="D38" s="32"/>
      <c r="E38" s="32"/>
      <c r="F38" s="32"/>
      <c r="G38" s="32"/>
      <c r="H38" s="32"/>
      <c r="I38" s="32"/>
      <c r="J38" s="32"/>
      <c r="K38" s="32"/>
      <c r="L38" s="32"/>
      <c r="M38" s="32"/>
      <c r="N38" s="32"/>
      <c r="O38" s="32"/>
      <c r="P38" s="32"/>
      <c r="Q38" s="32"/>
      <c r="R38" s="32"/>
      <c r="S38" s="32"/>
      <c r="T38" s="32"/>
      <c r="U38" s="32"/>
      <c r="V38" s="32"/>
      <c r="W38" s="32"/>
      <c r="X38" s="32"/>
      <c r="Y38" s="32"/>
      <c r="Z38" s="32"/>
    </row>
    <row r="39" spans="1:26" x14ac:dyDescent="0.25">
      <c r="A39" s="32"/>
      <c r="B39" s="32"/>
      <c r="C39" s="32"/>
      <c r="D39" s="32"/>
      <c r="E39" s="32"/>
      <c r="F39" s="32"/>
      <c r="G39" s="32"/>
      <c r="H39" s="32"/>
      <c r="I39" s="32"/>
      <c r="J39" s="32"/>
      <c r="K39" s="32"/>
      <c r="L39" s="32"/>
      <c r="M39" s="32"/>
      <c r="N39" s="32"/>
      <c r="O39" s="32"/>
      <c r="P39" s="32"/>
      <c r="Q39" s="32"/>
      <c r="R39" s="32"/>
      <c r="S39" s="32"/>
      <c r="T39" s="32"/>
      <c r="U39" s="32"/>
      <c r="V39" s="32"/>
      <c r="W39" s="32"/>
      <c r="X39" s="32"/>
      <c r="Y39" s="32"/>
      <c r="Z39" s="32"/>
    </row>
    <row r="40" spans="1:26" x14ac:dyDescent="0.25">
      <c r="A40" s="32"/>
      <c r="B40" s="32"/>
      <c r="C40" s="32"/>
      <c r="D40" s="32"/>
      <c r="E40" s="32"/>
      <c r="F40" s="32"/>
      <c r="G40" s="32"/>
      <c r="H40" s="32"/>
      <c r="I40" s="32"/>
      <c r="J40" s="32"/>
      <c r="K40" s="32"/>
      <c r="L40" s="32"/>
      <c r="M40" s="32"/>
      <c r="N40" s="32"/>
      <c r="O40" s="32"/>
      <c r="P40" s="32"/>
      <c r="Q40" s="32"/>
      <c r="R40" s="32"/>
      <c r="S40" s="32"/>
      <c r="T40" s="32"/>
      <c r="U40" s="32"/>
      <c r="V40" s="32"/>
      <c r="W40" s="32"/>
      <c r="X40" s="32"/>
      <c r="Y40" s="32"/>
      <c r="Z40" s="32"/>
    </row>
  </sheetData>
  <sheetProtection algorithmName="SHA-512" hashValue="ffVxZLtS89yAA0lu7TTReoZecNjRw+sshn0ZY4c4YgVR8LCH3a2LNTBKwJv7ei6++DbZBE+nBlqpigZmBFbGhw==" saltValue="GM03+DxvtwrMhcmowtMf7Q==" spinCount="100000" scenarios="1" formatRows="0" pivotTables="0"/>
  <mergeCells count="11">
    <mergeCell ref="D16:H16"/>
    <mergeCell ref="C18:C19"/>
    <mergeCell ref="G18:H19"/>
    <mergeCell ref="B1:E1"/>
    <mergeCell ref="C13:C14"/>
    <mergeCell ref="D5:H5"/>
    <mergeCell ref="D7:H7"/>
    <mergeCell ref="D8:H8"/>
    <mergeCell ref="D13:H14"/>
    <mergeCell ref="C10:C11"/>
    <mergeCell ref="D10:H11"/>
  </mergeCells>
  <hyperlinks>
    <hyperlink ref="L6" location="'Varebetegnelse og nettoindhold'!A1" display="Varebetegnelse og nettoindhold" xr:uid="{16F9FE36-18FF-4090-B281-6D0961B65FAA}"/>
    <hyperlink ref="L7" location="Forarbejdning!A1" display="Forarbejdning" xr:uid="{D4E0602A-25EB-46EA-B12E-C046EEE37F1A}"/>
    <hyperlink ref="L8" location="Recept!A1" display="Recept" xr:uid="{D1957C6C-76FB-41C9-AAD8-976843182CCE}"/>
    <hyperlink ref="L9" location="Tilsætningsstoffer!A1" display="Tilsætningsstoffer" xr:uid="{5AE0EEB0-1B9F-4E27-AF44-8EAF453AD9AE}"/>
    <hyperlink ref="L10" location="Ingrediensspecifikationer!A1" display="Ingrediensspecifikationer" xr:uid="{FA93E7EE-CB06-4C07-9173-3FA84B236FC7}"/>
    <hyperlink ref="L11" location="Næringsdeklaration!A1" display="Næringsdeklaration" xr:uid="{AF0C6544-D71D-482F-BAB1-5E9C6A240C68}"/>
    <hyperlink ref="L12" location="'Holdbarhed og opbevaring'!A1" display="Holdbarhed og opbevaring" xr:uid="{95E6CABE-93BA-4248-9342-2D5683F74422}"/>
    <hyperlink ref="L13" location="'Pakkemetode og tilberedning'!A1" display="Pakkemetode og tilberedning" xr:uid="{FE0D6725-477C-41EA-8613-C6030ACEA169}"/>
    <hyperlink ref="L14" location="Anprisninger!A1" display="Anprisninger" xr:uid="{3B17AA8E-0C30-426F-AABE-AB876283E5B0}"/>
    <hyperlink ref="L17" location="'Bilag I  Supplerende næringsdek'!A1" display="Bilag I: Supplerende næringsdeklaration" xr:uid="{B02794DA-1C9E-49A0-AE9D-CE02A49D72C6}"/>
    <hyperlink ref="L20" location="'Del B Kød'!A1" display="Kød: Okse, gris, fjerkræ, lam, ged" xr:uid="{F3CB0B25-02CC-433F-A2D4-173B31478C75}"/>
    <hyperlink ref="L21" location="'Del B Mælk og ost'!A1" display="Mælk og ost" xr:uid="{2CC9893B-DF2A-4CFA-A527-B001F8B4BC27}"/>
    <hyperlink ref="L22" location="'Del B Æg og æggeprodukter'!A1" display="Æg og æggeprodukter" xr:uid="{2CE50CC2-E1DC-4352-BA2D-E4BB574A55CF}"/>
    <hyperlink ref="L23" location="'Del B Chokolade'!A1" display="Chokolade" xr:uid="{1E270F66-F03A-4752-A7C9-9C41D05D8EAB}"/>
    <hyperlink ref="L24" location="'Del B Fisk og fiskeprodukter'!A1" display="Fisk og fiskeprodukter" xr:uid="{6EA923C5-56F5-47EC-9BB2-07E27E934FF0}"/>
    <hyperlink ref="L25" location="'Del B Juice'!A1" display="Juice, saft, most og koncentrater" xr:uid="{3D1273AD-6704-4C5A-8BBA-43C36BFDEDF1}"/>
    <hyperlink ref="L26" location="'Del B Kaffe'!A1" display="Kaffe" xr:uid="{455FEEB3-CA15-4844-8D75-B83587E8DDFE}"/>
    <hyperlink ref="L27" location="'Del B Te'!A1" display="Te" xr:uid="{4FDB5DF2-C721-4493-9350-2F51CAE7415B}"/>
    <hyperlink ref="L5" location="Start!A1" display="Start" xr:uid="{C87F8E71-8A55-4F9F-93C9-36C8EB59CDA5}"/>
    <hyperlink ref="L15" location="'Emballage (Primær)'!A1" display="Emballage (Primær)" xr:uid="{902899C7-AD2A-4B2B-B81C-70B6F76C3B57}"/>
    <hyperlink ref="L16" location="'Emballage (Sekundær)'!Print_Area" display="Emballage (Sekundær)" xr:uid="{1B142F37-F42C-467D-829B-856AC76A2D50}"/>
    <hyperlink ref="G18:H19" location="'Del B Chokolade'!A1" display="Næste" xr:uid="{D775BA84-1C4B-4D10-A57A-06559B6BFCC9}"/>
    <hyperlink ref="C18:C19" location="'Del B Mælk og ost'!A1" display="Forrige" xr:uid="{6D8846F5-33B7-4FF8-A186-274A6D87C6E6}"/>
  </hyperlinks>
  <pageMargins left="0.7" right="0.7" top="0.75" bottom="0.75" header="0.3" footer="0.3"/>
  <pageSetup paperSize="9" scale="62" fitToHeight="0" orientation="portrait" verticalDpi="0" r:id="rId1"/>
  <drawing r:id="rId2"/>
  <extLst>
    <ext xmlns:x14="http://schemas.microsoft.com/office/spreadsheetml/2009/9/main" uri="{78C0D931-6437-407d-A8EE-F0AAD7539E65}">
      <x14:conditionalFormattings>
        <x14:conditionalFormatting xmlns:xm="http://schemas.microsoft.com/office/excel/2006/main">
          <x14:cfRule type="expression" priority="5" id="{00000000-000E-0000-1300-000005000000}">
            <xm:f>$D$10='Drop down'!$P$6</xm:f>
            <x14:dxf>
              <font>
                <b/>
                <i val="0"/>
              </font>
              <fill>
                <patternFill>
                  <bgColor theme="2" tint="-0.14996795556505021"/>
                </patternFill>
              </fill>
            </x14:dxf>
          </x14:cfRule>
          <x14:cfRule type="expression" priority="6" id="{00000000-000E-0000-1300-000006000000}">
            <xm:f>$D$10&lt;&gt;'Drop down'!$P$6</xm:f>
            <x14:dxf>
              <font>
                <b val="0"/>
                <i val="0"/>
                <color rgb="FFFF0000"/>
              </font>
              <fill>
                <patternFill>
                  <bgColor theme="0"/>
                </patternFill>
              </fill>
            </x14:dxf>
          </x14:cfRule>
          <xm:sqref>D10</xm:sqref>
        </x14:conditionalFormatting>
        <x14:conditionalFormatting xmlns:xm="http://schemas.microsoft.com/office/excel/2006/main">
          <x14:cfRule type="expression" priority="3" id="{00000000-000E-0000-1300-000003000000}">
            <xm:f>OR(D13="",D13='Drop down'!$P$7)</xm:f>
            <x14:dxf>
              <font>
                <b/>
                <i val="0"/>
              </font>
              <fill>
                <patternFill>
                  <bgColor theme="2" tint="-0.14996795556505021"/>
                </patternFill>
              </fill>
            </x14:dxf>
          </x14:cfRule>
          <x14:cfRule type="expression" priority="4" id="{00000000-000E-0000-1300-000004000000}">
            <xm:f>D13&lt;&gt;'Drop down'!$P$7</xm:f>
            <x14:dxf>
              <font>
                <b val="0"/>
                <i val="0"/>
                <color rgb="FFFF0000"/>
              </font>
              <fill>
                <patternFill patternType="solid">
                  <bgColor theme="0"/>
                </patternFill>
              </fill>
            </x14:dxf>
          </x14:cfRule>
          <xm:sqref>D13</xm:sqref>
        </x14:conditionalFormatting>
        <x14:conditionalFormatting xmlns:xm="http://schemas.microsoft.com/office/excel/2006/main">
          <x14:cfRule type="expression" priority="11" id="{00000000-000E-0000-1300-00000B000000}">
            <xm:f>OR(D5="",D5='Drop down'!$P$7)</xm:f>
            <x14:dxf>
              <font>
                <b/>
                <i val="0"/>
              </font>
              <fill>
                <patternFill>
                  <bgColor theme="2" tint="-0.14996795556505021"/>
                </patternFill>
              </fill>
            </x14:dxf>
          </x14:cfRule>
          <x14:cfRule type="expression" priority="12" id="{00000000-000E-0000-1300-00000C000000}">
            <xm:f>D5&lt;&gt;'Drop down'!$P$7</xm:f>
            <x14:dxf>
              <font>
                <b val="0"/>
                <i val="0"/>
                <color rgb="FFFF0000"/>
              </font>
              <fill>
                <patternFill patternType="solid">
                  <bgColor theme="0"/>
                </patternFill>
              </fill>
            </x14:dxf>
          </x14:cfRule>
          <xm:sqref>D5:H5</xm:sqref>
        </x14:conditionalFormatting>
        <x14:conditionalFormatting xmlns:xm="http://schemas.microsoft.com/office/excel/2006/main">
          <x14:cfRule type="expression" priority="9" id="{00000000-000E-0000-1300-000009000000}">
            <xm:f>$D$7='Drop down'!$P$6</xm:f>
            <x14:dxf>
              <font>
                <b/>
                <i val="0"/>
              </font>
              <fill>
                <patternFill>
                  <bgColor theme="2" tint="-0.14996795556505021"/>
                </patternFill>
              </fill>
            </x14:dxf>
          </x14:cfRule>
          <x14:cfRule type="expression" priority="10" id="{00000000-000E-0000-1300-00000A000000}">
            <xm:f>$D$7&lt;&gt;'Drop down'!$P$6</xm:f>
            <x14:dxf>
              <font>
                <b val="0"/>
                <i val="0"/>
                <color rgb="FFFF0000"/>
              </font>
              <fill>
                <patternFill>
                  <bgColor theme="0"/>
                </patternFill>
              </fill>
            </x14:dxf>
          </x14:cfRule>
          <xm:sqref>D7:H7</xm:sqref>
        </x14:conditionalFormatting>
        <x14:conditionalFormatting xmlns:xm="http://schemas.microsoft.com/office/excel/2006/main">
          <x14:cfRule type="expression" priority="7" id="{00000000-000E-0000-1300-000007000000}">
            <xm:f>$D$8='Drop down'!$P$6</xm:f>
            <x14:dxf>
              <font>
                <b/>
                <i val="0"/>
              </font>
              <fill>
                <patternFill>
                  <bgColor theme="2" tint="-0.14996795556505021"/>
                </patternFill>
              </fill>
            </x14:dxf>
          </x14:cfRule>
          <x14:cfRule type="expression" priority="8" id="{00000000-000E-0000-1300-000008000000}">
            <xm:f>$D$8&lt;&gt;'Drop down'!$P$6</xm:f>
            <x14:dxf>
              <font>
                <b val="0"/>
                <i val="0"/>
                <color rgb="FFFF0000"/>
              </font>
              <fill>
                <patternFill>
                  <bgColor theme="0"/>
                </patternFill>
              </fill>
            </x14:dxf>
          </x14:cfRule>
          <xm:sqref>D8:H8</xm:sqref>
        </x14:conditionalFormatting>
        <x14:conditionalFormatting xmlns:xm="http://schemas.microsoft.com/office/excel/2006/main">
          <x14:cfRule type="expression" priority="1" id="{00000000-000E-0000-1300-000001000000}">
            <xm:f>OR(D16="",D16='Drop down'!$P$7)</xm:f>
            <x14:dxf>
              <font>
                <b/>
                <i val="0"/>
              </font>
              <fill>
                <patternFill>
                  <bgColor theme="2" tint="-0.14996795556505021"/>
                </patternFill>
              </fill>
            </x14:dxf>
          </x14:cfRule>
          <x14:cfRule type="expression" priority="2" id="{00000000-000E-0000-1300-000002000000}">
            <xm:f>D16&lt;&gt;'Drop down'!$P$7</xm:f>
            <x14:dxf>
              <font>
                <b val="0"/>
                <i val="0"/>
                <color rgb="FFFF0000"/>
              </font>
              <fill>
                <patternFill patternType="solid">
                  <bgColor theme="0"/>
                </patternFill>
              </fill>
            </x14:dxf>
          </x14:cfRule>
          <xm:sqref>D16:H16</xm:sqref>
        </x14:conditionalFormatting>
      </x14:conditionalFormattings>
    </ext>
    <ext xmlns:x14="http://schemas.microsoft.com/office/spreadsheetml/2009/9/main" uri="{CCE6A557-97BC-4b89-ADB6-D9C93CAAB3DF}">
      <x14:dataValidations xmlns:xm="http://schemas.microsoft.com/office/excel/2006/main" count="3">
        <x14:dataValidation type="list" showInputMessage="1" showErrorMessage="1" xr:uid="{ECF18AC6-FA43-4D75-A554-F0A187FEB550}">
          <x14:formula1>
            <xm:f>'Drop down'!$A$137:$A$141</xm:f>
          </x14:formula1>
          <xm:sqref>D7:H7</xm:sqref>
        </x14:dataValidation>
        <x14:dataValidation type="list" showInputMessage="1" showErrorMessage="1" xr:uid="{6F6FC7FA-E260-4F32-B8D3-5DF127A23724}">
          <x14:formula1>
            <xm:f>'Drop down'!$A$147:$A$150</xm:f>
          </x14:formula1>
          <xm:sqref>D8:H8</xm:sqref>
        </x14:dataValidation>
        <x14:dataValidation type="list" showInputMessage="1" showErrorMessage="1" xr:uid="{3F80D9CA-FB75-4D3B-9477-F115A4BE60EE}">
          <x14:formula1>
            <xm:f>'Drop down'!$B$5:$B$7</xm:f>
          </x14:formula1>
          <xm:sqref>D10:H11</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25437-EFB1-4911-86ED-8A61DF7C8FC4}">
  <sheetPr codeName="Sheet19">
    <pageSetUpPr fitToPage="1"/>
  </sheetPr>
  <dimension ref="A1:X47"/>
  <sheetViews>
    <sheetView workbookViewId="0">
      <selection activeCell="J27" sqref="J27"/>
    </sheetView>
  </sheetViews>
  <sheetFormatPr defaultRowHeight="15" x14ac:dyDescent="0.25"/>
  <cols>
    <col min="1" max="1" width="2.85546875" customWidth="1"/>
    <col min="2" max="2" width="3.42578125" customWidth="1"/>
    <col min="3" max="3" width="24.5703125" bestFit="1" customWidth="1"/>
    <col min="4" max="5" width="25.140625" bestFit="1" customWidth="1"/>
    <col min="6" max="6" width="21.140625" customWidth="1"/>
    <col min="7" max="7" width="2.5703125" customWidth="1"/>
    <col min="8" max="8" width="3.140625" customWidth="1"/>
    <col min="9" max="9" width="3.42578125" customWidth="1"/>
    <col min="10" max="10" width="41.140625" bestFit="1" customWidth="1"/>
  </cols>
  <sheetData>
    <row r="1" spans="1:24" ht="36.6" customHeight="1" x14ac:dyDescent="0.25">
      <c r="A1" s="3"/>
      <c r="B1" s="268" t="str">
        <f>'Drop down'!P14</f>
        <v>Alle rettigheder til dette dokument tilhører Varefakta, og dokumentet må ikke kopieres, gengives, videregives og/eller benyttes uden forudgående skriftlig tilladelse fra Varefakta (Version 26.1).</v>
      </c>
      <c r="C1" s="268"/>
      <c r="D1" s="268"/>
      <c r="E1" s="268"/>
      <c r="F1" s="11"/>
      <c r="G1" s="2"/>
      <c r="H1" s="4"/>
      <c r="I1" s="1"/>
      <c r="J1" s="1"/>
      <c r="K1" s="1"/>
      <c r="L1" s="1"/>
      <c r="M1" s="1"/>
      <c r="N1" s="1"/>
      <c r="O1" s="1"/>
      <c r="P1" s="1"/>
      <c r="Q1" s="1"/>
      <c r="R1" s="1"/>
      <c r="S1" s="1"/>
      <c r="T1" s="1"/>
      <c r="U1" s="1"/>
      <c r="V1" s="1"/>
      <c r="W1" s="1"/>
      <c r="X1" s="1"/>
    </row>
    <row r="2" spans="1:24" x14ac:dyDescent="0.25">
      <c r="A2" s="3"/>
      <c r="B2" s="5"/>
      <c r="C2" s="6"/>
      <c r="D2" s="6"/>
      <c r="E2" s="6"/>
      <c r="F2" s="6"/>
      <c r="G2" s="7"/>
      <c r="H2" s="4"/>
      <c r="I2" s="1"/>
      <c r="J2" s="1"/>
      <c r="K2" s="1"/>
      <c r="L2" s="1"/>
      <c r="M2" s="1"/>
      <c r="N2" s="1"/>
      <c r="O2" s="1"/>
      <c r="P2" s="1"/>
      <c r="Q2" s="1"/>
      <c r="R2" s="1"/>
      <c r="S2" s="1"/>
      <c r="T2" s="1"/>
      <c r="U2" s="1"/>
      <c r="V2" s="1"/>
      <c r="W2" s="1"/>
      <c r="X2" s="1"/>
    </row>
    <row r="3" spans="1:24" ht="24" thickBot="1" x14ac:dyDescent="0.4">
      <c r="A3" s="3"/>
      <c r="B3" s="5"/>
      <c r="C3" s="8" t="s">
        <v>4900</v>
      </c>
      <c r="D3" s="6"/>
      <c r="E3" s="6"/>
      <c r="F3" s="6"/>
      <c r="G3" s="7"/>
      <c r="H3" s="4"/>
      <c r="I3" s="1"/>
      <c r="J3" s="1"/>
      <c r="K3" s="1"/>
      <c r="L3" s="1"/>
      <c r="M3" s="1"/>
      <c r="N3" s="1"/>
      <c r="O3" s="1"/>
      <c r="P3" s="1"/>
      <c r="Q3" s="1"/>
      <c r="R3" s="1"/>
      <c r="S3" s="1"/>
      <c r="T3" s="1"/>
      <c r="U3" s="1"/>
      <c r="V3" s="1"/>
      <c r="W3" s="1"/>
      <c r="X3" s="1"/>
    </row>
    <row r="4" spans="1:24" ht="20.25" x14ac:dyDescent="0.3">
      <c r="A4" s="3"/>
      <c r="B4" s="5"/>
      <c r="C4" s="9"/>
      <c r="D4" s="6"/>
      <c r="E4" s="6"/>
      <c r="F4" s="6"/>
      <c r="G4" s="7"/>
      <c r="H4" s="4"/>
      <c r="I4" s="1"/>
      <c r="J4" s="12" t="s">
        <v>4617</v>
      </c>
      <c r="K4" s="1"/>
      <c r="L4" s="1"/>
      <c r="M4" s="1"/>
      <c r="N4" s="1"/>
      <c r="O4" s="1"/>
      <c r="P4" s="1"/>
      <c r="Q4" s="1"/>
      <c r="R4" s="1"/>
      <c r="S4" s="1"/>
      <c r="T4" s="1"/>
      <c r="U4" s="1"/>
      <c r="V4" s="1"/>
      <c r="W4" s="1"/>
      <c r="X4" s="1"/>
    </row>
    <row r="5" spans="1:24" x14ac:dyDescent="0.25">
      <c r="A5" s="3"/>
      <c r="B5" s="5"/>
      <c r="C5" s="17" t="s">
        <v>4901</v>
      </c>
      <c r="D5" s="354" t="s">
        <v>4614</v>
      </c>
      <c r="E5" s="355"/>
      <c r="F5" s="356"/>
      <c r="G5" s="7"/>
      <c r="H5" s="4"/>
      <c r="I5" s="1"/>
      <c r="J5" s="155" t="s">
        <v>0</v>
      </c>
      <c r="K5" s="1"/>
      <c r="L5" s="1"/>
      <c r="M5" s="1"/>
      <c r="N5" s="1"/>
      <c r="O5" s="1"/>
      <c r="P5" s="1"/>
      <c r="Q5" s="1"/>
      <c r="R5" s="1"/>
      <c r="S5" s="1"/>
      <c r="T5" s="1"/>
      <c r="U5" s="1"/>
      <c r="V5" s="1"/>
      <c r="W5" s="1"/>
      <c r="X5" s="1"/>
    </row>
    <row r="6" spans="1:24" x14ac:dyDescent="0.25">
      <c r="A6" s="3"/>
      <c r="B6" s="5"/>
      <c r="D6" s="6"/>
      <c r="E6" s="6"/>
      <c r="F6" s="6"/>
      <c r="G6" s="7"/>
      <c r="H6" s="4"/>
      <c r="I6" s="1"/>
      <c r="J6" s="155" t="s">
        <v>1</v>
      </c>
      <c r="K6" s="1"/>
      <c r="L6" s="1"/>
      <c r="M6" s="1"/>
      <c r="N6" s="1"/>
      <c r="O6" s="1"/>
      <c r="P6" s="1"/>
      <c r="Q6" s="1"/>
      <c r="R6" s="1"/>
      <c r="S6" s="1"/>
      <c r="T6" s="1"/>
      <c r="U6" s="1"/>
      <c r="V6" s="1"/>
      <c r="W6" s="1"/>
      <c r="X6" s="1"/>
    </row>
    <row r="7" spans="1:24" x14ac:dyDescent="0.25">
      <c r="A7" s="3"/>
      <c r="B7" s="5"/>
      <c r="C7" s="13"/>
      <c r="D7" s="17" t="s">
        <v>4909</v>
      </c>
      <c r="E7" s="17" t="s">
        <v>4910</v>
      </c>
      <c r="F7" s="17" t="s">
        <v>4911</v>
      </c>
      <c r="G7" s="7"/>
      <c r="H7" s="4"/>
      <c r="I7" s="1"/>
      <c r="J7" s="155" t="s">
        <v>2</v>
      </c>
      <c r="K7" s="1"/>
      <c r="L7" s="1"/>
      <c r="M7" s="1"/>
      <c r="N7" s="1"/>
      <c r="O7" s="1"/>
      <c r="P7" s="1"/>
      <c r="Q7" s="1"/>
      <c r="R7" s="1"/>
      <c r="S7" s="1"/>
      <c r="T7" s="1"/>
      <c r="U7" s="1"/>
      <c r="V7" s="1"/>
      <c r="W7" s="1"/>
      <c r="X7" s="1"/>
    </row>
    <row r="8" spans="1:24" x14ac:dyDescent="0.25">
      <c r="A8" s="3"/>
      <c r="B8" s="5"/>
      <c r="C8" s="17" t="s">
        <v>4902</v>
      </c>
      <c r="D8" s="54" t="s">
        <v>4614</v>
      </c>
      <c r="E8" s="54" t="s">
        <v>4614</v>
      </c>
      <c r="F8" s="54" t="s">
        <v>4614</v>
      </c>
      <c r="G8" s="7"/>
      <c r="H8" s="4"/>
      <c r="I8" s="1"/>
      <c r="J8" s="155" t="s">
        <v>3</v>
      </c>
      <c r="K8" s="1"/>
      <c r="L8" s="1"/>
      <c r="M8" s="1"/>
      <c r="N8" s="1"/>
      <c r="O8" s="1"/>
      <c r="P8" s="1"/>
      <c r="Q8" s="1"/>
      <c r="R8" s="1"/>
      <c r="S8" s="1"/>
      <c r="T8" s="1"/>
      <c r="U8" s="1"/>
      <c r="V8" s="1"/>
      <c r="W8" s="1"/>
      <c r="X8" s="1"/>
    </row>
    <row r="9" spans="1:24" x14ac:dyDescent="0.25">
      <c r="A9" s="3"/>
      <c r="B9" s="5"/>
      <c r="C9" s="13" t="s">
        <v>4903</v>
      </c>
      <c r="D9" s="54" t="s">
        <v>4614</v>
      </c>
      <c r="E9" s="54" t="s">
        <v>4614</v>
      </c>
      <c r="F9" s="54" t="s">
        <v>4614</v>
      </c>
      <c r="G9" s="7"/>
      <c r="H9" s="4"/>
      <c r="I9" s="1"/>
      <c r="J9" s="155" t="s">
        <v>4618</v>
      </c>
      <c r="K9" s="1"/>
      <c r="L9" s="1"/>
      <c r="M9" s="1"/>
      <c r="N9" s="1"/>
      <c r="O9" s="1"/>
      <c r="P9" s="1"/>
      <c r="Q9" s="1"/>
      <c r="R9" s="1"/>
      <c r="S9" s="1"/>
      <c r="T9" s="1"/>
      <c r="U9" s="1"/>
      <c r="V9" s="1"/>
      <c r="W9" s="1"/>
      <c r="X9" s="1"/>
    </row>
    <row r="10" spans="1:24" x14ac:dyDescent="0.25">
      <c r="A10" s="3"/>
      <c r="B10" s="5"/>
      <c r="C10" s="13" t="s">
        <v>4904</v>
      </c>
      <c r="D10" s="54" t="s">
        <v>4614</v>
      </c>
      <c r="E10" s="54" t="s">
        <v>4614</v>
      </c>
      <c r="F10" s="54" t="s">
        <v>4614</v>
      </c>
      <c r="G10" s="7"/>
      <c r="H10" s="4"/>
      <c r="I10" s="1"/>
      <c r="J10" s="155" t="s">
        <v>4619</v>
      </c>
      <c r="K10" s="1"/>
      <c r="L10" s="1"/>
      <c r="M10" s="1"/>
      <c r="N10" s="1"/>
      <c r="O10" s="1"/>
      <c r="P10" s="1"/>
      <c r="Q10" s="1"/>
      <c r="R10" s="1"/>
      <c r="S10" s="1"/>
      <c r="T10" s="1"/>
      <c r="U10" s="1"/>
      <c r="V10" s="1"/>
      <c r="W10" s="1"/>
      <c r="X10" s="1"/>
    </row>
    <row r="11" spans="1:24" x14ac:dyDescent="0.25">
      <c r="A11" s="3"/>
      <c r="B11" s="5"/>
      <c r="C11" s="13" t="s">
        <v>4905</v>
      </c>
      <c r="D11" s="54" t="s">
        <v>4614</v>
      </c>
      <c r="E11" s="54" t="s">
        <v>4614</v>
      </c>
      <c r="F11" s="54" t="s">
        <v>4614</v>
      </c>
      <c r="G11" s="7"/>
      <c r="H11" s="4"/>
      <c r="I11" s="1"/>
      <c r="J11" s="155" t="s">
        <v>4</v>
      </c>
      <c r="K11" s="1"/>
      <c r="L11" s="1"/>
      <c r="M11" s="1"/>
      <c r="N11" s="1"/>
      <c r="O11" s="1"/>
      <c r="P11" s="1"/>
      <c r="Q11" s="1"/>
      <c r="R11" s="1"/>
      <c r="S11" s="1"/>
      <c r="T11" s="1"/>
      <c r="U11" s="1"/>
      <c r="V11" s="1"/>
      <c r="W11" s="1"/>
      <c r="X11" s="1"/>
    </row>
    <row r="12" spans="1:24" x14ac:dyDescent="0.25">
      <c r="A12" s="3"/>
      <c r="B12" s="5"/>
      <c r="C12" s="13" t="s">
        <v>4906</v>
      </c>
      <c r="D12" s="54" t="s">
        <v>4614</v>
      </c>
      <c r="E12" s="54" t="s">
        <v>4614</v>
      </c>
      <c r="F12" s="54" t="s">
        <v>4614</v>
      </c>
      <c r="G12" s="7"/>
      <c r="H12" s="4"/>
      <c r="I12" s="1"/>
      <c r="J12" s="155" t="s">
        <v>5</v>
      </c>
      <c r="K12" s="1"/>
      <c r="L12" s="1"/>
      <c r="M12" s="1"/>
      <c r="N12" s="1"/>
      <c r="O12" s="1"/>
      <c r="P12" s="1"/>
      <c r="Q12" s="1"/>
      <c r="R12" s="1"/>
      <c r="S12" s="1"/>
      <c r="T12" s="1"/>
      <c r="U12" s="1"/>
      <c r="V12" s="1"/>
      <c r="W12" s="1"/>
      <c r="X12" s="1"/>
    </row>
    <row r="13" spans="1:24" x14ac:dyDescent="0.25">
      <c r="A13" s="3"/>
      <c r="B13" s="5"/>
      <c r="C13" s="13" t="s">
        <v>4907</v>
      </c>
      <c r="D13" s="54" t="s">
        <v>4614</v>
      </c>
      <c r="E13" s="54" t="s">
        <v>4614</v>
      </c>
      <c r="F13" s="54" t="s">
        <v>4614</v>
      </c>
      <c r="G13" s="7"/>
      <c r="H13" s="4"/>
      <c r="I13" s="1"/>
      <c r="J13" s="155" t="s">
        <v>6</v>
      </c>
      <c r="K13" s="1"/>
      <c r="L13" s="1"/>
      <c r="M13" s="1"/>
      <c r="N13" s="1"/>
      <c r="O13" s="1"/>
      <c r="P13" s="1"/>
      <c r="Q13" s="1"/>
      <c r="R13" s="1"/>
      <c r="S13" s="1"/>
      <c r="T13" s="1"/>
      <c r="U13" s="1"/>
      <c r="V13" s="1"/>
      <c r="W13" s="1"/>
      <c r="X13" s="1"/>
    </row>
    <row r="14" spans="1:24" x14ac:dyDescent="0.25">
      <c r="A14" s="3"/>
      <c r="B14" s="5"/>
      <c r="C14" s="6"/>
      <c r="D14" s="6"/>
      <c r="E14" s="6"/>
      <c r="F14" s="6"/>
      <c r="G14" s="7"/>
      <c r="H14" s="4"/>
      <c r="I14" s="1"/>
      <c r="J14" s="155" t="s">
        <v>7</v>
      </c>
      <c r="K14" s="1"/>
      <c r="L14" s="1"/>
      <c r="M14" s="1"/>
      <c r="N14" s="1"/>
      <c r="O14" s="1"/>
      <c r="P14" s="1"/>
      <c r="Q14" s="1"/>
      <c r="R14" s="1"/>
      <c r="S14" s="1"/>
      <c r="T14" s="1"/>
      <c r="U14" s="1"/>
      <c r="V14" s="1"/>
      <c r="W14" s="1"/>
      <c r="X14" s="1"/>
    </row>
    <row r="15" spans="1:24" x14ac:dyDescent="0.25">
      <c r="A15" s="3"/>
      <c r="B15" s="5"/>
      <c r="C15" s="13" t="s">
        <v>4908</v>
      </c>
      <c r="D15" s="354" t="s">
        <v>4614</v>
      </c>
      <c r="E15" s="355"/>
      <c r="F15" s="356"/>
      <c r="G15" s="7"/>
      <c r="H15" s="4"/>
      <c r="I15" s="1"/>
      <c r="J15" s="155" t="s">
        <v>4620</v>
      </c>
      <c r="K15" s="1"/>
      <c r="L15" s="1"/>
      <c r="M15" s="1"/>
      <c r="N15" s="1"/>
      <c r="O15" s="1"/>
      <c r="P15" s="1"/>
      <c r="Q15" s="1"/>
      <c r="R15" s="1"/>
      <c r="S15" s="1"/>
      <c r="T15" s="1"/>
      <c r="U15" s="1"/>
      <c r="V15" s="1"/>
      <c r="W15" s="1"/>
      <c r="X15" s="1"/>
    </row>
    <row r="16" spans="1:24" x14ac:dyDescent="0.25">
      <c r="A16" s="3"/>
      <c r="B16" s="5"/>
      <c r="C16" s="6"/>
      <c r="D16" s="6"/>
      <c r="E16" s="6"/>
      <c r="F16" s="6"/>
      <c r="G16" s="7"/>
      <c r="H16" s="4"/>
      <c r="I16" s="1"/>
      <c r="J16" s="155" t="s">
        <v>4621</v>
      </c>
      <c r="K16" s="1"/>
      <c r="L16" s="1"/>
      <c r="M16" s="1"/>
      <c r="N16" s="1"/>
      <c r="O16" s="1"/>
      <c r="P16" s="1"/>
      <c r="Q16" s="1"/>
      <c r="R16" s="1"/>
      <c r="S16" s="1"/>
      <c r="T16" s="1"/>
      <c r="U16" s="1"/>
      <c r="V16" s="1"/>
      <c r="W16" s="1"/>
      <c r="X16" s="1"/>
    </row>
    <row r="17" spans="1:24" ht="15.75" thickBot="1" x14ac:dyDescent="0.3">
      <c r="A17" s="3"/>
      <c r="B17" s="5"/>
      <c r="C17" s="34" t="s">
        <v>4912</v>
      </c>
      <c r="D17" s="6"/>
      <c r="E17" s="6"/>
      <c r="F17" s="6"/>
      <c r="G17" s="7"/>
      <c r="H17" s="4"/>
      <c r="I17" s="1"/>
      <c r="J17" s="156" t="s">
        <v>4622</v>
      </c>
      <c r="K17" s="1"/>
      <c r="L17" s="1"/>
      <c r="M17" s="1"/>
      <c r="N17" s="1"/>
      <c r="O17" s="1"/>
      <c r="P17" s="1"/>
      <c r="Q17" s="1"/>
      <c r="R17" s="1"/>
      <c r="S17" s="1"/>
      <c r="T17" s="1"/>
      <c r="U17" s="1"/>
      <c r="V17" s="1"/>
      <c r="W17" s="1"/>
      <c r="X17" s="1"/>
    </row>
    <row r="18" spans="1:24" ht="15.75" thickBot="1" x14ac:dyDescent="0.3">
      <c r="A18" s="3"/>
      <c r="B18" s="5"/>
      <c r="C18" s="51" t="s">
        <v>4913</v>
      </c>
      <c r="D18" s="51" t="s">
        <v>4914</v>
      </c>
      <c r="E18" s="51" t="s">
        <v>4915</v>
      </c>
      <c r="F18" s="51" t="s">
        <v>4916</v>
      </c>
      <c r="G18" s="7"/>
      <c r="H18" s="4"/>
      <c r="I18" s="1"/>
      <c r="J18" s="1"/>
      <c r="K18" s="1"/>
      <c r="L18" s="1"/>
      <c r="M18" s="1"/>
      <c r="N18" s="1"/>
      <c r="O18" s="1"/>
      <c r="P18" s="1"/>
      <c r="Q18" s="1"/>
      <c r="R18" s="1"/>
      <c r="S18" s="1"/>
      <c r="T18" s="1"/>
      <c r="U18" s="1"/>
      <c r="V18" s="1"/>
      <c r="W18" s="1"/>
      <c r="X18" s="1"/>
    </row>
    <row r="19" spans="1:24" x14ac:dyDescent="0.25">
      <c r="A19" s="3"/>
      <c r="B19" s="5"/>
      <c r="C19" s="46" t="s">
        <v>4917</v>
      </c>
      <c r="D19" s="46" t="s">
        <v>4918</v>
      </c>
      <c r="E19" s="46" t="s">
        <v>4919</v>
      </c>
      <c r="F19" s="46" t="s">
        <v>4920</v>
      </c>
      <c r="G19" s="7"/>
      <c r="H19" s="4"/>
      <c r="I19" s="1"/>
      <c r="J19" s="12" t="s">
        <v>4623</v>
      </c>
      <c r="K19" s="1"/>
      <c r="L19" s="1"/>
      <c r="M19" s="1"/>
      <c r="N19" s="1"/>
      <c r="O19" s="1"/>
      <c r="P19" s="1"/>
      <c r="Q19" s="1"/>
      <c r="R19" s="1"/>
      <c r="S19" s="1"/>
      <c r="T19" s="1"/>
      <c r="U19" s="1"/>
      <c r="V19" s="1"/>
      <c r="W19" s="1"/>
      <c r="X19" s="1"/>
    </row>
    <row r="20" spans="1:24" x14ac:dyDescent="0.25">
      <c r="A20" s="3"/>
      <c r="B20" s="5"/>
      <c r="C20" s="46" t="s">
        <v>4921</v>
      </c>
      <c r="D20" s="46" t="s">
        <v>4922</v>
      </c>
      <c r="E20" s="46" t="s">
        <v>4923</v>
      </c>
      <c r="F20" s="46" t="s">
        <v>4922</v>
      </c>
      <c r="G20" s="7"/>
      <c r="H20" s="4"/>
      <c r="I20" s="1"/>
      <c r="J20" s="155" t="s">
        <v>4624</v>
      </c>
      <c r="K20" s="1"/>
      <c r="L20" s="1"/>
      <c r="M20" s="1"/>
      <c r="N20" s="1"/>
      <c r="O20" s="1"/>
      <c r="P20" s="1"/>
      <c r="Q20" s="1"/>
      <c r="R20" s="1"/>
      <c r="S20" s="1"/>
      <c r="T20" s="1"/>
      <c r="U20" s="1"/>
      <c r="V20" s="1"/>
      <c r="W20" s="1"/>
      <c r="X20" s="1"/>
    </row>
    <row r="21" spans="1:24" x14ac:dyDescent="0.25">
      <c r="A21" s="3"/>
      <c r="B21" s="5"/>
      <c r="C21" s="46" t="s">
        <v>4924</v>
      </c>
      <c r="D21" s="46" t="s">
        <v>4925</v>
      </c>
      <c r="E21" s="46" t="s">
        <v>4925</v>
      </c>
      <c r="F21" s="46"/>
      <c r="G21" s="7"/>
      <c r="H21" s="4"/>
      <c r="I21" s="1"/>
      <c r="J21" s="155" t="s">
        <v>4625</v>
      </c>
      <c r="K21" s="1"/>
      <c r="L21" s="1"/>
      <c r="M21" s="1"/>
      <c r="N21" s="1"/>
      <c r="O21" s="1"/>
      <c r="P21" s="1"/>
      <c r="Q21" s="1"/>
      <c r="R21" s="1"/>
      <c r="S21" s="1"/>
      <c r="T21" s="1"/>
      <c r="U21" s="1"/>
      <c r="V21" s="1"/>
      <c r="W21" s="1"/>
      <c r="X21" s="1"/>
    </row>
    <row r="22" spans="1:24" x14ac:dyDescent="0.25">
      <c r="A22" s="3"/>
      <c r="B22" s="5"/>
      <c r="C22" s="46"/>
      <c r="D22" s="46" t="s">
        <v>4926</v>
      </c>
      <c r="E22" s="46" t="s">
        <v>4927</v>
      </c>
      <c r="F22" s="46"/>
      <c r="G22" s="7"/>
      <c r="H22" s="4"/>
      <c r="I22" s="1"/>
      <c r="J22" s="155" t="s">
        <v>4626</v>
      </c>
      <c r="K22" s="1"/>
      <c r="L22" s="1"/>
      <c r="M22" s="1"/>
      <c r="N22" s="1"/>
      <c r="O22" s="1"/>
      <c r="P22" s="1"/>
      <c r="Q22" s="1"/>
      <c r="R22" s="1"/>
      <c r="S22" s="1"/>
      <c r="T22" s="1"/>
      <c r="U22" s="1"/>
      <c r="V22" s="1"/>
      <c r="W22" s="1"/>
      <c r="X22" s="1"/>
    </row>
    <row r="23" spans="1:24" x14ac:dyDescent="0.25">
      <c r="A23" s="3"/>
      <c r="B23" s="5"/>
      <c r="C23" s="52"/>
      <c r="D23" s="52" t="s">
        <v>4928</v>
      </c>
      <c r="E23" s="52" t="s">
        <v>4928</v>
      </c>
      <c r="F23" s="52"/>
      <c r="G23" s="7"/>
      <c r="H23" s="4"/>
      <c r="I23" s="1"/>
      <c r="J23" s="158" t="s">
        <v>8</v>
      </c>
      <c r="K23" s="1"/>
      <c r="L23" s="1"/>
      <c r="M23" s="1"/>
      <c r="N23" s="1"/>
      <c r="O23" s="1"/>
      <c r="P23" s="1"/>
      <c r="Q23" s="1"/>
      <c r="R23" s="1"/>
      <c r="S23" s="1"/>
      <c r="T23" s="1"/>
      <c r="U23" s="1"/>
      <c r="V23" s="1"/>
      <c r="W23" s="1"/>
      <c r="X23" s="1"/>
    </row>
    <row r="24" spans="1:24" x14ac:dyDescent="0.25">
      <c r="A24" s="3"/>
      <c r="B24" s="5"/>
      <c r="C24" s="6"/>
      <c r="D24" s="6"/>
      <c r="E24" s="6"/>
      <c r="F24" s="6"/>
      <c r="G24" s="7"/>
      <c r="H24" s="4"/>
      <c r="I24" s="1"/>
      <c r="J24" s="155" t="s">
        <v>9</v>
      </c>
      <c r="K24" s="1"/>
      <c r="L24" s="1"/>
      <c r="M24" s="1"/>
      <c r="N24" s="1"/>
      <c r="O24" s="1"/>
      <c r="P24" s="1"/>
      <c r="Q24" s="1"/>
      <c r="R24" s="1"/>
      <c r="S24" s="1"/>
      <c r="T24" s="1"/>
      <c r="U24" s="1"/>
      <c r="V24" s="1"/>
      <c r="W24" s="1"/>
      <c r="X24" s="1"/>
    </row>
    <row r="25" spans="1:24" ht="14.45" customHeight="1" x14ac:dyDescent="0.25">
      <c r="A25" s="3"/>
      <c r="B25" s="5"/>
      <c r="C25" s="289" t="s">
        <v>4628</v>
      </c>
      <c r="D25" s="6"/>
      <c r="E25" s="290" t="s">
        <v>4629</v>
      </c>
      <c r="F25" s="290"/>
      <c r="G25" s="7"/>
      <c r="H25" s="4"/>
      <c r="I25" s="1"/>
      <c r="J25" s="155" t="s">
        <v>4627</v>
      </c>
      <c r="K25" s="1"/>
      <c r="L25" s="1"/>
      <c r="M25" s="1"/>
      <c r="N25" s="1"/>
      <c r="O25" s="1"/>
      <c r="P25" s="1"/>
      <c r="Q25" s="1"/>
      <c r="R25" s="1"/>
      <c r="S25" s="1"/>
      <c r="T25" s="1"/>
      <c r="U25" s="1"/>
      <c r="V25" s="1"/>
      <c r="W25" s="1"/>
      <c r="X25" s="1"/>
    </row>
    <row r="26" spans="1:24" ht="14.45" customHeight="1" x14ac:dyDescent="0.25">
      <c r="A26" s="3"/>
      <c r="B26" s="5"/>
      <c r="C26" s="289"/>
      <c r="D26" s="6"/>
      <c r="E26" s="290"/>
      <c r="F26" s="290"/>
      <c r="G26" s="7"/>
      <c r="H26" s="4"/>
      <c r="I26" s="1"/>
      <c r="J26" s="155" t="s">
        <v>10</v>
      </c>
      <c r="K26" s="1"/>
      <c r="L26" s="1"/>
      <c r="M26" s="1"/>
      <c r="N26" s="1"/>
      <c r="O26" s="1"/>
      <c r="P26" s="1"/>
      <c r="Q26" s="1"/>
      <c r="R26" s="1"/>
      <c r="S26" s="1"/>
      <c r="T26" s="1"/>
      <c r="U26" s="1"/>
      <c r="V26" s="1"/>
      <c r="W26" s="1"/>
      <c r="X26" s="1"/>
    </row>
    <row r="27" spans="1:24" ht="15.75" thickBot="1" x14ac:dyDescent="0.3">
      <c r="A27" s="3"/>
      <c r="B27" s="20"/>
      <c r="C27" s="21"/>
      <c r="D27" s="21"/>
      <c r="E27" s="21"/>
      <c r="F27" s="21"/>
      <c r="G27" s="22"/>
      <c r="H27" s="4"/>
      <c r="I27" s="1"/>
      <c r="J27" s="156" t="s">
        <v>11</v>
      </c>
      <c r="K27" s="1"/>
      <c r="L27" s="1"/>
      <c r="M27" s="1"/>
      <c r="N27" s="1"/>
      <c r="O27" s="1"/>
      <c r="P27" s="1"/>
      <c r="Q27" s="1"/>
      <c r="R27" s="1"/>
      <c r="S27" s="1"/>
      <c r="T27" s="1"/>
      <c r="U27" s="1"/>
      <c r="V27" s="1"/>
      <c r="W27" s="1"/>
      <c r="X27" s="1"/>
    </row>
    <row r="28" spans="1:24" x14ac:dyDescent="0.25">
      <c r="A28" s="49"/>
      <c r="B28" s="18"/>
      <c r="C28" s="18"/>
      <c r="D28" s="18"/>
      <c r="E28" s="18"/>
      <c r="F28" s="18"/>
      <c r="G28" s="18"/>
      <c r="H28" s="19"/>
      <c r="I28" s="1"/>
      <c r="J28" s="32"/>
      <c r="K28" s="1"/>
      <c r="L28" s="1"/>
      <c r="M28" s="1"/>
      <c r="N28" s="1"/>
      <c r="O28" s="1"/>
      <c r="P28" s="1"/>
      <c r="Q28" s="1"/>
      <c r="R28" s="1"/>
      <c r="S28" s="1"/>
      <c r="T28" s="1"/>
      <c r="U28" s="1"/>
      <c r="V28" s="1"/>
      <c r="W28" s="1"/>
      <c r="X28" s="1"/>
    </row>
    <row r="29" spans="1:24" x14ac:dyDescent="0.25">
      <c r="A29" s="32"/>
      <c r="B29" s="32"/>
      <c r="C29" s="32"/>
      <c r="D29" s="32"/>
      <c r="E29" s="32"/>
      <c r="F29" s="32"/>
      <c r="G29" s="32"/>
      <c r="H29" s="32"/>
      <c r="I29" s="32"/>
      <c r="J29" s="32"/>
      <c r="K29" s="32"/>
      <c r="L29" s="32"/>
      <c r="M29" s="32"/>
      <c r="N29" s="32"/>
      <c r="O29" s="32"/>
      <c r="P29" s="32"/>
      <c r="Q29" s="32"/>
      <c r="R29" s="32"/>
      <c r="S29" s="32"/>
      <c r="T29" s="32"/>
      <c r="U29" s="32"/>
      <c r="V29" s="32"/>
      <c r="W29" s="32"/>
      <c r="X29" s="32"/>
    </row>
    <row r="30" spans="1:24" x14ac:dyDescent="0.25">
      <c r="A30" s="32"/>
      <c r="B30" s="32"/>
      <c r="C30" s="32"/>
      <c r="D30" s="32"/>
      <c r="E30" s="32"/>
      <c r="F30" s="32"/>
      <c r="G30" s="32"/>
      <c r="H30" s="32"/>
      <c r="I30" s="32"/>
      <c r="J30" s="32"/>
      <c r="K30" s="32"/>
      <c r="L30" s="32"/>
      <c r="M30" s="32"/>
      <c r="N30" s="32"/>
      <c r="O30" s="32"/>
      <c r="P30" s="32"/>
      <c r="Q30" s="32"/>
      <c r="R30" s="32"/>
      <c r="S30" s="32"/>
      <c r="T30" s="32"/>
      <c r="U30" s="32"/>
      <c r="V30" s="32"/>
      <c r="W30" s="32"/>
      <c r="X30" s="32"/>
    </row>
    <row r="31" spans="1:24" x14ac:dyDescent="0.25">
      <c r="A31" s="32"/>
      <c r="B31" s="32"/>
      <c r="C31" s="32"/>
      <c r="D31" s="32"/>
      <c r="E31" s="32"/>
      <c r="F31" s="32"/>
      <c r="G31" s="32"/>
      <c r="H31" s="32"/>
      <c r="I31" s="32"/>
      <c r="J31" s="32"/>
      <c r="K31" s="32"/>
      <c r="L31" s="32"/>
      <c r="M31" s="32"/>
      <c r="N31" s="32"/>
      <c r="O31" s="32"/>
      <c r="P31" s="32"/>
      <c r="Q31" s="32"/>
      <c r="R31" s="32"/>
      <c r="S31" s="32"/>
      <c r="T31" s="32"/>
      <c r="U31" s="32"/>
      <c r="V31" s="32"/>
      <c r="W31" s="32"/>
      <c r="X31" s="32"/>
    </row>
    <row r="32" spans="1:24" x14ac:dyDescent="0.25">
      <c r="A32" s="32"/>
      <c r="B32" s="32"/>
      <c r="C32" s="32"/>
      <c r="D32" s="32"/>
      <c r="E32" s="32"/>
      <c r="F32" s="32"/>
      <c r="G32" s="32"/>
      <c r="H32" s="32"/>
      <c r="I32" s="32"/>
      <c r="J32" s="32"/>
      <c r="K32" s="32"/>
      <c r="L32" s="32"/>
      <c r="M32" s="32"/>
      <c r="N32" s="32"/>
      <c r="O32" s="32"/>
      <c r="P32" s="32"/>
      <c r="Q32" s="32"/>
      <c r="R32" s="32"/>
      <c r="S32" s="32"/>
      <c r="T32" s="32"/>
      <c r="U32" s="32"/>
      <c r="V32" s="32"/>
      <c r="W32" s="32"/>
      <c r="X32" s="32"/>
    </row>
    <row r="33" spans="1:24" x14ac:dyDescent="0.25">
      <c r="A33" s="32"/>
      <c r="B33" s="32"/>
      <c r="C33" s="32"/>
      <c r="D33" s="32"/>
      <c r="E33" s="32"/>
      <c r="F33" s="32"/>
      <c r="G33" s="32"/>
      <c r="H33" s="32"/>
      <c r="I33" s="32"/>
      <c r="J33" s="32"/>
      <c r="K33" s="32"/>
      <c r="L33" s="32"/>
      <c r="M33" s="32"/>
      <c r="N33" s="32"/>
      <c r="O33" s="32"/>
      <c r="P33" s="32"/>
      <c r="Q33" s="32"/>
      <c r="R33" s="32"/>
      <c r="S33" s="32"/>
      <c r="T33" s="32"/>
      <c r="U33" s="32"/>
      <c r="V33" s="32"/>
      <c r="W33" s="32"/>
      <c r="X33" s="32"/>
    </row>
    <row r="34" spans="1:24" x14ac:dyDescent="0.25">
      <c r="A34" s="32"/>
      <c r="B34" s="32"/>
      <c r="C34" s="32"/>
      <c r="D34" s="32"/>
      <c r="E34" s="32"/>
      <c r="F34" s="32"/>
      <c r="G34" s="32"/>
      <c r="H34" s="32"/>
      <c r="I34" s="32"/>
      <c r="J34" s="32"/>
      <c r="K34" s="32"/>
      <c r="L34" s="32"/>
      <c r="M34" s="32"/>
      <c r="N34" s="32"/>
      <c r="O34" s="32"/>
      <c r="P34" s="32"/>
      <c r="Q34" s="32"/>
      <c r="R34" s="32"/>
      <c r="S34" s="32"/>
      <c r="T34" s="32"/>
      <c r="U34" s="32"/>
      <c r="V34" s="32"/>
      <c r="W34" s="32"/>
      <c r="X34" s="32"/>
    </row>
    <row r="35" spans="1:24" x14ac:dyDescent="0.25">
      <c r="A35" s="32"/>
      <c r="B35" s="32"/>
      <c r="C35" s="32"/>
      <c r="D35" s="32"/>
      <c r="E35" s="32"/>
      <c r="F35" s="32"/>
      <c r="G35" s="32"/>
      <c r="H35" s="32"/>
      <c r="I35" s="32"/>
      <c r="J35" s="32"/>
      <c r="K35" s="32"/>
      <c r="L35" s="32"/>
      <c r="M35" s="32"/>
      <c r="N35" s="32"/>
      <c r="O35" s="32"/>
      <c r="P35" s="32"/>
      <c r="Q35" s="32"/>
      <c r="R35" s="32"/>
      <c r="S35" s="32"/>
      <c r="T35" s="32"/>
      <c r="U35" s="32"/>
      <c r="V35" s="32"/>
      <c r="W35" s="32"/>
      <c r="X35" s="32"/>
    </row>
    <row r="36" spans="1:24" x14ac:dyDescent="0.25">
      <c r="A36" s="32"/>
      <c r="B36" s="32"/>
      <c r="C36" s="32"/>
      <c r="D36" s="32"/>
      <c r="E36" s="32"/>
      <c r="F36" s="32"/>
      <c r="G36" s="32"/>
      <c r="H36" s="32"/>
      <c r="I36" s="32"/>
      <c r="J36" s="32"/>
      <c r="K36" s="32"/>
      <c r="L36" s="32"/>
      <c r="M36" s="32"/>
      <c r="N36" s="32"/>
      <c r="O36" s="32"/>
      <c r="P36" s="32"/>
      <c r="Q36" s="32"/>
      <c r="R36" s="32"/>
      <c r="S36" s="32"/>
      <c r="T36" s="32"/>
      <c r="U36" s="32"/>
      <c r="V36" s="32"/>
      <c r="W36" s="32"/>
      <c r="X36" s="32"/>
    </row>
    <row r="37" spans="1:24" x14ac:dyDescent="0.25">
      <c r="A37" s="32"/>
      <c r="B37" s="32"/>
      <c r="C37" s="32"/>
      <c r="D37" s="32"/>
      <c r="E37" s="32"/>
      <c r="F37" s="32"/>
      <c r="G37" s="32"/>
      <c r="H37" s="32"/>
      <c r="I37" s="32"/>
      <c r="J37" s="32"/>
      <c r="K37" s="32"/>
      <c r="L37" s="32"/>
      <c r="M37" s="32"/>
      <c r="N37" s="32"/>
      <c r="O37" s="32"/>
      <c r="P37" s="32"/>
      <c r="Q37" s="32"/>
      <c r="R37" s="32"/>
      <c r="S37" s="32"/>
      <c r="T37" s="32"/>
      <c r="U37" s="32"/>
      <c r="V37" s="32"/>
      <c r="W37" s="32"/>
      <c r="X37" s="32"/>
    </row>
    <row r="38" spans="1:24" x14ac:dyDescent="0.25">
      <c r="A38" s="32"/>
      <c r="B38" s="32"/>
      <c r="C38" s="32"/>
      <c r="D38" s="32"/>
      <c r="E38" s="32"/>
      <c r="F38" s="32"/>
      <c r="G38" s="32"/>
      <c r="H38" s="32"/>
      <c r="I38" s="32"/>
      <c r="J38" s="32"/>
      <c r="K38" s="32"/>
      <c r="L38" s="32"/>
      <c r="M38" s="32"/>
      <c r="N38" s="32"/>
      <c r="O38" s="32"/>
      <c r="P38" s="32"/>
      <c r="Q38" s="32"/>
      <c r="R38" s="32"/>
      <c r="S38" s="32"/>
      <c r="T38" s="32"/>
      <c r="U38" s="32"/>
      <c r="V38" s="32"/>
      <c r="W38" s="32"/>
      <c r="X38" s="32"/>
    </row>
    <row r="39" spans="1:24" x14ac:dyDescent="0.25">
      <c r="A39" s="32"/>
      <c r="B39" s="32"/>
      <c r="C39" s="32"/>
      <c r="D39" s="32"/>
      <c r="E39" s="32"/>
      <c r="F39" s="32"/>
      <c r="G39" s="32"/>
      <c r="H39" s="32"/>
      <c r="I39" s="32"/>
      <c r="J39" s="32"/>
      <c r="K39" s="32"/>
      <c r="L39" s="32"/>
      <c r="M39" s="32"/>
      <c r="N39" s="32"/>
      <c r="O39" s="32"/>
      <c r="P39" s="32"/>
      <c r="Q39" s="32"/>
      <c r="R39" s="32"/>
      <c r="S39" s="32"/>
      <c r="T39" s="32"/>
      <c r="U39" s="32"/>
      <c r="V39" s="32"/>
      <c r="W39" s="32"/>
      <c r="X39" s="32"/>
    </row>
    <row r="40" spans="1:24" x14ac:dyDescent="0.25">
      <c r="A40" s="32"/>
      <c r="B40" s="32"/>
      <c r="C40" s="32"/>
      <c r="D40" s="32"/>
      <c r="E40" s="32"/>
      <c r="F40" s="32"/>
      <c r="G40" s="32"/>
      <c r="H40" s="32"/>
      <c r="I40" s="32"/>
      <c r="J40" s="32"/>
      <c r="K40" s="32"/>
      <c r="L40" s="32"/>
      <c r="M40" s="32"/>
      <c r="N40" s="32"/>
      <c r="O40" s="32"/>
      <c r="P40" s="32"/>
      <c r="Q40" s="32"/>
      <c r="R40" s="32"/>
      <c r="S40" s="32"/>
      <c r="T40" s="32"/>
      <c r="U40" s="32"/>
      <c r="V40" s="32"/>
      <c r="W40" s="32"/>
      <c r="X40" s="32"/>
    </row>
    <row r="41" spans="1:24" x14ac:dyDescent="0.25">
      <c r="A41" s="32"/>
      <c r="B41" s="32"/>
      <c r="C41" s="32"/>
      <c r="D41" s="32"/>
      <c r="E41" s="32"/>
      <c r="F41" s="32"/>
      <c r="G41" s="32"/>
      <c r="H41" s="32"/>
      <c r="I41" s="32"/>
      <c r="J41" s="32"/>
      <c r="K41" s="32"/>
      <c r="L41" s="32"/>
      <c r="M41" s="32"/>
      <c r="N41" s="32"/>
      <c r="O41" s="32"/>
      <c r="P41" s="32"/>
      <c r="Q41" s="32"/>
      <c r="R41" s="32"/>
      <c r="S41" s="32"/>
      <c r="T41" s="32"/>
      <c r="U41" s="32"/>
      <c r="V41" s="32"/>
      <c r="W41" s="32"/>
      <c r="X41" s="32"/>
    </row>
    <row r="42" spans="1:24" x14ac:dyDescent="0.25">
      <c r="A42" s="32"/>
      <c r="B42" s="32"/>
      <c r="C42" s="32"/>
      <c r="D42" s="32"/>
      <c r="E42" s="32"/>
      <c r="F42" s="32"/>
      <c r="G42" s="32"/>
      <c r="H42" s="32"/>
      <c r="I42" s="32"/>
      <c r="J42" s="32"/>
      <c r="K42" s="32"/>
      <c r="L42" s="32"/>
      <c r="M42" s="32"/>
      <c r="N42" s="32"/>
      <c r="O42" s="32"/>
      <c r="P42" s="32"/>
      <c r="Q42" s="32"/>
      <c r="R42" s="32"/>
      <c r="S42" s="32"/>
      <c r="T42" s="32"/>
      <c r="U42" s="32"/>
      <c r="V42" s="32"/>
      <c r="W42" s="32"/>
      <c r="X42" s="32"/>
    </row>
    <row r="43" spans="1:24" x14ac:dyDescent="0.25">
      <c r="A43" s="32"/>
      <c r="B43" s="32"/>
      <c r="C43" s="32"/>
      <c r="D43" s="32"/>
      <c r="E43" s="32"/>
      <c r="F43" s="32"/>
      <c r="G43" s="32"/>
      <c r="H43" s="32"/>
      <c r="I43" s="32"/>
      <c r="J43" s="32"/>
      <c r="K43" s="32"/>
      <c r="L43" s="32"/>
      <c r="M43" s="32"/>
      <c r="N43" s="32"/>
      <c r="O43" s="32"/>
      <c r="P43" s="32"/>
      <c r="Q43" s="32"/>
      <c r="R43" s="32"/>
      <c r="S43" s="32"/>
      <c r="T43" s="32"/>
      <c r="U43" s="32"/>
      <c r="V43" s="32"/>
      <c r="W43" s="32"/>
      <c r="X43" s="32"/>
    </row>
    <row r="44" spans="1:24" x14ac:dyDescent="0.25">
      <c r="A44" s="32"/>
      <c r="B44" s="32"/>
      <c r="C44" s="32"/>
      <c r="D44" s="32"/>
      <c r="E44" s="32"/>
      <c r="F44" s="32"/>
      <c r="G44" s="32"/>
      <c r="H44" s="32"/>
      <c r="I44" s="32"/>
      <c r="J44" s="32"/>
      <c r="K44" s="32"/>
      <c r="L44" s="32"/>
      <c r="M44" s="32"/>
      <c r="N44" s="32"/>
      <c r="O44" s="32"/>
      <c r="P44" s="32"/>
      <c r="Q44" s="32"/>
      <c r="R44" s="32"/>
      <c r="S44" s="32"/>
      <c r="T44" s="32"/>
      <c r="U44" s="32"/>
      <c r="V44" s="32"/>
      <c r="W44" s="32"/>
      <c r="X44" s="32"/>
    </row>
    <row r="45" spans="1:24" x14ac:dyDescent="0.25">
      <c r="A45" s="32"/>
      <c r="B45" s="32"/>
      <c r="C45" s="32"/>
      <c r="D45" s="32"/>
      <c r="E45" s="32"/>
      <c r="F45" s="32"/>
      <c r="G45" s="32"/>
      <c r="H45" s="32"/>
      <c r="I45" s="32"/>
      <c r="J45" s="32"/>
      <c r="K45" s="32"/>
      <c r="L45" s="32"/>
      <c r="M45" s="32"/>
      <c r="N45" s="32"/>
      <c r="O45" s="32"/>
      <c r="P45" s="32"/>
      <c r="Q45" s="32"/>
      <c r="R45" s="32"/>
      <c r="S45" s="32"/>
      <c r="T45" s="32"/>
      <c r="U45" s="32"/>
      <c r="V45" s="32"/>
      <c r="W45" s="32"/>
      <c r="X45" s="32"/>
    </row>
    <row r="46" spans="1:24" x14ac:dyDescent="0.25">
      <c r="A46" s="32"/>
      <c r="B46" s="32"/>
      <c r="C46" s="32"/>
      <c r="D46" s="32"/>
      <c r="E46" s="32"/>
      <c r="F46" s="32"/>
      <c r="G46" s="32"/>
      <c r="H46" s="32"/>
      <c r="I46" s="32"/>
      <c r="J46" s="32"/>
      <c r="K46" s="32"/>
      <c r="L46" s="32"/>
      <c r="M46" s="32"/>
      <c r="N46" s="32"/>
      <c r="O46" s="32"/>
      <c r="P46" s="32"/>
      <c r="Q46" s="32"/>
      <c r="R46" s="32"/>
      <c r="S46" s="32"/>
      <c r="T46" s="32"/>
      <c r="U46" s="32"/>
      <c r="V46" s="32"/>
      <c r="W46" s="32"/>
      <c r="X46" s="32"/>
    </row>
    <row r="47" spans="1:24" x14ac:dyDescent="0.25">
      <c r="A47" s="32"/>
      <c r="B47" s="32"/>
      <c r="C47" s="32"/>
      <c r="D47" s="32"/>
      <c r="E47" s="32"/>
      <c r="F47" s="32"/>
      <c r="G47" s="32"/>
      <c r="H47" s="32"/>
      <c r="I47" s="32"/>
      <c r="J47" s="32"/>
      <c r="K47" s="32"/>
      <c r="L47" s="32"/>
      <c r="M47" s="32"/>
      <c r="N47" s="32"/>
      <c r="O47" s="32"/>
      <c r="P47" s="32"/>
      <c r="Q47" s="32"/>
      <c r="R47" s="32"/>
      <c r="S47" s="32"/>
      <c r="T47" s="32"/>
      <c r="U47" s="32"/>
      <c r="V47" s="32"/>
      <c r="W47" s="32"/>
      <c r="X47" s="32"/>
    </row>
  </sheetData>
  <sheetProtection algorithmName="SHA-512" hashValue="Ij4vYOsFMuhE0fK2/SqFMFbraBU7dqquExvgLpXc4/179mEs9V9AFLZ/YDedwsgbm2+TYOcO/dQbiGB5Xev4ug==" saltValue="I4ZLTnI7r+I+1LdzN+S4zg==" spinCount="100000" scenarios="1" formatRows="0" pivotTables="0"/>
  <mergeCells count="5">
    <mergeCell ref="B1:E1"/>
    <mergeCell ref="D5:F5"/>
    <mergeCell ref="E25:F26"/>
    <mergeCell ref="C25:C26"/>
    <mergeCell ref="D15:F15"/>
  </mergeCells>
  <phoneticPr fontId="19" type="noConversion"/>
  <hyperlinks>
    <hyperlink ref="J6" location="'Varebetegnelse og nettoindhold'!A1" display="Varebetegnelse og nettoindhold" xr:uid="{EE195923-45B4-4BAE-9A21-D52E7BA00A74}"/>
    <hyperlink ref="J7" location="Forarbejdning!A1" display="Forarbejdning" xr:uid="{16989F74-A1FC-402F-9080-2831A5B08231}"/>
    <hyperlink ref="J8" location="Recept!A1" display="Recept" xr:uid="{22FCD288-AB62-4C3C-AAE2-2EBE486FBD5B}"/>
    <hyperlink ref="J9" location="Tilsætningsstoffer!A1" display="Tilsætningsstoffer" xr:uid="{D3B39345-CF5E-4156-8728-0BE37B60EC10}"/>
    <hyperlink ref="J10" location="Ingrediensspecifikationer!A1" display="Ingrediensspecifikationer" xr:uid="{CC86E2DF-D7BA-49E7-A67E-A35CDDAE6021}"/>
    <hyperlink ref="J11" location="Næringsdeklaration!A1" display="Næringsdeklaration" xr:uid="{35278D68-55EE-4C76-A0FE-BCE5BA02483B}"/>
    <hyperlink ref="J12" location="'Holdbarhed og opbevaring'!A1" display="Holdbarhed og opbevaring" xr:uid="{0D58514B-3394-4626-9F71-227F604FEC37}"/>
    <hyperlink ref="J13" location="'Pakkemetode og tilberedning'!A1" display="Pakkemetode og tilberedning" xr:uid="{0CE75988-09C1-4FB8-949E-CB1CB64BF702}"/>
    <hyperlink ref="J14" location="Anprisninger!A1" display="Anprisninger" xr:uid="{F79EACB8-2051-4C91-8BA4-8D60ADF80C73}"/>
    <hyperlink ref="J17" location="'Bilag I  Supplerende næringsdek'!A1" display="Bilag I: Supplerende næringsdeklaration" xr:uid="{56D033F6-CF52-43DD-8B65-3E6E1237AEFD}"/>
    <hyperlink ref="J20" location="'Del B Kød'!A1" display="Kød: Okse, gris, fjerkræ, lam, ged" xr:uid="{723FD438-688F-4707-8584-6A27846327DB}"/>
    <hyperlink ref="J21" location="'Del B Mælk og ost'!A1" display="Mælk og ost" xr:uid="{B5D90D0A-0BF6-41FA-A872-41282375DA61}"/>
    <hyperlink ref="J22" location="'Del B Æg og æggeprodukter'!A1" display="Æg og æggeprodukter" xr:uid="{6605497B-C0AA-4761-B5C4-332695BF15E3}"/>
    <hyperlink ref="J23" location="'Del B Chokolade'!A1" display="Chokolade" xr:uid="{B810DADF-A8E7-46A2-9D7D-700429DC8DBB}"/>
    <hyperlink ref="J24" location="'Del B Fisk og fiskeprodukter'!A1" display="Fisk og fiskeprodukter" xr:uid="{ABE939FE-765E-439E-95EB-CF9AF33B1910}"/>
    <hyperlink ref="J25" location="'Del B Juice'!A1" display="Juice, saft, most og koncentrater" xr:uid="{8807C8F2-5EFE-4EDA-BD0D-E1070847F8C9}"/>
    <hyperlink ref="J26" location="'Del B Kaffe'!A1" display="Kaffe" xr:uid="{2881CAD9-431C-4E04-B0AD-1DBA7AEDE475}"/>
    <hyperlink ref="J27" location="'Del B Te'!A1" display="Te" xr:uid="{8BA29B5B-1463-4C73-847A-EBB2F6736045}"/>
    <hyperlink ref="J5" location="Start!A1" display="Start" xr:uid="{72B06101-A2BE-4675-BE08-E7356D6E7E1E}"/>
    <hyperlink ref="J15" location="'Emballage (Primær)'!A1" display="Emballage (Primær)" xr:uid="{61323787-9B81-450D-8668-A4F5E74D8967}"/>
    <hyperlink ref="J16" location="'Emballage (Sekundær)'!Print_Area" display="Emballage (Sekundær)" xr:uid="{9D2CA55C-5BEB-4889-9A97-B6879A34AEAC}"/>
    <hyperlink ref="E25:F26" location="'Del B Fisk og fiskeprodukter'!A1" display="Næste" xr:uid="{AC8CE8EF-8939-4869-AF8A-A760F647F8F6}"/>
    <hyperlink ref="C25:C26" location="'Del B Æg og æggeprodukter'!A1" display="Forrige" xr:uid="{A321C530-0ED2-46F4-BB04-9AE4D6418E53}"/>
  </hyperlinks>
  <pageMargins left="0.7" right="0.7" top="0.75" bottom="0.75" header="0.3" footer="0.3"/>
  <pageSetup paperSize="9" scale="59" fitToHeight="0" orientation="portrait" verticalDpi="0" r:id="rId1"/>
  <drawing r:id="rId2"/>
  <extLst>
    <ext xmlns:x14="http://schemas.microsoft.com/office/spreadsheetml/2009/9/main" uri="{78C0D931-6437-407d-A8EE-F0AAD7539E65}">
      <x14:conditionalFormattings>
        <x14:conditionalFormatting xmlns:xm="http://schemas.microsoft.com/office/excel/2006/main">
          <x14:cfRule type="expression" priority="3" id="{00000000-000E-0000-1400-000003000000}">
            <xm:f>D5&lt;&gt;'Drop down'!$P$7</xm:f>
            <x14:dxf>
              <font>
                <b val="0"/>
                <i val="0"/>
                <color rgb="FFFF0000"/>
              </font>
              <fill>
                <patternFill>
                  <bgColor theme="0"/>
                </patternFill>
              </fill>
            </x14:dxf>
          </x14:cfRule>
          <x14:cfRule type="expression" priority="4" id="{00000000-000E-0000-1400-000004000000}">
            <xm:f>OR(D5="",D5='Drop down'!$P$7)</xm:f>
            <x14:dxf>
              <font>
                <b/>
                <i val="0"/>
              </font>
              <fill>
                <patternFill>
                  <bgColor theme="2" tint="-0.14996795556505021"/>
                </patternFill>
              </fill>
            </x14:dxf>
          </x14:cfRule>
          <xm:sqref>D5</xm:sqref>
        </x14:conditionalFormatting>
        <x14:conditionalFormatting xmlns:xm="http://schemas.microsoft.com/office/excel/2006/main">
          <x14:cfRule type="expression" priority="1" id="{00000000-000E-0000-1400-000001000000}">
            <xm:f>D15&lt;&gt;'Drop down'!$P$7</xm:f>
            <x14:dxf>
              <font>
                <b val="0"/>
                <i val="0"/>
                <color rgb="FFFF0000"/>
              </font>
              <fill>
                <patternFill>
                  <bgColor theme="0"/>
                </patternFill>
              </fill>
            </x14:dxf>
          </x14:cfRule>
          <x14:cfRule type="expression" priority="2" id="{00000000-000E-0000-1400-000002000000}">
            <xm:f>OR(D15="",D15='Drop down'!$P$7)</xm:f>
            <x14:dxf>
              <font>
                <b/>
                <i val="0"/>
              </font>
              <fill>
                <patternFill>
                  <bgColor theme="2" tint="-0.14996795556505021"/>
                </patternFill>
              </fill>
            </x14:dxf>
          </x14:cfRule>
          <xm:sqref>D15</xm:sqref>
        </x14:conditionalFormatting>
        <x14:conditionalFormatting xmlns:xm="http://schemas.microsoft.com/office/excel/2006/main">
          <x14:cfRule type="expression" priority="5" id="{00000000-000E-0000-1400-000005000000}">
            <xm:f>D8&lt;&gt;'Drop down'!$P$7</xm:f>
            <x14:dxf>
              <font>
                <b val="0"/>
                <i val="0"/>
                <color rgb="FFFF0000"/>
              </font>
              <fill>
                <patternFill>
                  <bgColor theme="0"/>
                </patternFill>
              </fill>
            </x14:dxf>
          </x14:cfRule>
          <x14:cfRule type="expression" priority="6" id="{00000000-000E-0000-1400-000006000000}">
            <xm:f>OR(D8="",D8='Drop down'!$P$7)</xm:f>
            <x14:dxf>
              <font>
                <b/>
                <i val="0"/>
              </font>
              <fill>
                <patternFill>
                  <bgColor theme="2" tint="-0.14996795556505021"/>
                </patternFill>
              </fill>
            </x14:dxf>
          </x14:cfRule>
          <xm:sqref>D8:F13</xm:sqref>
        </x14:conditionalFormatting>
      </x14:conditionalFormatting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68516E-DCE5-4400-8749-0F9F2B2B037D}">
  <sheetPr codeName="Sheet20">
    <pageSetUpPr fitToPage="1"/>
  </sheetPr>
  <dimension ref="A1:Z62"/>
  <sheetViews>
    <sheetView workbookViewId="0">
      <selection activeCell="L27" sqref="L27"/>
    </sheetView>
  </sheetViews>
  <sheetFormatPr defaultRowHeight="15" x14ac:dyDescent="0.25"/>
  <cols>
    <col min="1" max="1" width="2.85546875" customWidth="1"/>
    <col min="2" max="2" width="3.42578125" customWidth="1"/>
    <col min="3" max="3" width="34.42578125" customWidth="1"/>
    <col min="4" max="4" width="17.7109375" customWidth="1"/>
    <col min="6" max="6" width="13.85546875" customWidth="1"/>
    <col min="9" max="9" width="2.5703125" customWidth="1"/>
    <col min="10" max="10" width="3.140625" customWidth="1"/>
    <col min="11" max="11" width="3.42578125" customWidth="1"/>
    <col min="12" max="12" width="41.140625" bestFit="1" customWidth="1"/>
  </cols>
  <sheetData>
    <row r="1" spans="1:26" ht="35.1" customHeight="1" x14ac:dyDescent="0.25">
      <c r="A1" s="3"/>
      <c r="B1" s="268" t="str">
        <f>'Drop down'!P14</f>
        <v>Alle rettigheder til dette dokument tilhører Varefakta, og dokumentet må ikke kopieres, gengives, videregives og/eller benyttes uden forudgående skriftlig tilladelse fra Varefakta (Version 26.1).</v>
      </c>
      <c r="C1" s="268"/>
      <c r="D1" s="268"/>
      <c r="E1" s="268"/>
      <c r="F1" s="11"/>
      <c r="G1" s="2"/>
      <c r="H1" s="2"/>
      <c r="I1" s="2"/>
      <c r="J1" s="4"/>
      <c r="K1" s="1"/>
      <c r="L1" s="1"/>
      <c r="M1" s="1"/>
      <c r="N1" s="1"/>
      <c r="O1" s="1"/>
      <c r="P1" s="1"/>
      <c r="Q1" s="1"/>
      <c r="R1" s="1"/>
      <c r="S1" s="1"/>
      <c r="T1" s="1"/>
      <c r="U1" s="1"/>
      <c r="V1" s="1"/>
      <c r="W1" s="1"/>
      <c r="X1" s="1"/>
      <c r="Y1" s="1"/>
      <c r="Z1" s="1"/>
    </row>
    <row r="2" spans="1:26" x14ac:dyDescent="0.25">
      <c r="A2" s="3"/>
      <c r="B2" s="5"/>
      <c r="C2" s="6"/>
      <c r="D2" s="6"/>
      <c r="E2" s="6"/>
      <c r="F2" s="6"/>
      <c r="G2" s="6"/>
      <c r="H2" s="6"/>
      <c r="I2" s="7"/>
      <c r="J2" s="4"/>
      <c r="K2" s="1"/>
      <c r="L2" s="1"/>
      <c r="M2" s="1"/>
      <c r="N2" s="1"/>
      <c r="O2" s="1"/>
      <c r="P2" s="1"/>
      <c r="Q2" s="1"/>
      <c r="R2" s="1"/>
      <c r="S2" s="1"/>
      <c r="T2" s="1"/>
      <c r="U2" s="1"/>
      <c r="V2" s="1"/>
      <c r="W2" s="1"/>
      <c r="X2" s="1"/>
      <c r="Y2" s="1"/>
      <c r="Z2" s="1"/>
    </row>
    <row r="3" spans="1:26" ht="24" thickBot="1" x14ac:dyDescent="0.4">
      <c r="A3" s="3"/>
      <c r="B3" s="5"/>
      <c r="C3" s="8" t="s">
        <v>4929</v>
      </c>
      <c r="D3" s="6"/>
      <c r="E3" s="6"/>
      <c r="F3" s="6"/>
      <c r="G3" s="6"/>
      <c r="H3" s="6"/>
      <c r="I3" s="7"/>
      <c r="J3" s="4"/>
      <c r="K3" s="1"/>
      <c r="L3" s="1"/>
      <c r="M3" s="1"/>
      <c r="N3" s="1"/>
      <c r="O3" s="1"/>
      <c r="P3" s="1"/>
      <c r="Q3" s="1"/>
      <c r="R3" s="1"/>
      <c r="S3" s="1"/>
      <c r="T3" s="1"/>
      <c r="U3" s="1"/>
      <c r="V3" s="1"/>
      <c r="W3" s="1"/>
      <c r="X3" s="1"/>
      <c r="Y3" s="1"/>
      <c r="Z3" s="1"/>
    </row>
    <row r="4" spans="1:26" ht="20.25" x14ac:dyDescent="0.3">
      <c r="A4" s="3"/>
      <c r="B4" s="5"/>
      <c r="C4" s="9"/>
      <c r="D4" s="6"/>
      <c r="E4" s="6"/>
      <c r="F4" s="6"/>
      <c r="G4" s="6"/>
      <c r="H4" s="6"/>
      <c r="I4" s="7"/>
      <c r="J4" s="4"/>
      <c r="K4" s="1"/>
      <c r="L4" s="12" t="s">
        <v>4617</v>
      </c>
      <c r="M4" s="1"/>
      <c r="N4" s="1"/>
      <c r="O4" s="1"/>
      <c r="P4" s="1"/>
      <c r="Q4" s="1"/>
      <c r="R4" s="1"/>
      <c r="S4" s="1"/>
      <c r="T4" s="1"/>
      <c r="U4" s="1"/>
      <c r="V4" s="1"/>
      <c r="W4" s="1"/>
      <c r="X4" s="1"/>
      <c r="Y4" s="1"/>
      <c r="Z4" s="1"/>
    </row>
    <row r="5" spans="1:26" x14ac:dyDescent="0.25">
      <c r="A5" s="3"/>
      <c r="B5" s="5"/>
      <c r="C5" s="17" t="s">
        <v>4893</v>
      </c>
      <c r="D5" s="267" t="s">
        <v>4614</v>
      </c>
      <c r="E5" s="267"/>
      <c r="F5" s="267"/>
      <c r="G5" s="267"/>
      <c r="H5" s="267"/>
      <c r="I5" s="7"/>
      <c r="J5" s="4"/>
      <c r="K5" s="1"/>
      <c r="L5" s="155" t="s">
        <v>0</v>
      </c>
      <c r="M5" s="1"/>
      <c r="N5" s="1"/>
      <c r="O5" s="1"/>
      <c r="P5" s="1"/>
      <c r="Q5" s="1"/>
      <c r="R5" s="1"/>
      <c r="S5" s="1"/>
      <c r="T5" s="1"/>
      <c r="U5" s="1"/>
      <c r="V5" s="1"/>
      <c r="W5" s="1"/>
      <c r="X5" s="1"/>
      <c r="Y5" s="1"/>
      <c r="Z5" s="1"/>
    </row>
    <row r="6" spans="1:26" x14ac:dyDescent="0.25">
      <c r="A6" s="3"/>
      <c r="B6" s="5"/>
      <c r="D6" s="6"/>
      <c r="E6" s="6"/>
      <c r="F6" s="6"/>
      <c r="G6" s="6"/>
      <c r="H6" s="6"/>
      <c r="I6" s="7"/>
      <c r="J6" s="4"/>
      <c r="K6" s="1"/>
      <c r="L6" s="155" t="s">
        <v>1</v>
      </c>
      <c r="M6" s="1"/>
      <c r="N6" s="1"/>
      <c r="O6" s="1"/>
      <c r="P6" s="1"/>
      <c r="Q6" s="1"/>
      <c r="R6" s="1"/>
      <c r="S6" s="1"/>
      <c r="T6" s="1"/>
      <c r="U6" s="1"/>
      <c r="V6" s="1"/>
      <c r="W6" s="1"/>
      <c r="X6" s="1"/>
      <c r="Y6" s="1"/>
      <c r="Z6" s="1"/>
    </row>
    <row r="7" spans="1:26" x14ac:dyDescent="0.25">
      <c r="A7" s="3"/>
      <c r="B7" s="5"/>
      <c r="C7" s="17" t="s">
        <v>4930</v>
      </c>
      <c r="D7" s="279" t="s">
        <v>15</v>
      </c>
      <c r="E7" s="280"/>
      <c r="F7" s="280"/>
      <c r="G7" s="280"/>
      <c r="H7" s="280"/>
      <c r="I7" s="7"/>
      <c r="J7" s="4"/>
      <c r="K7" s="1"/>
      <c r="L7" s="155" t="s">
        <v>2</v>
      </c>
      <c r="M7" s="1"/>
      <c r="N7" s="1"/>
      <c r="O7" s="1"/>
      <c r="P7" s="1"/>
      <c r="Q7" s="1"/>
      <c r="R7" s="1"/>
      <c r="S7" s="1"/>
      <c r="T7" s="1"/>
      <c r="U7" s="1"/>
      <c r="V7" s="1"/>
      <c r="W7" s="1"/>
      <c r="X7" s="1"/>
      <c r="Y7" s="1"/>
      <c r="Z7" s="1"/>
    </row>
    <row r="8" spans="1:26" x14ac:dyDescent="0.25">
      <c r="A8" s="3"/>
      <c r="B8" s="5"/>
      <c r="C8" s="6"/>
      <c r="D8" s="6"/>
      <c r="E8" s="6"/>
      <c r="F8" s="6"/>
      <c r="G8" s="6"/>
      <c r="H8" s="6"/>
      <c r="I8" s="7"/>
      <c r="J8" s="4"/>
      <c r="K8" s="1"/>
      <c r="L8" s="155" t="s">
        <v>3</v>
      </c>
      <c r="M8" s="1"/>
      <c r="N8" s="1"/>
      <c r="O8" s="1"/>
      <c r="P8" s="1"/>
      <c r="Q8" s="1"/>
      <c r="R8" s="1"/>
      <c r="S8" s="1"/>
      <c r="T8" s="1"/>
      <c r="U8" s="1"/>
      <c r="V8" s="1"/>
      <c r="W8" s="1"/>
      <c r="X8" s="1"/>
      <c r="Y8" s="1"/>
      <c r="Z8" s="1"/>
    </row>
    <row r="9" spans="1:26" x14ac:dyDescent="0.25">
      <c r="A9" s="3"/>
      <c r="B9" s="5"/>
      <c r="C9" s="17" t="s">
        <v>4931</v>
      </c>
      <c r="D9" s="279" t="s">
        <v>15</v>
      </c>
      <c r="E9" s="280"/>
      <c r="F9" s="280"/>
      <c r="G9" s="280"/>
      <c r="H9" s="280"/>
      <c r="I9" s="7"/>
      <c r="J9" s="4"/>
      <c r="K9" s="1"/>
      <c r="L9" s="155" t="s">
        <v>4618</v>
      </c>
      <c r="M9" s="1"/>
      <c r="N9" s="1"/>
      <c r="O9" s="1"/>
      <c r="P9" s="1"/>
      <c r="Q9" s="1"/>
      <c r="R9" s="1"/>
      <c r="S9" s="1"/>
      <c r="T9" s="1"/>
      <c r="U9" s="1"/>
      <c r="V9" s="1"/>
      <c r="W9" s="1"/>
      <c r="X9" s="1"/>
      <c r="Y9" s="1"/>
      <c r="Z9" s="1"/>
    </row>
    <row r="10" spans="1:26" x14ac:dyDescent="0.25">
      <c r="A10" s="3"/>
      <c r="B10" s="5"/>
      <c r="C10" s="6"/>
      <c r="D10" s="6"/>
      <c r="E10" s="6"/>
      <c r="F10" s="6"/>
      <c r="G10" s="6"/>
      <c r="H10" s="6"/>
      <c r="I10" s="7"/>
      <c r="J10" s="4"/>
      <c r="K10" s="1"/>
      <c r="L10" s="155" t="s">
        <v>4619</v>
      </c>
      <c r="M10" s="1"/>
      <c r="N10" s="1"/>
      <c r="O10" s="1"/>
      <c r="P10" s="1"/>
      <c r="Q10" s="1"/>
      <c r="R10" s="1"/>
      <c r="S10" s="1"/>
      <c r="T10" s="1"/>
      <c r="U10" s="1"/>
      <c r="V10" s="1"/>
      <c r="W10" s="1"/>
      <c r="X10" s="1"/>
      <c r="Y10" s="1"/>
      <c r="Z10" s="1"/>
    </row>
    <row r="11" spans="1:26" x14ac:dyDescent="0.25">
      <c r="A11" s="3"/>
      <c r="B11" s="5"/>
      <c r="C11" s="17" t="s">
        <v>4932</v>
      </c>
      <c r="D11" s="267" t="s">
        <v>4614</v>
      </c>
      <c r="E11" s="267"/>
      <c r="F11" s="267"/>
      <c r="G11" s="267"/>
      <c r="H11" s="267"/>
      <c r="I11" s="7"/>
      <c r="J11" s="4"/>
      <c r="K11" s="1"/>
      <c r="L11" s="155" t="s">
        <v>4</v>
      </c>
      <c r="M11" s="1"/>
      <c r="N11" s="1"/>
      <c r="O11" s="1"/>
      <c r="P11" s="1"/>
      <c r="Q11" s="1"/>
      <c r="R11" s="1"/>
      <c r="S11" s="1"/>
      <c r="T11" s="1"/>
      <c r="U11" s="1"/>
      <c r="V11" s="1"/>
      <c r="W11" s="1"/>
      <c r="X11" s="1"/>
      <c r="Y11" s="1"/>
      <c r="Z11" s="1"/>
    </row>
    <row r="12" spans="1:26" x14ac:dyDescent="0.25">
      <c r="A12" s="3"/>
      <c r="B12" s="5"/>
      <c r="C12" s="17" t="s">
        <v>4933</v>
      </c>
      <c r="D12" s="267" t="s">
        <v>4614</v>
      </c>
      <c r="E12" s="267"/>
      <c r="F12" s="267"/>
      <c r="G12" s="267"/>
      <c r="H12" s="267"/>
      <c r="I12" s="7"/>
      <c r="J12" s="4"/>
      <c r="K12" s="1"/>
      <c r="L12" s="155" t="s">
        <v>5</v>
      </c>
      <c r="M12" s="1"/>
      <c r="N12" s="1"/>
      <c r="O12" s="1"/>
      <c r="P12" s="1"/>
      <c r="Q12" s="1"/>
      <c r="R12" s="1"/>
      <c r="S12" s="1"/>
      <c r="T12" s="1"/>
      <c r="U12" s="1"/>
      <c r="V12" s="1"/>
      <c r="W12" s="1"/>
      <c r="X12" s="1"/>
      <c r="Y12" s="1"/>
      <c r="Z12" s="1"/>
    </row>
    <row r="13" spans="1:26" x14ac:dyDescent="0.25">
      <c r="A13" s="3"/>
      <c r="B13" s="5"/>
      <c r="C13" s="6"/>
      <c r="D13" s="6"/>
      <c r="E13" s="6"/>
      <c r="F13" s="6"/>
      <c r="G13" s="6"/>
      <c r="H13" s="6"/>
      <c r="I13" s="7"/>
      <c r="J13" s="4"/>
      <c r="K13" s="1"/>
      <c r="L13" s="155" t="s">
        <v>6</v>
      </c>
      <c r="M13" s="1"/>
      <c r="N13" s="1"/>
      <c r="O13" s="1"/>
      <c r="P13" s="1"/>
      <c r="Q13" s="1"/>
      <c r="R13" s="1"/>
      <c r="S13" s="1"/>
      <c r="T13" s="1"/>
      <c r="U13" s="1"/>
      <c r="V13" s="1"/>
      <c r="W13" s="1"/>
      <c r="X13" s="1"/>
      <c r="Y13" s="1"/>
      <c r="Z13" s="1"/>
    </row>
    <row r="14" spans="1:26" x14ac:dyDescent="0.25">
      <c r="A14" s="3"/>
      <c r="B14" s="5"/>
      <c r="C14" s="34" t="s">
        <v>4934</v>
      </c>
      <c r="D14" s="6"/>
      <c r="E14" s="6"/>
      <c r="F14" s="6"/>
      <c r="G14" s="6"/>
      <c r="H14" s="6"/>
      <c r="I14" s="7"/>
      <c r="J14" s="4"/>
      <c r="K14" s="1"/>
      <c r="L14" s="155" t="s">
        <v>7</v>
      </c>
      <c r="M14" s="1"/>
      <c r="N14" s="1"/>
      <c r="O14" s="1"/>
      <c r="P14" s="1"/>
      <c r="Q14" s="1"/>
      <c r="R14" s="1"/>
      <c r="S14" s="1"/>
      <c r="T14" s="1"/>
      <c r="U14" s="1"/>
      <c r="V14" s="1"/>
      <c r="W14" s="1"/>
      <c r="X14" s="1"/>
      <c r="Y14" s="1"/>
      <c r="Z14" s="1"/>
    </row>
    <row r="15" spans="1:26" x14ac:dyDescent="0.25">
      <c r="A15" s="3"/>
      <c r="B15" s="5"/>
      <c r="C15" s="13" t="s">
        <v>4935</v>
      </c>
      <c r="D15" s="279" t="s">
        <v>15</v>
      </c>
      <c r="E15" s="280"/>
      <c r="F15" s="280"/>
      <c r="G15" s="280"/>
      <c r="H15" s="280"/>
      <c r="I15" s="7"/>
      <c r="J15" s="4"/>
      <c r="K15" s="1"/>
      <c r="L15" s="155" t="s">
        <v>4620</v>
      </c>
      <c r="M15" s="1"/>
      <c r="N15" s="1"/>
      <c r="O15" s="1"/>
      <c r="P15" s="1"/>
      <c r="Q15" s="1"/>
      <c r="R15" s="1"/>
      <c r="S15" s="1"/>
      <c r="T15" s="1"/>
      <c r="U15" s="1"/>
      <c r="V15" s="1"/>
      <c r="W15" s="1"/>
      <c r="X15" s="1"/>
      <c r="Y15" s="1"/>
      <c r="Z15" s="1"/>
    </row>
    <row r="16" spans="1:26" x14ac:dyDescent="0.25">
      <c r="A16" s="3"/>
      <c r="B16" s="5"/>
      <c r="C16" s="13" t="s">
        <v>4936</v>
      </c>
      <c r="D16" s="279" t="s">
        <v>15</v>
      </c>
      <c r="E16" s="280"/>
      <c r="F16" s="280"/>
      <c r="G16" s="280"/>
      <c r="H16" s="280"/>
      <c r="I16" s="7"/>
      <c r="J16" s="4"/>
      <c r="K16" s="1"/>
      <c r="L16" s="155" t="s">
        <v>4621</v>
      </c>
      <c r="M16" s="1"/>
      <c r="N16" s="1"/>
      <c r="O16" s="1"/>
      <c r="P16" s="1"/>
      <c r="Q16" s="1"/>
      <c r="R16" s="1"/>
      <c r="S16" s="1"/>
      <c r="T16" s="1"/>
      <c r="U16" s="1"/>
      <c r="V16" s="1"/>
      <c r="W16" s="1"/>
      <c r="X16" s="1"/>
      <c r="Y16" s="1"/>
      <c r="Z16" s="1"/>
    </row>
    <row r="17" spans="1:26" ht="15.75" thickBot="1" x14ac:dyDescent="0.3">
      <c r="A17" s="3"/>
      <c r="B17" s="5"/>
      <c r="C17" s="13" t="s">
        <v>4937</v>
      </c>
      <c r="D17" s="279" t="s">
        <v>15</v>
      </c>
      <c r="E17" s="280"/>
      <c r="F17" s="280"/>
      <c r="G17" s="280"/>
      <c r="H17" s="280"/>
      <c r="I17" s="7"/>
      <c r="J17" s="4"/>
      <c r="K17" s="1"/>
      <c r="L17" s="156" t="s">
        <v>4622</v>
      </c>
      <c r="M17" s="1"/>
      <c r="N17" s="1"/>
      <c r="O17" s="1"/>
      <c r="P17" s="1"/>
      <c r="Q17" s="1"/>
      <c r="R17" s="1"/>
      <c r="S17" s="1"/>
      <c r="T17" s="1"/>
      <c r="U17" s="1"/>
      <c r="V17" s="1"/>
      <c r="W17" s="1"/>
      <c r="X17" s="1"/>
      <c r="Y17" s="1"/>
      <c r="Z17" s="1"/>
    </row>
    <row r="18" spans="1:26" ht="15.75" thickBot="1" x14ac:dyDescent="0.3">
      <c r="A18" s="3"/>
      <c r="B18" s="5"/>
      <c r="C18" s="276" t="s">
        <v>4938</v>
      </c>
      <c r="D18" s="274"/>
      <c r="E18" s="274"/>
      <c r="F18" s="274"/>
      <c r="G18" s="274"/>
      <c r="H18" s="274"/>
      <c r="I18" s="7"/>
      <c r="J18" s="4"/>
      <c r="K18" s="1"/>
      <c r="L18" s="1"/>
      <c r="M18" s="1"/>
      <c r="N18" s="1"/>
      <c r="O18" s="1"/>
      <c r="P18" s="1"/>
      <c r="Q18" s="1"/>
      <c r="R18" s="1"/>
      <c r="S18" s="1"/>
      <c r="T18" s="1"/>
      <c r="U18" s="1"/>
      <c r="V18" s="1"/>
      <c r="W18" s="1"/>
      <c r="X18" s="1"/>
      <c r="Y18" s="1"/>
      <c r="Z18" s="1"/>
    </row>
    <row r="19" spans="1:26" x14ac:dyDescent="0.25">
      <c r="A19" s="3"/>
      <c r="B19" s="5"/>
      <c r="C19" s="276"/>
      <c r="D19" s="274"/>
      <c r="E19" s="274"/>
      <c r="F19" s="274"/>
      <c r="G19" s="274"/>
      <c r="H19" s="274"/>
      <c r="I19" s="7"/>
      <c r="J19" s="4"/>
      <c r="K19" s="1"/>
      <c r="L19" s="12" t="s">
        <v>4623</v>
      </c>
      <c r="M19" s="1"/>
      <c r="N19" s="1"/>
      <c r="O19" s="1"/>
      <c r="P19" s="1"/>
      <c r="Q19" s="1"/>
      <c r="R19" s="1"/>
      <c r="S19" s="1"/>
      <c r="T19" s="1"/>
      <c r="U19" s="1"/>
      <c r="V19" s="1"/>
      <c r="W19" s="1"/>
      <c r="X19" s="1"/>
      <c r="Y19" s="1"/>
      <c r="Z19" s="1"/>
    </row>
    <row r="20" spans="1:26" x14ac:dyDescent="0.25">
      <c r="A20" s="3"/>
      <c r="B20" s="5"/>
      <c r="C20" s="6"/>
      <c r="D20" s="6"/>
      <c r="E20" s="6"/>
      <c r="F20" s="6"/>
      <c r="G20" s="6"/>
      <c r="H20" s="6"/>
      <c r="I20" s="7"/>
      <c r="J20" s="4"/>
      <c r="K20" s="1"/>
      <c r="L20" s="155" t="s">
        <v>4624</v>
      </c>
      <c r="M20" s="1"/>
      <c r="N20" s="1"/>
      <c r="O20" s="1"/>
      <c r="P20" s="1"/>
      <c r="Q20" s="1"/>
      <c r="R20" s="1"/>
      <c r="S20" s="1"/>
      <c r="T20" s="1"/>
      <c r="U20" s="1"/>
      <c r="V20" s="1"/>
      <c r="W20" s="1"/>
      <c r="X20" s="1"/>
      <c r="Y20" s="1"/>
      <c r="Z20" s="1"/>
    </row>
    <row r="21" spans="1:26" ht="14.45" customHeight="1" x14ac:dyDescent="0.25">
      <c r="A21" s="3"/>
      <c r="B21" s="5"/>
      <c r="C21" s="254" t="s">
        <v>5307</v>
      </c>
      <c r="D21" s="342"/>
      <c r="E21" s="342"/>
      <c r="F21" s="342"/>
      <c r="G21" s="342"/>
      <c r="H21" s="342"/>
      <c r="I21" s="7"/>
      <c r="J21" s="4"/>
      <c r="K21" s="1"/>
      <c r="L21" s="155" t="s">
        <v>4625</v>
      </c>
      <c r="M21" s="1"/>
      <c r="N21" s="1"/>
      <c r="O21" s="1"/>
      <c r="P21" s="1"/>
      <c r="Q21" s="1"/>
      <c r="R21" s="1"/>
      <c r="S21" s="1"/>
      <c r="T21" s="1"/>
      <c r="U21" s="1"/>
      <c r="V21" s="1"/>
      <c r="W21" s="1"/>
      <c r="X21" s="1"/>
      <c r="Y21" s="1"/>
      <c r="Z21" s="1"/>
    </row>
    <row r="22" spans="1:26" x14ac:dyDescent="0.25">
      <c r="A22" s="3"/>
      <c r="B22" s="5"/>
      <c r="C22" s="255"/>
      <c r="D22" s="344"/>
      <c r="E22" s="344"/>
      <c r="F22" s="344"/>
      <c r="G22" s="344"/>
      <c r="H22" s="344"/>
      <c r="I22" s="7"/>
      <c r="J22" s="4"/>
      <c r="K22" s="1"/>
      <c r="L22" s="155" t="s">
        <v>4626</v>
      </c>
      <c r="M22" s="1"/>
      <c r="N22" s="1"/>
      <c r="O22" s="1"/>
      <c r="P22" s="1"/>
      <c r="Q22" s="1"/>
      <c r="R22" s="1"/>
      <c r="S22" s="1"/>
      <c r="T22" s="1"/>
      <c r="U22" s="1"/>
      <c r="V22" s="1"/>
      <c r="W22" s="1"/>
      <c r="X22" s="1"/>
      <c r="Y22" s="1"/>
      <c r="Z22" s="1"/>
    </row>
    <row r="23" spans="1:26" ht="14.45" customHeight="1" x14ac:dyDescent="0.25">
      <c r="A23" s="3"/>
      <c r="B23" s="5"/>
      <c r="C23" s="296" t="s">
        <v>5308</v>
      </c>
      <c r="D23" s="342"/>
      <c r="E23" s="342"/>
      <c r="F23" s="342"/>
      <c r="G23" s="342"/>
      <c r="H23" s="342"/>
      <c r="I23" s="7"/>
      <c r="J23" s="4"/>
      <c r="K23" s="1"/>
      <c r="L23" s="155" t="s">
        <v>8</v>
      </c>
      <c r="M23" s="1"/>
      <c r="N23" s="1"/>
      <c r="O23" s="1"/>
      <c r="P23" s="1"/>
      <c r="Q23" s="1"/>
      <c r="R23" s="1"/>
      <c r="S23" s="1"/>
      <c r="T23" s="1"/>
      <c r="U23" s="1"/>
      <c r="V23" s="1"/>
      <c r="W23" s="1"/>
      <c r="X23" s="1"/>
      <c r="Y23" s="1"/>
      <c r="Z23" s="1"/>
    </row>
    <row r="24" spans="1:26" x14ac:dyDescent="0.25">
      <c r="A24" s="3"/>
      <c r="B24" s="5"/>
      <c r="C24" s="296"/>
      <c r="D24" s="344"/>
      <c r="E24" s="344"/>
      <c r="F24" s="344"/>
      <c r="G24" s="344"/>
      <c r="H24" s="344"/>
      <c r="I24" s="7"/>
      <c r="J24" s="4"/>
      <c r="K24" s="1"/>
      <c r="L24" s="158" t="s">
        <v>9</v>
      </c>
      <c r="M24" s="1"/>
      <c r="N24" s="1"/>
      <c r="O24" s="1"/>
      <c r="P24" s="1"/>
      <c r="Q24" s="1"/>
      <c r="R24" s="1"/>
      <c r="S24" s="1"/>
      <c r="T24" s="1"/>
      <c r="U24" s="1"/>
      <c r="V24" s="1"/>
      <c r="W24" s="1"/>
      <c r="X24" s="1"/>
      <c r="Y24" s="1"/>
      <c r="Z24" s="1"/>
    </row>
    <row r="25" spans="1:26" x14ac:dyDescent="0.25">
      <c r="A25" s="3"/>
      <c r="B25" s="5"/>
      <c r="C25" s="17" t="s">
        <v>5309</v>
      </c>
      <c r="D25" s="165"/>
      <c r="E25" s="165"/>
      <c r="F25" s="165"/>
      <c r="G25" s="165"/>
      <c r="H25" s="165"/>
      <c r="I25" s="7"/>
      <c r="J25" s="4"/>
      <c r="K25" s="1"/>
      <c r="L25" s="155" t="s">
        <v>4627</v>
      </c>
      <c r="M25" s="1"/>
      <c r="N25" s="1"/>
      <c r="O25" s="1"/>
      <c r="P25" s="1"/>
      <c r="Q25" s="1"/>
      <c r="R25" s="1"/>
      <c r="S25" s="1"/>
      <c r="T25" s="1"/>
      <c r="U25" s="1"/>
      <c r="V25" s="1"/>
      <c r="W25" s="1"/>
      <c r="X25" s="1"/>
      <c r="Y25" s="1"/>
      <c r="Z25" s="1"/>
    </row>
    <row r="26" spans="1:26" x14ac:dyDescent="0.25">
      <c r="A26" s="3"/>
      <c r="B26" s="5"/>
      <c r="C26" s="6"/>
      <c r="D26" s="6"/>
      <c r="E26" s="6"/>
      <c r="F26" s="6"/>
      <c r="G26" s="6"/>
      <c r="H26" s="6"/>
      <c r="I26" s="7"/>
      <c r="J26" s="4"/>
      <c r="K26" s="1"/>
      <c r="L26" s="155" t="s">
        <v>10</v>
      </c>
      <c r="M26" s="1"/>
      <c r="N26" s="1"/>
      <c r="O26" s="1"/>
      <c r="P26" s="1"/>
      <c r="Q26" s="1"/>
      <c r="R26" s="1"/>
      <c r="S26" s="1"/>
      <c r="T26" s="1"/>
      <c r="U26" s="1"/>
      <c r="V26" s="1"/>
      <c r="W26" s="1"/>
      <c r="X26" s="1"/>
      <c r="Y26" s="1"/>
      <c r="Z26" s="1"/>
    </row>
    <row r="27" spans="1:26" ht="15.75" thickBot="1" x14ac:dyDescent="0.3">
      <c r="A27" s="3"/>
      <c r="B27" s="5"/>
      <c r="C27" s="34" t="s">
        <v>4939</v>
      </c>
      <c r="D27" s="6"/>
      <c r="E27" s="6"/>
      <c r="F27" s="6"/>
      <c r="G27" s="6"/>
      <c r="H27" s="6"/>
      <c r="I27" s="7"/>
      <c r="J27" s="4"/>
      <c r="K27" s="1"/>
      <c r="L27" s="156" t="s">
        <v>11</v>
      </c>
      <c r="M27" s="1"/>
      <c r="N27" s="1"/>
      <c r="O27" s="1"/>
      <c r="P27" s="1"/>
      <c r="Q27" s="1"/>
      <c r="R27" s="1"/>
      <c r="S27" s="1"/>
      <c r="T27" s="1"/>
      <c r="U27" s="1"/>
      <c r="V27" s="1"/>
      <c r="W27" s="1"/>
      <c r="X27" s="1"/>
      <c r="Y27" s="1"/>
      <c r="Z27" s="1"/>
    </row>
    <row r="28" spans="1:26" x14ac:dyDescent="0.25">
      <c r="A28" s="3"/>
      <c r="B28" s="5"/>
      <c r="C28" s="13" t="s">
        <v>4940</v>
      </c>
      <c r="D28" s="279" t="s">
        <v>15</v>
      </c>
      <c r="E28" s="280"/>
      <c r="F28" s="280"/>
      <c r="G28" s="280"/>
      <c r="H28" s="280"/>
      <c r="I28" s="7"/>
      <c r="J28" s="4"/>
      <c r="K28" s="1"/>
      <c r="L28" s="1"/>
      <c r="M28" s="1"/>
      <c r="N28" s="1"/>
      <c r="O28" s="1"/>
      <c r="P28" s="1"/>
      <c r="Q28" s="1"/>
      <c r="R28" s="1"/>
      <c r="S28" s="1"/>
      <c r="T28" s="1"/>
      <c r="U28" s="1"/>
      <c r="V28" s="1"/>
      <c r="W28" s="1"/>
      <c r="X28" s="1"/>
      <c r="Y28" s="1"/>
      <c r="Z28" s="1"/>
    </row>
    <row r="29" spans="1:26" x14ac:dyDescent="0.25">
      <c r="A29" s="3"/>
      <c r="B29" s="5"/>
      <c r="C29" s="13" t="s">
        <v>4941</v>
      </c>
      <c r="D29" s="279" t="s">
        <v>15</v>
      </c>
      <c r="E29" s="280"/>
      <c r="F29" s="280"/>
      <c r="G29" s="280"/>
      <c r="H29" s="280"/>
      <c r="I29" s="7"/>
      <c r="J29" s="4"/>
      <c r="K29" s="1"/>
      <c r="L29" s="1"/>
      <c r="M29" s="1"/>
      <c r="N29" s="1"/>
      <c r="O29" s="1"/>
      <c r="P29" s="1"/>
      <c r="Q29" s="1"/>
      <c r="R29" s="1"/>
      <c r="S29" s="1"/>
      <c r="T29" s="1"/>
      <c r="U29" s="1"/>
      <c r="V29" s="1"/>
      <c r="W29" s="1"/>
      <c r="X29" s="1"/>
      <c r="Y29" s="1"/>
      <c r="Z29" s="1"/>
    </row>
    <row r="30" spans="1:26" x14ac:dyDescent="0.25">
      <c r="A30" s="3"/>
      <c r="B30" s="5"/>
      <c r="C30" s="13" t="s">
        <v>4942</v>
      </c>
      <c r="D30" s="279" t="s">
        <v>15</v>
      </c>
      <c r="E30" s="280"/>
      <c r="F30" s="280"/>
      <c r="G30" s="280"/>
      <c r="H30" s="280"/>
      <c r="I30" s="7"/>
      <c r="J30" s="4"/>
      <c r="K30" s="1"/>
      <c r="L30" s="1"/>
      <c r="M30" s="1"/>
      <c r="N30" s="1"/>
      <c r="O30" s="1"/>
      <c r="P30" s="1"/>
      <c r="Q30" s="1"/>
      <c r="R30" s="1"/>
      <c r="S30" s="1"/>
      <c r="T30" s="1"/>
      <c r="U30" s="1"/>
      <c r="V30" s="1"/>
      <c r="W30" s="1"/>
      <c r="X30" s="1"/>
      <c r="Y30" s="1"/>
      <c r="Z30" s="1"/>
    </row>
    <row r="31" spans="1:26" x14ac:dyDescent="0.25">
      <c r="A31" s="3"/>
      <c r="B31" s="5"/>
      <c r="C31" s="13" t="s">
        <v>4943</v>
      </c>
      <c r="D31" s="279" t="s">
        <v>15</v>
      </c>
      <c r="E31" s="280"/>
      <c r="F31" s="280"/>
      <c r="G31" s="280"/>
      <c r="H31" s="280"/>
      <c r="I31" s="7"/>
      <c r="J31" s="4"/>
      <c r="K31" s="1"/>
      <c r="L31" s="1"/>
      <c r="M31" s="1"/>
      <c r="N31" s="1"/>
      <c r="O31" s="1"/>
      <c r="P31" s="1"/>
      <c r="Q31" s="1"/>
      <c r="R31" s="1"/>
      <c r="S31" s="1"/>
      <c r="T31" s="1"/>
      <c r="U31" s="1"/>
      <c r="V31" s="1"/>
      <c r="W31" s="1"/>
      <c r="X31" s="1"/>
      <c r="Y31" s="1"/>
      <c r="Z31" s="1"/>
    </row>
    <row r="32" spans="1:26" x14ac:dyDescent="0.25">
      <c r="A32" s="3"/>
      <c r="B32" s="5"/>
      <c r="C32" s="13" t="s">
        <v>4944</v>
      </c>
      <c r="D32" s="279" t="s">
        <v>15</v>
      </c>
      <c r="E32" s="280"/>
      <c r="F32" s="280"/>
      <c r="G32" s="280"/>
      <c r="H32" s="280"/>
      <c r="I32" s="7"/>
      <c r="J32" s="4"/>
      <c r="K32" s="1"/>
      <c r="L32" s="1"/>
      <c r="M32" s="1"/>
      <c r="N32" s="1"/>
      <c r="O32" s="1"/>
      <c r="P32" s="1"/>
      <c r="Q32" s="1"/>
      <c r="R32" s="1"/>
      <c r="S32" s="1"/>
      <c r="T32" s="1"/>
      <c r="U32" s="1"/>
      <c r="V32" s="1"/>
      <c r="W32" s="1"/>
      <c r="X32" s="1"/>
      <c r="Y32" s="1"/>
      <c r="Z32" s="1"/>
    </row>
    <row r="33" spans="1:26" x14ac:dyDescent="0.25">
      <c r="A33" s="3"/>
      <c r="B33" s="5"/>
      <c r="C33" s="13" t="s">
        <v>4945</v>
      </c>
      <c r="D33" s="279" t="s">
        <v>15</v>
      </c>
      <c r="E33" s="280"/>
      <c r="F33" s="280"/>
      <c r="G33" s="280"/>
      <c r="H33" s="280"/>
      <c r="I33" s="7"/>
      <c r="J33" s="4"/>
      <c r="K33" s="1"/>
      <c r="L33" s="1"/>
      <c r="M33" s="1"/>
      <c r="N33" s="1"/>
      <c r="O33" s="1"/>
      <c r="P33" s="1"/>
      <c r="Q33" s="1"/>
      <c r="R33" s="1"/>
      <c r="S33" s="1"/>
      <c r="T33" s="1"/>
      <c r="U33" s="1"/>
      <c r="V33" s="1"/>
      <c r="W33" s="1"/>
      <c r="X33" s="1"/>
      <c r="Y33" s="1"/>
      <c r="Z33" s="1"/>
    </row>
    <row r="34" spans="1:26" x14ac:dyDescent="0.25">
      <c r="A34" s="3"/>
      <c r="B34" s="5"/>
      <c r="C34" s="13" t="s">
        <v>4946</v>
      </c>
      <c r="D34" s="279" t="s">
        <v>15</v>
      </c>
      <c r="E34" s="280"/>
      <c r="F34" s="280"/>
      <c r="G34" s="280"/>
      <c r="H34" s="280"/>
      <c r="I34" s="7"/>
      <c r="J34" s="4"/>
      <c r="K34" s="1"/>
      <c r="L34" s="1"/>
      <c r="M34" s="1"/>
      <c r="N34" s="1"/>
      <c r="O34" s="1"/>
      <c r="P34" s="1"/>
      <c r="Q34" s="1"/>
      <c r="R34" s="1"/>
      <c r="S34" s="1"/>
      <c r="T34" s="1"/>
      <c r="U34" s="1"/>
      <c r="V34" s="1"/>
      <c r="W34" s="1"/>
      <c r="X34" s="1"/>
      <c r="Y34" s="1"/>
      <c r="Z34" s="1"/>
    </row>
    <row r="35" spans="1:26" x14ac:dyDescent="0.25">
      <c r="A35" s="3"/>
      <c r="B35" s="5"/>
      <c r="C35" s="6"/>
      <c r="D35" s="6"/>
      <c r="E35" s="6"/>
      <c r="F35" s="6"/>
      <c r="G35" s="6"/>
      <c r="H35" s="6"/>
      <c r="I35" s="7"/>
      <c r="J35" s="4"/>
      <c r="K35" s="1"/>
      <c r="L35" s="1"/>
      <c r="M35" s="1"/>
      <c r="N35" s="1"/>
      <c r="O35" s="1"/>
      <c r="P35" s="1"/>
      <c r="Q35" s="1"/>
      <c r="R35" s="1"/>
      <c r="S35" s="1"/>
      <c r="T35" s="1"/>
      <c r="U35" s="1"/>
      <c r="V35" s="1"/>
      <c r="W35" s="1"/>
      <c r="X35" s="1"/>
      <c r="Y35" s="1"/>
      <c r="Z35" s="1"/>
    </row>
    <row r="36" spans="1:26" x14ac:dyDescent="0.25">
      <c r="A36" s="3"/>
      <c r="B36" s="5"/>
      <c r="C36" s="34" t="s">
        <v>4947</v>
      </c>
      <c r="D36" s="6"/>
      <c r="E36" s="6"/>
      <c r="F36" s="6"/>
      <c r="G36" s="6"/>
      <c r="H36" s="6"/>
      <c r="I36" s="7"/>
      <c r="J36" s="4"/>
      <c r="K36" s="1"/>
      <c r="L36" s="1"/>
      <c r="M36" s="1"/>
      <c r="N36" s="1"/>
      <c r="O36" s="1"/>
      <c r="P36" s="1"/>
      <c r="Q36" s="1"/>
      <c r="R36" s="1"/>
      <c r="S36" s="1"/>
      <c r="T36" s="1"/>
      <c r="U36" s="1"/>
      <c r="V36" s="1"/>
      <c r="W36" s="1"/>
      <c r="X36" s="1"/>
      <c r="Y36" s="1"/>
      <c r="Z36" s="1"/>
    </row>
    <row r="37" spans="1:26" x14ac:dyDescent="0.25">
      <c r="A37" s="3"/>
      <c r="B37" s="5"/>
      <c r="C37" s="13" t="s">
        <v>4948</v>
      </c>
      <c r="D37" s="279" t="s">
        <v>15</v>
      </c>
      <c r="E37" s="280"/>
      <c r="F37" s="280"/>
      <c r="G37" s="280"/>
      <c r="H37" s="280"/>
      <c r="I37" s="7"/>
      <c r="J37" s="4"/>
      <c r="K37" s="1"/>
      <c r="L37" s="1"/>
      <c r="M37" s="1"/>
      <c r="N37" s="1"/>
      <c r="O37" s="1"/>
      <c r="P37" s="1"/>
      <c r="Q37" s="1"/>
      <c r="R37" s="1"/>
      <c r="S37" s="1"/>
      <c r="T37" s="1"/>
      <c r="U37" s="1"/>
      <c r="V37" s="1"/>
      <c r="W37" s="1"/>
      <c r="X37" s="1"/>
      <c r="Y37" s="1"/>
      <c r="Z37" s="1"/>
    </row>
    <row r="38" spans="1:26" x14ac:dyDescent="0.25">
      <c r="A38" s="3"/>
      <c r="B38" s="5"/>
      <c r="C38" s="13" t="s">
        <v>4949</v>
      </c>
      <c r="D38" s="279" t="s">
        <v>15</v>
      </c>
      <c r="E38" s="280"/>
      <c r="F38" s="280"/>
      <c r="G38" s="280"/>
      <c r="H38" s="280"/>
      <c r="I38" s="7"/>
      <c r="J38" s="4"/>
      <c r="K38" s="1"/>
      <c r="L38" s="1"/>
      <c r="M38" s="1"/>
      <c r="N38" s="1"/>
      <c r="O38" s="1"/>
      <c r="P38" s="1"/>
      <c r="Q38" s="1"/>
      <c r="R38" s="1"/>
      <c r="S38" s="1"/>
      <c r="T38" s="1"/>
      <c r="U38" s="1"/>
      <c r="V38" s="1"/>
      <c r="W38" s="1"/>
      <c r="X38" s="1"/>
      <c r="Y38" s="1"/>
      <c r="Z38" s="1"/>
    </row>
    <row r="39" spans="1:26" x14ac:dyDescent="0.25">
      <c r="A39" s="3"/>
      <c r="B39" s="5"/>
      <c r="C39" s="13" t="s">
        <v>4950</v>
      </c>
      <c r="D39" s="279" t="s">
        <v>15</v>
      </c>
      <c r="E39" s="280"/>
      <c r="F39" s="280"/>
      <c r="G39" s="280"/>
      <c r="H39" s="280"/>
      <c r="I39" s="7"/>
      <c r="J39" s="4"/>
      <c r="K39" s="1"/>
      <c r="L39" s="1"/>
      <c r="M39" s="1"/>
      <c r="N39" s="1"/>
      <c r="O39" s="1"/>
      <c r="P39" s="1"/>
      <c r="Q39" s="1"/>
      <c r="R39" s="1"/>
      <c r="S39" s="1"/>
      <c r="T39" s="1"/>
      <c r="U39" s="1"/>
      <c r="V39" s="1"/>
      <c r="W39" s="1"/>
      <c r="X39" s="1"/>
      <c r="Y39" s="1"/>
      <c r="Z39" s="1"/>
    </row>
    <row r="40" spans="1:26" x14ac:dyDescent="0.25">
      <c r="A40" s="3"/>
      <c r="B40" s="5"/>
      <c r="C40" s="13" t="s">
        <v>4951</v>
      </c>
      <c r="D40" s="267" t="s">
        <v>4614</v>
      </c>
      <c r="E40" s="267"/>
      <c r="F40" s="267"/>
      <c r="G40" s="267"/>
      <c r="H40" s="267"/>
      <c r="I40" s="7"/>
      <c r="J40" s="4"/>
      <c r="K40" s="1"/>
      <c r="L40" s="1"/>
      <c r="M40" s="1"/>
      <c r="N40" s="1"/>
      <c r="O40" s="1"/>
      <c r="P40" s="1"/>
      <c r="Q40" s="1"/>
      <c r="R40" s="1"/>
      <c r="S40" s="1"/>
      <c r="T40" s="1"/>
      <c r="U40" s="1"/>
      <c r="V40" s="1"/>
      <c r="W40" s="1"/>
      <c r="X40" s="1"/>
      <c r="Y40" s="1"/>
      <c r="Z40" s="1"/>
    </row>
    <row r="41" spans="1:26" x14ac:dyDescent="0.25">
      <c r="A41" s="3"/>
      <c r="B41" s="5"/>
      <c r="C41" s="6"/>
      <c r="D41" s="6"/>
      <c r="E41" s="6"/>
      <c r="F41" s="6"/>
      <c r="G41" s="6"/>
      <c r="H41" s="6"/>
      <c r="I41" s="7"/>
      <c r="J41" s="4"/>
      <c r="K41" s="1"/>
      <c r="L41" s="1"/>
      <c r="M41" s="1"/>
      <c r="N41" s="1"/>
      <c r="O41" s="1"/>
      <c r="P41" s="1"/>
      <c r="Q41" s="1"/>
      <c r="R41" s="1"/>
      <c r="S41" s="1"/>
      <c r="T41" s="1"/>
      <c r="U41" s="1"/>
      <c r="V41" s="1"/>
      <c r="W41" s="1"/>
      <c r="X41" s="1"/>
      <c r="Y41" s="1"/>
      <c r="Z41" s="1"/>
    </row>
    <row r="42" spans="1:26" ht="14.45" customHeight="1" x14ac:dyDescent="0.25">
      <c r="A42" s="3"/>
      <c r="B42" s="5"/>
      <c r="C42" s="289" t="s">
        <v>4628</v>
      </c>
      <c r="D42" s="6"/>
      <c r="E42" s="6"/>
      <c r="F42" s="6"/>
      <c r="G42" s="290" t="s">
        <v>4629</v>
      </c>
      <c r="H42" s="290"/>
      <c r="I42" s="7"/>
      <c r="J42" s="4"/>
      <c r="K42" s="1"/>
      <c r="L42" s="1"/>
      <c r="M42" s="1"/>
      <c r="N42" s="1"/>
      <c r="O42" s="1"/>
      <c r="P42" s="1"/>
      <c r="Q42" s="1"/>
      <c r="R42" s="1"/>
      <c r="S42" s="1"/>
      <c r="T42" s="1"/>
      <c r="U42" s="1"/>
      <c r="V42" s="1"/>
      <c r="W42" s="1"/>
      <c r="X42" s="1"/>
      <c r="Y42" s="1"/>
      <c r="Z42" s="1"/>
    </row>
    <row r="43" spans="1:26" ht="14.45" customHeight="1" x14ac:dyDescent="0.25">
      <c r="A43" s="3"/>
      <c r="B43" s="5"/>
      <c r="C43" s="289"/>
      <c r="D43" s="6"/>
      <c r="E43" s="6"/>
      <c r="F43" s="6"/>
      <c r="G43" s="290"/>
      <c r="H43" s="290"/>
      <c r="I43" s="7"/>
      <c r="J43" s="4"/>
      <c r="K43" s="1"/>
      <c r="L43" s="1"/>
      <c r="M43" s="1"/>
      <c r="N43" s="1"/>
      <c r="O43" s="1"/>
      <c r="P43" s="1"/>
      <c r="Q43" s="1"/>
      <c r="R43" s="1"/>
      <c r="S43" s="1"/>
      <c r="T43" s="1"/>
      <c r="U43" s="1"/>
      <c r="V43" s="1"/>
      <c r="W43" s="1"/>
      <c r="X43" s="1"/>
      <c r="Y43" s="1"/>
      <c r="Z43" s="1"/>
    </row>
    <row r="44" spans="1:26" x14ac:dyDescent="0.25">
      <c r="A44" s="3"/>
      <c r="B44" s="20"/>
      <c r="C44" s="21"/>
      <c r="D44" s="21"/>
      <c r="E44" s="21"/>
      <c r="F44" s="21"/>
      <c r="G44" s="21"/>
      <c r="H44" s="21"/>
      <c r="I44" s="22"/>
      <c r="J44" s="4"/>
      <c r="K44" s="1"/>
      <c r="L44" s="1"/>
      <c r="M44" s="1"/>
      <c r="N44" s="1"/>
      <c r="O44" s="1"/>
      <c r="P44" s="1"/>
      <c r="Q44" s="1"/>
      <c r="R44" s="1"/>
      <c r="S44" s="1"/>
      <c r="T44" s="1"/>
      <c r="U44" s="1"/>
      <c r="V44" s="1"/>
      <c r="W44" s="1"/>
      <c r="X44" s="1"/>
      <c r="Y44" s="1"/>
      <c r="Z44" s="1"/>
    </row>
    <row r="45" spans="1:26" x14ac:dyDescent="0.25">
      <c r="A45" s="30"/>
      <c r="B45" s="30"/>
      <c r="C45" s="30"/>
      <c r="D45" s="30"/>
      <c r="E45" s="30"/>
      <c r="F45" s="30"/>
      <c r="G45" s="30"/>
      <c r="H45" s="30"/>
      <c r="I45" s="30"/>
      <c r="J45" s="31"/>
      <c r="K45" s="42"/>
      <c r="L45" s="32"/>
      <c r="M45" s="32"/>
      <c r="N45" s="32"/>
      <c r="O45" s="32"/>
      <c r="P45" s="32"/>
      <c r="Q45" s="32"/>
      <c r="R45" s="32"/>
      <c r="S45" s="32"/>
      <c r="T45" s="32"/>
      <c r="U45" s="32"/>
      <c r="V45" s="32"/>
      <c r="W45" s="32"/>
      <c r="X45" s="32"/>
      <c r="Y45" s="32"/>
      <c r="Z45" s="32"/>
    </row>
    <row r="46" spans="1:26" x14ac:dyDescent="0.25">
      <c r="A46" s="32"/>
      <c r="B46" s="32"/>
      <c r="C46" s="32"/>
      <c r="D46" s="32"/>
      <c r="E46" s="32"/>
      <c r="F46" s="32"/>
      <c r="G46" s="32"/>
      <c r="H46" s="32"/>
      <c r="I46" s="32"/>
      <c r="J46" s="32"/>
      <c r="K46" s="32"/>
      <c r="L46" s="32"/>
      <c r="M46" s="32"/>
      <c r="N46" s="32"/>
      <c r="O46" s="32"/>
      <c r="P46" s="32"/>
      <c r="Q46" s="32"/>
      <c r="R46" s="32"/>
      <c r="S46" s="32"/>
      <c r="T46" s="32"/>
      <c r="U46" s="32"/>
      <c r="V46" s="32"/>
      <c r="W46" s="32"/>
      <c r="X46" s="32"/>
      <c r="Y46" s="32"/>
      <c r="Z46" s="32"/>
    </row>
    <row r="47" spans="1:26" x14ac:dyDescent="0.25">
      <c r="A47" s="32"/>
      <c r="B47" s="32"/>
      <c r="C47" s="32"/>
      <c r="D47" s="32"/>
      <c r="E47" s="32"/>
      <c r="F47" s="32"/>
      <c r="G47" s="32"/>
      <c r="H47" s="32"/>
      <c r="I47" s="32"/>
      <c r="J47" s="32"/>
      <c r="K47" s="32"/>
      <c r="L47" s="32"/>
      <c r="M47" s="32"/>
      <c r="N47" s="32"/>
      <c r="O47" s="32"/>
      <c r="P47" s="32"/>
      <c r="Q47" s="32"/>
      <c r="R47" s="32"/>
      <c r="S47" s="32"/>
      <c r="T47" s="32"/>
      <c r="U47" s="32"/>
      <c r="V47" s="32"/>
      <c r="W47" s="32"/>
      <c r="X47" s="32"/>
      <c r="Y47" s="32"/>
      <c r="Z47" s="32"/>
    </row>
    <row r="48" spans="1:26" x14ac:dyDescent="0.25">
      <c r="A48" s="32"/>
      <c r="B48" s="32"/>
      <c r="C48" s="32"/>
      <c r="D48" s="32"/>
      <c r="E48" s="32"/>
      <c r="F48" s="32"/>
      <c r="G48" s="32"/>
      <c r="H48" s="32"/>
      <c r="I48" s="32"/>
      <c r="J48" s="32"/>
      <c r="K48" s="32"/>
      <c r="L48" s="32"/>
      <c r="M48" s="32"/>
      <c r="N48" s="32"/>
      <c r="O48" s="32"/>
      <c r="P48" s="32"/>
      <c r="Q48" s="32"/>
      <c r="R48" s="32"/>
      <c r="S48" s="32"/>
      <c r="T48" s="32"/>
      <c r="U48" s="32"/>
      <c r="V48" s="32"/>
      <c r="W48" s="32"/>
      <c r="X48" s="32"/>
      <c r="Y48" s="32"/>
      <c r="Z48" s="32"/>
    </row>
    <row r="49" spans="1:26" x14ac:dyDescent="0.25">
      <c r="A49" s="32"/>
      <c r="B49" s="32"/>
      <c r="C49" s="32"/>
      <c r="D49" s="32"/>
      <c r="E49" s="32"/>
      <c r="F49" s="32"/>
      <c r="G49" s="32"/>
      <c r="H49" s="32"/>
      <c r="I49" s="32"/>
      <c r="J49" s="32"/>
      <c r="K49" s="32"/>
      <c r="L49" s="32"/>
      <c r="M49" s="32"/>
      <c r="N49" s="32"/>
      <c r="O49" s="32"/>
      <c r="P49" s="32"/>
      <c r="Q49" s="32"/>
      <c r="R49" s="32"/>
      <c r="S49" s="32"/>
      <c r="T49" s="32"/>
      <c r="U49" s="32"/>
      <c r="V49" s="32"/>
      <c r="W49" s="32"/>
      <c r="X49" s="32"/>
      <c r="Y49" s="32"/>
      <c r="Z49" s="32"/>
    </row>
    <row r="50" spans="1:26" x14ac:dyDescent="0.25">
      <c r="A50" s="32"/>
      <c r="B50" s="32"/>
      <c r="C50" s="32"/>
      <c r="D50" s="32"/>
      <c r="E50" s="32"/>
      <c r="F50" s="32"/>
      <c r="G50" s="32"/>
      <c r="H50" s="32"/>
      <c r="I50" s="32"/>
      <c r="J50" s="32"/>
      <c r="K50" s="32"/>
      <c r="L50" s="32"/>
      <c r="M50" s="32"/>
      <c r="N50" s="32"/>
      <c r="O50" s="32"/>
      <c r="P50" s="32"/>
      <c r="Q50" s="32"/>
      <c r="R50" s="32"/>
      <c r="S50" s="32"/>
      <c r="T50" s="32"/>
      <c r="U50" s="32"/>
      <c r="V50" s="32"/>
      <c r="W50" s="32"/>
      <c r="X50" s="32"/>
      <c r="Y50" s="32"/>
      <c r="Z50" s="32"/>
    </row>
    <row r="51" spans="1:26" x14ac:dyDescent="0.25">
      <c r="A51" s="32"/>
      <c r="B51" s="32"/>
      <c r="C51" s="32"/>
      <c r="D51" s="32"/>
      <c r="E51" s="32"/>
      <c r="F51" s="32"/>
      <c r="G51" s="32"/>
      <c r="H51" s="32"/>
      <c r="I51" s="32"/>
      <c r="J51" s="32"/>
      <c r="K51" s="32"/>
      <c r="L51" s="32"/>
      <c r="M51" s="32"/>
      <c r="N51" s="32"/>
      <c r="O51" s="32"/>
      <c r="P51" s="32"/>
      <c r="Q51" s="32"/>
      <c r="R51" s="32"/>
      <c r="S51" s="32"/>
      <c r="T51" s="32"/>
      <c r="U51" s="32"/>
      <c r="V51" s="32"/>
      <c r="W51" s="32"/>
      <c r="X51" s="32"/>
      <c r="Y51" s="32"/>
      <c r="Z51" s="32"/>
    </row>
    <row r="52" spans="1:26" x14ac:dyDescent="0.25">
      <c r="A52" s="32"/>
      <c r="B52" s="32"/>
      <c r="C52" s="32"/>
      <c r="D52" s="32"/>
      <c r="E52" s="32"/>
      <c r="F52" s="32"/>
      <c r="G52" s="32"/>
      <c r="H52" s="32"/>
      <c r="I52" s="32"/>
      <c r="J52" s="32"/>
      <c r="K52" s="32"/>
      <c r="L52" s="32"/>
      <c r="M52" s="32"/>
      <c r="N52" s="32"/>
      <c r="O52" s="32"/>
      <c r="P52" s="32"/>
      <c r="Q52" s="32"/>
      <c r="R52" s="32"/>
      <c r="S52" s="32"/>
      <c r="T52" s="32"/>
      <c r="U52" s="32"/>
      <c r="V52" s="32"/>
      <c r="W52" s="32"/>
      <c r="X52" s="32"/>
      <c r="Y52" s="32"/>
      <c r="Z52" s="32"/>
    </row>
    <row r="53" spans="1:26" x14ac:dyDescent="0.25">
      <c r="A53" s="32"/>
      <c r="B53" s="32"/>
      <c r="C53" s="32"/>
      <c r="D53" s="32"/>
      <c r="E53" s="32"/>
      <c r="F53" s="32"/>
      <c r="G53" s="32"/>
      <c r="H53" s="32"/>
      <c r="I53" s="32"/>
      <c r="J53" s="32"/>
      <c r="K53" s="32"/>
      <c r="L53" s="32"/>
      <c r="M53" s="32"/>
      <c r="N53" s="32"/>
      <c r="O53" s="32"/>
      <c r="P53" s="32"/>
      <c r="Q53" s="32"/>
      <c r="R53" s="32"/>
      <c r="S53" s="32"/>
      <c r="T53" s="32"/>
      <c r="U53" s="32"/>
      <c r="V53" s="32"/>
      <c r="W53" s="32"/>
      <c r="X53" s="32"/>
      <c r="Y53" s="32"/>
      <c r="Z53" s="32"/>
    </row>
    <row r="54" spans="1:26" x14ac:dyDescent="0.25">
      <c r="A54" s="32"/>
      <c r="B54" s="32"/>
      <c r="C54" s="32"/>
      <c r="D54" s="32"/>
      <c r="E54" s="32"/>
      <c r="F54" s="32"/>
      <c r="G54" s="32"/>
      <c r="H54" s="32"/>
      <c r="I54" s="32"/>
      <c r="J54" s="32"/>
      <c r="K54" s="32"/>
      <c r="L54" s="32"/>
      <c r="M54" s="32"/>
      <c r="N54" s="32"/>
      <c r="O54" s="32"/>
      <c r="P54" s="32"/>
      <c r="Q54" s="32"/>
      <c r="R54" s="32"/>
      <c r="S54" s="32"/>
      <c r="T54" s="32"/>
      <c r="U54" s="32"/>
      <c r="V54" s="32"/>
      <c r="W54" s="32"/>
      <c r="X54" s="32"/>
      <c r="Y54" s="32"/>
      <c r="Z54" s="32"/>
    </row>
    <row r="55" spans="1:26" x14ac:dyDescent="0.25">
      <c r="A55" s="32"/>
      <c r="B55" s="32"/>
      <c r="C55" s="32"/>
      <c r="D55" s="32"/>
      <c r="E55" s="32"/>
      <c r="F55" s="32"/>
      <c r="G55" s="32"/>
      <c r="H55" s="32"/>
      <c r="I55" s="32"/>
      <c r="J55" s="32"/>
      <c r="K55" s="32"/>
      <c r="L55" s="32"/>
      <c r="M55" s="32"/>
      <c r="N55" s="32"/>
      <c r="O55" s="32"/>
      <c r="P55" s="32"/>
      <c r="Q55" s="32"/>
      <c r="R55" s="32"/>
      <c r="S55" s="32"/>
      <c r="T55" s="32"/>
      <c r="U55" s="32"/>
      <c r="V55" s="32"/>
      <c r="W55" s="32"/>
      <c r="X55" s="32"/>
      <c r="Y55" s="32"/>
      <c r="Z55" s="32"/>
    </row>
    <row r="56" spans="1:26" x14ac:dyDescent="0.25">
      <c r="A56" s="32"/>
      <c r="B56" s="32"/>
      <c r="C56" s="32"/>
      <c r="D56" s="32"/>
      <c r="E56" s="32"/>
      <c r="F56" s="32"/>
      <c r="G56" s="32"/>
      <c r="H56" s="32"/>
      <c r="I56" s="32"/>
      <c r="J56" s="32"/>
      <c r="K56" s="32"/>
      <c r="L56" s="32"/>
      <c r="M56" s="32"/>
      <c r="N56" s="32"/>
      <c r="O56" s="32"/>
      <c r="P56" s="32"/>
      <c r="Q56" s="32"/>
      <c r="R56" s="32"/>
      <c r="S56" s="32"/>
      <c r="T56" s="32"/>
      <c r="U56" s="32"/>
      <c r="V56" s="32"/>
      <c r="W56" s="32"/>
      <c r="X56" s="32"/>
      <c r="Y56" s="32"/>
      <c r="Z56" s="32"/>
    </row>
    <row r="57" spans="1:26" x14ac:dyDescent="0.25">
      <c r="A57" s="32"/>
      <c r="B57" s="32"/>
      <c r="C57" s="32"/>
      <c r="D57" s="32"/>
      <c r="E57" s="32"/>
      <c r="F57" s="32"/>
      <c r="G57" s="32"/>
      <c r="H57" s="32"/>
      <c r="I57" s="32"/>
      <c r="J57" s="32"/>
      <c r="K57" s="32"/>
      <c r="L57" s="32"/>
      <c r="M57" s="32"/>
      <c r="N57" s="32"/>
      <c r="O57" s="32"/>
      <c r="P57" s="32"/>
      <c r="Q57" s="32"/>
      <c r="R57" s="32"/>
      <c r="S57" s="32"/>
      <c r="T57" s="32"/>
      <c r="U57" s="32"/>
      <c r="V57" s="32"/>
      <c r="W57" s="32"/>
      <c r="X57" s="32"/>
      <c r="Y57" s="32"/>
      <c r="Z57" s="32"/>
    </row>
    <row r="58" spans="1:26" x14ac:dyDescent="0.25">
      <c r="A58" s="32"/>
      <c r="B58" s="32"/>
      <c r="C58" s="32"/>
      <c r="D58" s="32"/>
      <c r="E58" s="32"/>
      <c r="F58" s="32"/>
      <c r="G58" s="32"/>
      <c r="H58" s="32"/>
      <c r="I58" s="32"/>
      <c r="J58" s="32"/>
      <c r="K58" s="32"/>
      <c r="L58" s="32"/>
      <c r="M58" s="32"/>
      <c r="N58" s="32"/>
      <c r="O58" s="32"/>
      <c r="P58" s="32"/>
      <c r="Q58" s="32"/>
      <c r="R58" s="32"/>
      <c r="S58" s="32"/>
      <c r="T58" s="32"/>
      <c r="U58" s="32"/>
      <c r="V58" s="32"/>
      <c r="W58" s="32"/>
      <c r="X58" s="32"/>
      <c r="Y58" s="32"/>
      <c r="Z58" s="32"/>
    </row>
    <row r="59" spans="1:26" x14ac:dyDescent="0.25">
      <c r="A59" s="32"/>
      <c r="B59" s="32"/>
      <c r="C59" s="32"/>
      <c r="D59" s="32"/>
      <c r="E59" s="32"/>
      <c r="F59" s="32"/>
      <c r="G59" s="32"/>
      <c r="H59" s="32"/>
      <c r="I59" s="32"/>
      <c r="J59" s="32"/>
      <c r="K59" s="32"/>
      <c r="L59" s="32"/>
      <c r="M59" s="32"/>
      <c r="N59" s="32"/>
      <c r="O59" s="32"/>
      <c r="P59" s="32"/>
      <c r="Q59" s="32"/>
      <c r="R59" s="32"/>
      <c r="S59" s="32"/>
      <c r="T59" s="32"/>
      <c r="U59" s="32"/>
      <c r="V59" s="32"/>
      <c r="W59" s="32"/>
      <c r="X59" s="32"/>
      <c r="Y59" s="32"/>
      <c r="Z59" s="32"/>
    </row>
    <row r="60" spans="1:26" x14ac:dyDescent="0.25">
      <c r="A60" s="32"/>
      <c r="B60" s="32"/>
      <c r="C60" s="32"/>
      <c r="D60" s="32"/>
      <c r="E60" s="32"/>
      <c r="F60" s="32"/>
      <c r="G60" s="32"/>
      <c r="H60" s="32"/>
      <c r="I60" s="32"/>
      <c r="J60" s="32"/>
      <c r="K60" s="32"/>
      <c r="L60" s="32"/>
      <c r="M60" s="32"/>
      <c r="N60" s="32"/>
      <c r="O60" s="32"/>
      <c r="P60" s="32"/>
      <c r="Q60" s="32"/>
      <c r="R60" s="32"/>
      <c r="S60" s="32"/>
      <c r="T60" s="32"/>
      <c r="U60" s="32"/>
      <c r="V60" s="32"/>
      <c r="W60" s="32"/>
      <c r="X60" s="32"/>
      <c r="Y60" s="32"/>
      <c r="Z60" s="32"/>
    </row>
    <row r="61" spans="1:26" x14ac:dyDescent="0.25">
      <c r="A61" s="32"/>
      <c r="B61" s="32"/>
      <c r="C61" s="32"/>
      <c r="D61" s="32"/>
      <c r="E61" s="32"/>
      <c r="F61" s="32"/>
      <c r="G61" s="32"/>
      <c r="H61" s="32"/>
      <c r="I61" s="32"/>
      <c r="J61" s="32"/>
      <c r="K61" s="32"/>
      <c r="L61" s="32"/>
      <c r="M61" s="32"/>
      <c r="N61" s="32"/>
      <c r="O61" s="32"/>
      <c r="P61" s="32"/>
      <c r="Q61" s="32"/>
      <c r="R61" s="32"/>
      <c r="S61" s="32"/>
      <c r="T61" s="32"/>
      <c r="U61" s="32"/>
      <c r="V61" s="32"/>
      <c r="W61" s="32"/>
      <c r="X61" s="32"/>
      <c r="Y61" s="32"/>
      <c r="Z61" s="32"/>
    </row>
    <row r="62" spans="1:26" x14ac:dyDescent="0.25">
      <c r="A62" s="32"/>
      <c r="B62" s="32"/>
      <c r="C62" s="32"/>
      <c r="D62" s="32"/>
      <c r="E62" s="32"/>
      <c r="F62" s="32"/>
      <c r="G62" s="32"/>
      <c r="H62" s="32"/>
      <c r="I62" s="32"/>
      <c r="J62" s="32"/>
      <c r="K62" s="32"/>
      <c r="L62" s="32"/>
      <c r="M62" s="32"/>
      <c r="N62" s="32"/>
      <c r="O62" s="32"/>
      <c r="P62" s="32"/>
      <c r="Q62" s="32"/>
      <c r="R62" s="32"/>
      <c r="S62" s="32"/>
      <c r="T62" s="32"/>
      <c r="U62" s="32"/>
      <c r="V62" s="32"/>
      <c r="W62" s="32"/>
      <c r="X62" s="32"/>
      <c r="Y62" s="32"/>
      <c r="Z62" s="32"/>
    </row>
  </sheetData>
  <sheetProtection algorithmName="SHA-512" hashValue="YmoYFmSxROioY5Hp/4CFWpxa6aUxcwL65G/s8SBiOFHkHTpB4UbkVDrZjr0tnF4HRgBcA0jicUwO6SlC2g6umw==" saltValue="WsnX0L7AxwA36XGeSX5+lQ==" spinCount="100000" scenarios="1" formatRows="0" pivotTables="0"/>
  <mergeCells count="36">
    <mergeCell ref="C18:C19"/>
    <mergeCell ref="D18:H19"/>
    <mergeCell ref="B1:E1"/>
    <mergeCell ref="D5:H5"/>
    <mergeCell ref="D11:H11"/>
    <mergeCell ref="D12:H12"/>
    <mergeCell ref="D9:H9"/>
    <mergeCell ref="D7:H7"/>
    <mergeCell ref="D15:H15"/>
    <mergeCell ref="D16:H16"/>
    <mergeCell ref="D17:H17"/>
    <mergeCell ref="D28:H28"/>
    <mergeCell ref="C21:C22"/>
    <mergeCell ref="C23:C24"/>
    <mergeCell ref="D21:D22"/>
    <mergeCell ref="E21:E22"/>
    <mergeCell ref="F21:F22"/>
    <mergeCell ref="G21:G22"/>
    <mergeCell ref="H21:H22"/>
    <mergeCell ref="D23:D24"/>
    <mergeCell ref="E23:E24"/>
    <mergeCell ref="F23:F24"/>
    <mergeCell ref="G23:G24"/>
    <mergeCell ref="H23:H24"/>
    <mergeCell ref="D29:H29"/>
    <mergeCell ref="D30:H30"/>
    <mergeCell ref="D31:H31"/>
    <mergeCell ref="D40:H40"/>
    <mergeCell ref="C42:C43"/>
    <mergeCell ref="G42:H43"/>
    <mergeCell ref="D32:H32"/>
    <mergeCell ref="D33:H33"/>
    <mergeCell ref="D34:H34"/>
    <mergeCell ref="D37:H37"/>
    <mergeCell ref="D38:H38"/>
    <mergeCell ref="D39:H39"/>
  </mergeCells>
  <conditionalFormatting sqref="D18">
    <cfRule type="expression" dxfId="102" priority="2">
      <formula>OR(COUNTIF(D18,LandelisteFAO)&gt;0,D18&lt;&gt;"")</formula>
    </cfRule>
  </conditionalFormatting>
  <dataValidations count="4">
    <dataValidation type="list" allowBlank="1" showInputMessage="1" sqref="D18" xr:uid="{19FBE467-F792-4812-95ED-1C36C86A6157}">
      <formula1>LandelisteFAO</formula1>
    </dataValidation>
    <dataValidation type="list" allowBlank="1" showInputMessage="1" showErrorMessage="1" sqref="D21:H21" xr:uid="{7FD0E708-3F5D-4349-966C-C670CF7B069B}">
      <formula1>FAOFangstområde</formula1>
    </dataValidation>
    <dataValidation type="list" allowBlank="1" showInputMessage="1" showErrorMessage="1" sqref="D23:H23" xr:uid="{5D84951C-1267-481E-9916-8068C4DE06BD}">
      <formula1>FAOUnderområde</formula1>
    </dataValidation>
    <dataValidation type="list" allowBlank="1" showInputMessage="1" showErrorMessage="1" sqref="D25:H25" xr:uid="{122F7C13-33C3-4D06-B674-F1B855E13408}">
      <formula1>FAOAfsnit</formula1>
    </dataValidation>
  </dataValidations>
  <hyperlinks>
    <hyperlink ref="L6" location="'Varebetegnelse og nettoindhold'!A1" display="Varebetegnelse og nettoindhold" xr:uid="{47AFF437-8B5C-4556-93C2-4B9F93860233}"/>
    <hyperlink ref="L7" location="Forarbejdning!A1" display="Forarbejdning" xr:uid="{5AADD53A-3396-4E17-BEB7-888CB2EF85E6}"/>
    <hyperlink ref="L8" location="Recept!A1" display="Recept" xr:uid="{4EE74830-ED94-4822-923D-5B0781ABF61B}"/>
    <hyperlink ref="L9" location="Tilsætningsstoffer!A1" display="Tilsætningsstoffer" xr:uid="{EC35A803-DD8E-4B2A-B7C4-09247670EFF0}"/>
    <hyperlink ref="L10" location="Ingrediensspecifikationer!A1" display="Ingrediensspecifikationer" xr:uid="{670FDD68-79E7-4EF8-A8BC-22CA4A7156FE}"/>
    <hyperlink ref="L11" location="Næringsdeklaration!A1" display="Næringsdeklaration" xr:uid="{46E5B686-7BCA-46A8-909C-F880076FBF99}"/>
    <hyperlink ref="L12" location="'Holdbarhed og opbevaring'!A1" display="Holdbarhed og opbevaring" xr:uid="{0B4209F3-A1A9-4E9F-9429-E87AA6CCC3CF}"/>
    <hyperlink ref="L13" location="'Pakkemetode og tilberedning'!A1" display="Pakkemetode og tilberedning" xr:uid="{B5C06582-E4DF-42C5-8818-DF54AB60C447}"/>
    <hyperlink ref="L14" location="Anprisninger!A1" display="Anprisninger" xr:uid="{CB350F13-FF89-4B8D-B16E-6F4EB18E4353}"/>
    <hyperlink ref="L17" location="'Bilag I  Supplerende næringsdek'!A1" display="Bilag I: Supplerende næringsdeklaration" xr:uid="{7922A824-73AA-4853-958A-DFE90C998B3E}"/>
    <hyperlink ref="L20" location="'Del B Kød'!A1" display="Kød: Okse, gris, fjerkræ, lam, ged" xr:uid="{066FF8AE-CD3A-4208-93EF-562EE712DDD8}"/>
    <hyperlink ref="L21" location="'Del B Mælk og ost'!A1" display="Mælk og ost" xr:uid="{6A84EDEA-3E85-4642-BAD1-408C61981B81}"/>
    <hyperlink ref="L22" location="'Del B Æg og æggeprodukter'!A1" display="Æg og æggeprodukter" xr:uid="{F6F716BE-EA56-4620-B91D-37B85DBA3113}"/>
    <hyperlink ref="L23" location="'Del B Chokolade'!A1" display="Chokolade" xr:uid="{6E95845A-9247-4EE3-A34B-F7616F8CF6F1}"/>
    <hyperlink ref="L24" location="'Del B Fisk og fiskeprodukter'!A1" display="Fisk og fiskeprodukter" xr:uid="{DD66DE93-400E-4FF8-97C0-6533913F31B2}"/>
    <hyperlink ref="L25" location="'Del B Juice'!A1" display="Juice, saft, most og koncentrater" xr:uid="{6E145EF9-1EDE-4309-8EB4-CA305486EFCB}"/>
    <hyperlink ref="L26" location="'Del B Kaffe'!A1" display="Kaffe" xr:uid="{532988CB-25B8-459A-92BC-5F7CD627CD3F}"/>
    <hyperlink ref="L27" location="'Del B Te'!A1" display="Te" xr:uid="{601337AE-0204-4757-8B03-733222B44B59}"/>
    <hyperlink ref="L5" location="Start!A1" display="Start" xr:uid="{7C47B693-4FE2-4387-AAD6-0872C5D521CE}"/>
    <hyperlink ref="L15" location="'Emballage (Primær)'!A1" display="Emballage (Primær)" xr:uid="{324AD805-F863-42F8-8F48-F4FFA9FFB735}"/>
    <hyperlink ref="L16" location="'Emballage (Sekundær)'!Print_Area" display="Emballage (Sekundær)" xr:uid="{EEEFD5AB-621A-4CFB-A5C9-208A4FBB365F}"/>
    <hyperlink ref="G42:H43" location="'Del B Juice'!A1" display="Næste" xr:uid="{75D8478A-AABC-49DC-BFC3-1B255872F65B}"/>
    <hyperlink ref="C42:C43" location="'Del B Chokolade'!A1" display="Forrige" xr:uid="{81BF4EA2-5EBF-4410-9E79-563ECDF226F6}"/>
  </hyperlinks>
  <pageMargins left="0.7" right="0.7" top="0.75" bottom="0.75" header="0.3" footer="0.3"/>
  <pageSetup paperSize="9" scale="62" fitToHeight="0" orientation="portrait" verticalDpi="0" r:id="rId1"/>
  <drawing r:id="rId2"/>
  <extLst>
    <ext xmlns:x14="http://schemas.microsoft.com/office/spreadsheetml/2009/9/main" uri="{78C0D931-6437-407d-A8EE-F0AAD7539E65}">
      <x14:conditionalFormattings>
        <x14:conditionalFormatting xmlns:xm="http://schemas.microsoft.com/office/excel/2006/main">
          <x14:cfRule type="expression" priority="50" id="{00000000-000E-0000-1500-000032000000}">
            <xm:f>D5&lt;&gt;'Drop down'!$P$7</xm:f>
            <x14:dxf>
              <font>
                <b val="0"/>
                <i val="0"/>
                <color rgb="FFFF0000"/>
              </font>
              <fill>
                <patternFill patternType="solid">
                  <bgColor theme="0"/>
                </patternFill>
              </fill>
            </x14:dxf>
          </x14:cfRule>
          <x14:cfRule type="expression" priority="49" id="{00000000-000E-0000-1500-000031000000}">
            <xm:f>OR(D5="",D5='Drop down'!$P$7)</xm:f>
            <x14:dxf>
              <font>
                <b/>
                <i val="0"/>
              </font>
              <fill>
                <patternFill>
                  <bgColor theme="2" tint="-0.14996795556505021"/>
                </patternFill>
              </fill>
            </x14:dxf>
          </x14:cfRule>
          <xm:sqref>D5:H5</xm:sqref>
        </x14:conditionalFormatting>
        <x14:conditionalFormatting xmlns:xm="http://schemas.microsoft.com/office/excel/2006/main">
          <x14:cfRule type="expression" priority="12" id="{00000000-000E-0000-1500-00000C000000}">
            <xm:f>$D$7&lt;&gt;'Drop down'!$P$6</xm:f>
            <x14:dxf>
              <font>
                <b val="0"/>
                <i val="0"/>
                <color rgb="FFFF0000"/>
              </font>
              <fill>
                <patternFill>
                  <bgColor theme="0"/>
                </patternFill>
              </fill>
            </x14:dxf>
          </x14:cfRule>
          <x14:cfRule type="expression" priority="11" id="{00000000-000E-0000-1500-00000B000000}">
            <xm:f>$D$7='Drop down'!$P$6</xm:f>
            <x14:dxf>
              <font>
                <b/>
                <i val="0"/>
              </font>
              <fill>
                <patternFill>
                  <bgColor theme="2" tint="-0.14996795556505021"/>
                </patternFill>
              </fill>
            </x14:dxf>
          </x14:cfRule>
          <xm:sqref>D7:H7</xm:sqref>
        </x14:conditionalFormatting>
        <x14:conditionalFormatting xmlns:xm="http://schemas.microsoft.com/office/excel/2006/main">
          <x14:cfRule type="expression" priority="43" id="{00000000-000E-0000-1500-00002B000000}">
            <xm:f>$D$9='Drop down'!$P$6</xm:f>
            <x14:dxf>
              <font>
                <b/>
                <i val="0"/>
              </font>
              <fill>
                <patternFill>
                  <bgColor theme="2" tint="-0.14996795556505021"/>
                </patternFill>
              </fill>
            </x14:dxf>
          </x14:cfRule>
          <x14:cfRule type="expression" priority="44" id="{00000000-000E-0000-1500-00002C000000}">
            <xm:f>$D$9&lt;&gt;'Drop down'!$P$6</xm:f>
            <x14:dxf>
              <font>
                <b val="0"/>
                <i val="0"/>
                <color rgb="FFFF0000"/>
              </font>
              <fill>
                <patternFill>
                  <bgColor theme="0"/>
                </patternFill>
              </fill>
            </x14:dxf>
          </x14:cfRule>
          <xm:sqref>D9:H9</xm:sqref>
        </x14:conditionalFormatting>
        <x14:conditionalFormatting xmlns:xm="http://schemas.microsoft.com/office/excel/2006/main">
          <x14:cfRule type="expression" priority="46" id="{00000000-000E-0000-1500-00002E000000}">
            <xm:f>D11&lt;&gt;'Drop down'!$P$7</xm:f>
            <x14:dxf>
              <font>
                <b val="0"/>
                <i val="0"/>
                <color rgb="FFFF0000"/>
              </font>
              <fill>
                <patternFill patternType="solid">
                  <bgColor theme="0"/>
                </patternFill>
              </fill>
            </x14:dxf>
          </x14:cfRule>
          <x14:cfRule type="expression" priority="45" id="{00000000-000E-0000-1500-00002D000000}">
            <xm:f>OR(D11="",D11='Drop down'!$P$7)</xm:f>
            <x14:dxf>
              <font>
                <b/>
                <i val="0"/>
              </font>
              <fill>
                <patternFill>
                  <bgColor theme="2" tint="-0.14996795556505021"/>
                </patternFill>
              </fill>
            </x14:dxf>
          </x14:cfRule>
          <xm:sqref>D11:H12</xm:sqref>
        </x14:conditionalFormatting>
        <x14:conditionalFormatting xmlns:xm="http://schemas.microsoft.com/office/excel/2006/main">
          <x14:cfRule type="expression" priority="17" id="{00000000-000E-0000-1500-000011000000}">
            <xm:f>$D$15='Drop down'!$P$6</xm:f>
            <x14:dxf>
              <font>
                <b/>
                <i val="0"/>
              </font>
              <fill>
                <patternFill>
                  <bgColor theme="2" tint="-0.14996795556505021"/>
                </patternFill>
              </fill>
            </x14:dxf>
          </x14:cfRule>
          <x14:cfRule type="expression" priority="18" id="{00000000-000E-0000-1500-000012000000}">
            <xm:f>$D$15&lt;&gt;'Drop down'!$P$6</xm:f>
            <x14:dxf>
              <font>
                <b val="0"/>
                <i val="0"/>
                <color rgb="FFFF0000"/>
              </font>
              <fill>
                <patternFill>
                  <bgColor theme="0"/>
                </patternFill>
              </fill>
            </x14:dxf>
          </x14:cfRule>
          <xm:sqref>D15:H15</xm:sqref>
        </x14:conditionalFormatting>
        <x14:conditionalFormatting xmlns:xm="http://schemas.microsoft.com/office/excel/2006/main">
          <x14:cfRule type="expression" priority="15" id="{00000000-000E-0000-1500-00000F000000}">
            <xm:f>$D$16='Drop down'!$P$6</xm:f>
            <x14:dxf>
              <font>
                <b/>
                <i val="0"/>
              </font>
              <fill>
                <patternFill>
                  <bgColor theme="2" tint="-0.14996795556505021"/>
                </patternFill>
              </fill>
            </x14:dxf>
          </x14:cfRule>
          <x14:cfRule type="expression" priority="16" id="{00000000-000E-0000-1500-000010000000}">
            <xm:f>$D$16&lt;&gt;'Drop down'!$P$6</xm:f>
            <x14:dxf>
              <font>
                <b val="0"/>
                <i val="0"/>
                <color rgb="FFFF0000"/>
              </font>
              <fill>
                <patternFill>
                  <bgColor theme="0"/>
                </patternFill>
              </fill>
            </x14:dxf>
          </x14:cfRule>
          <xm:sqref>D16:H16</xm:sqref>
        </x14:conditionalFormatting>
        <x14:conditionalFormatting xmlns:xm="http://schemas.microsoft.com/office/excel/2006/main">
          <x14:cfRule type="expression" priority="13" id="{00000000-000E-0000-1500-00000D000000}">
            <xm:f>$D$17='Drop down'!$P$6</xm:f>
            <x14:dxf>
              <font>
                <b/>
                <i val="0"/>
              </font>
              <fill>
                <patternFill>
                  <bgColor theme="2" tint="-0.14996795556505021"/>
                </patternFill>
              </fill>
            </x14:dxf>
          </x14:cfRule>
          <x14:cfRule type="expression" priority="14" id="{00000000-000E-0000-1500-00000E000000}">
            <xm:f>$D$17&lt;&gt;'Drop down'!$P$6</xm:f>
            <x14:dxf>
              <font>
                <b val="0"/>
                <i val="0"/>
                <color rgb="FFFF0000"/>
              </font>
              <fill>
                <patternFill>
                  <bgColor theme="0"/>
                </patternFill>
              </fill>
            </x14:dxf>
          </x14:cfRule>
          <xm:sqref>D17:H17</xm:sqref>
        </x14:conditionalFormatting>
        <x14:conditionalFormatting xmlns:xm="http://schemas.microsoft.com/office/excel/2006/main">
          <x14:cfRule type="expression" priority="42" id="{00000000-000E-0000-1500-00002A000000}">
            <xm:f>D21&lt;&gt;'Drop down'!$P$7</xm:f>
            <x14:dxf>
              <font>
                <b val="0"/>
                <i val="0"/>
                <color rgb="FFFF0000"/>
              </font>
              <fill>
                <patternFill patternType="solid">
                  <bgColor theme="0"/>
                </patternFill>
              </fill>
            </x14:dxf>
          </x14:cfRule>
          <x14:cfRule type="expression" priority="41" id="{00000000-000E-0000-1500-000029000000}">
            <xm:f>OR(D21="",D21='Drop down'!$P$7)</xm:f>
            <x14:dxf>
              <font>
                <b/>
                <i val="0"/>
              </font>
              <fill>
                <patternFill>
                  <bgColor theme="2" tint="-0.14996795556505021"/>
                </patternFill>
              </fill>
            </x14:dxf>
          </x14:cfRule>
          <xm:sqref>D21:H21</xm:sqref>
        </x14:conditionalFormatting>
        <x14:conditionalFormatting xmlns:xm="http://schemas.microsoft.com/office/excel/2006/main">
          <x14:cfRule type="expression" priority="40" id="{00000000-000E-0000-1500-000028000000}">
            <xm:f>D23&lt;&gt;'Drop down'!$P$7</xm:f>
            <x14:dxf>
              <font>
                <b val="0"/>
                <i val="0"/>
                <color rgb="FFFF0000"/>
              </font>
              <fill>
                <patternFill patternType="solid">
                  <bgColor theme="0"/>
                </patternFill>
              </fill>
            </x14:dxf>
          </x14:cfRule>
          <x14:cfRule type="expression" priority="39" id="{00000000-000E-0000-1500-000027000000}">
            <xm:f>OR(D23="",D23='Drop down'!$P$7)</xm:f>
            <x14:dxf>
              <font>
                <b/>
                <i val="0"/>
              </font>
              <fill>
                <patternFill>
                  <bgColor theme="2" tint="-0.14996795556505021"/>
                </patternFill>
              </fill>
            </x14:dxf>
          </x14:cfRule>
          <xm:sqref>D23:H23</xm:sqref>
        </x14:conditionalFormatting>
        <x14:conditionalFormatting xmlns:xm="http://schemas.microsoft.com/office/excel/2006/main">
          <x14:cfRule type="expression" priority="38" id="{00000000-000E-0000-1500-000026000000}">
            <xm:f>D25&lt;&gt;'Drop down'!$P$7</xm:f>
            <x14:dxf>
              <font>
                <b val="0"/>
                <i val="0"/>
                <color rgb="FFFF0000"/>
              </font>
              <fill>
                <patternFill patternType="solid">
                  <bgColor theme="0"/>
                </patternFill>
              </fill>
            </x14:dxf>
          </x14:cfRule>
          <x14:cfRule type="expression" priority="37" id="{00000000-000E-0000-1500-000025000000}">
            <xm:f>OR(D25="",D25='Drop down'!$P$7)</xm:f>
            <x14:dxf>
              <font>
                <b/>
                <i val="0"/>
              </font>
              <fill>
                <patternFill>
                  <bgColor theme="2" tint="-0.14996795556505021"/>
                </patternFill>
              </fill>
            </x14:dxf>
          </x14:cfRule>
          <xm:sqref>D25:H25</xm:sqref>
        </x14:conditionalFormatting>
        <x14:conditionalFormatting xmlns:xm="http://schemas.microsoft.com/office/excel/2006/main">
          <x14:cfRule type="expression" priority="36" id="{00000000-000E-0000-1500-000024000000}">
            <xm:f>$D$28&lt;&gt;'Drop down'!$P$6</xm:f>
            <x14:dxf>
              <font>
                <b val="0"/>
                <i val="0"/>
                <color rgb="FFFF0000"/>
              </font>
              <fill>
                <patternFill>
                  <bgColor theme="0"/>
                </patternFill>
              </fill>
            </x14:dxf>
          </x14:cfRule>
          <x14:cfRule type="expression" priority="35" id="{00000000-000E-0000-1500-000023000000}">
            <xm:f>$D$28='Drop down'!$P$6</xm:f>
            <x14:dxf>
              <font>
                <b/>
                <i val="0"/>
              </font>
              <fill>
                <patternFill>
                  <bgColor theme="2" tint="-0.14996795556505021"/>
                </patternFill>
              </fill>
            </x14:dxf>
          </x14:cfRule>
          <xm:sqref>D28:H28</xm:sqref>
        </x14:conditionalFormatting>
        <x14:conditionalFormatting xmlns:xm="http://schemas.microsoft.com/office/excel/2006/main">
          <x14:cfRule type="expression" priority="34" id="{00000000-000E-0000-1500-000022000000}">
            <xm:f>$D$29&lt;&gt;'Drop down'!$P$6</xm:f>
            <x14:dxf>
              <font>
                <b val="0"/>
                <i val="0"/>
                <color rgb="FFFF0000"/>
              </font>
              <fill>
                <patternFill>
                  <bgColor theme="0"/>
                </patternFill>
              </fill>
            </x14:dxf>
          </x14:cfRule>
          <x14:cfRule type="expression" priority="33" id="{00000000-000E-0000-1500-000021000000}">
            <xm:f>$D$29='Drop down'!$P$6</xm:f>
            <x14:dxf>
              <font>
                <b/>
                <i val="0"/>
              </font>
              <fill>
                <patternFill>
                  <bgColor theme="2" tint="-0.14996795556505021"/>
                </patternFill>
              </fill>
            </x14:dxf>
          </x14:cfRule>
          <xm:sqref>D29:H29</xm:sqref>
        </x14:conditionalFormatting>
        <x14:conditionalFormatting xmlns:xm="http://schemas.microsoft.com/office/excel/2006/main">
          <x14:cfRule type="expression" priority="31" id="{00000000-000E-0000-1500-00001F000000}">
            <xm:f>$D$30='Drop down'!$P$6</xm:f>
            <x14:dxf>
              <font>
                <b/>
                <i val="0"/>
              </font>
              <fill>
                <patternFill>
                  <bgColor theme="2" tint="-0.14996795556505021"/>
                </patternFill>
              </fill>
            </x14:dxf>
          </x14:cfRule>
          <x14:cfRule type="expression" priority="32" id="{00000000-000E-0000-1500-000020000000}">
            <xm:f>$D$30&lt;&gt;'Drop down'!$P$6</xm:f>
            <x14:dxf>
              <font>
                <b val="0"/>
                <i val="0"/>
                <color rgb="FFFF0000"/>
              </font>
              <fill>
                <patternFill>
                  <bgColor theme="0"/>
                </patternFill>
              </fill>
            </x14:dxf>
          </x14:cfRule>
          <xm:sqref>D30:H30</xm:sqref>
        </x14:conditionalFormatting>
        <x14:conditionalFormatting xmlns:xm="http://schemas.microsoft.com/office/excel/2006/main">
          <x14:cfRule type="expression" priority="30" id="{00000000-000E-0000-1500-00001E000000}">
            <xm:f>$D$31&lt;&gt;'Drop down'!$P$6</xm:f>
            <x14:dxf>
              <font>
                <b val="0"/>
                <i val="0"/>
                <color rgb="FFFF0000"/>
              </font>
              <fill>
                <patternFill>
                  <bgColor theme="0"/>
                </patternFill>
              </fill>
            </x14:dxf>
          </x14:cfRule>
          <x14:cfRule type="expression" priority="29" id="{00000000-000E-0000-1500-00001D000000}">
            <xm:f>$D$31='Drop down'!$P$6</xm:f>
            <x14:dxf>
              <font>
                <b/>
                <i val="0"/>
              </font>
              <fill>
                <patternFill>
                  <bgColor theme="2" tint="-0.14996795556505021"/>
                </patternFill>
              </fill>
            </x14:dxf>
          </x14:cfRule>
          <xm:sqref>D31:H31</xm:sqref>
        </x14:conditionalFormatting>
        <x14:conditionalFormatting xmlns:xm="http://schemas.microsoft.com/office/excel/2006/main">
          <x14:cfRule type="expression" priority="27" id="{00000000-000E-0000-1500-00001B000000}">
            <xm:f>$D$32='Drop down'!$P$6</xm:f>
            <x14:dxf>
              <font>
                <b/>
                <i val="0"/>
              </font>
              <fill>
                <patternFill>
                  <bgColor theme="2" tint="-0.14996795556505021"/>
                </patternFill>
              </fill>
            </x14:dxf>
          </x14:cfRule>
          <x14:cfRule type="expression" priority="28" id="{00000000-000E-0000-1500-00001C000000}">
            <xm:f>$D$32&lt;&gt;'Drop down'!$P$6</xm:f>
            <x14:dxf>
              <font>
                <b val="0"/>
                <i val="0"/>
                <color rgb="FFFF0000"/>
              </font>
              <fill>
                <patternFill>
                  <bgColor theme="0"/>
                </patternFill>
              </fill>
            </x14:dxf>
          </x14:cfRule>
          <xm:sqref>D32:H32</xm:sqref>
        </x14:conditionalFormatting>
        <x14:conditionalFormatting xmlns:xm="http://schemas.microsoft.com/office/excel/2006/main">
          <x14:cfRule type="expression" priority="24" id="{00000000-000E-0000-1500-000018000000}">
            <xm:f>$D$33&lt;&gt;'Drop down'!$P$6</xm:f>
            <x14:dxf>
              <font>
                <b val="0"/>
                <i val="0"/>
                <color rgb="FFFF0000"/>
              </font>
              <fill>
                <patternFill>
                  <bgColor theme="0"/>
                </patternFill>
              </fill>
            </x14:dxf>
          </x14:cfRule>
          <x14:cfRule type="expression" priority="23" id="{00000000-000E-0000-1500-000017000000}">
            <xm:f>$D$33='Drop down'!$P$6</xm:f>
            <x14:dxf>
              <font>
                <b/>
                <i val="0"/>
              </font>
              <fill>
                <patternFill>
                  <bgColor theme="2" tint="-0.14996795556505021"/>
                </patternFill>
              </fill>
            </x14:dxf>
          </x14:cfRule>
          <xm:sqref>D33:H33</xm:sqref>
        </x14:conditionalFormatting>
        <x14:conditionalFormatting xmlns:xm="http://schemas.microsoft.com/office/excel/2006/main">
          <x14:cfRule type="expression" priority="22" id="{00000000-000E-0000-1500-000016000000}">
            <xm:f>$D$34&lt;&gt;'Drop down'!$P$6</xm:f>
            <x14:dxf>
              <font>
                <b val="0"/>
                <i val="0"/>
                <color rgb="FFFF0000"/>
              </font>
              <fill>
                <patternFill>
                  <bgColor theme="0"/>
                </patternFill>
              </fill>
            </x14:dxf>
          </x14:cfRule>
          <x14:cfRule type="expression" priority="21" id="{00000000-000E-0000-1500-000015000000}">
            <xm:f>$D$34='Drop down'!$P$6</xm:f>
            <x14:dxf>
              <font>
                <b/>
                <i val="0"/>
              </font>
              <fill>
                <patternFill>
                  <bgColor theme="2" tint="-0.14996795556505021"/>
                </patternFill>
              </fill>
            </x14:dxf>
          </x14:cfRule>
          <xm:sqref>D34:H34</xm:sqref>
        </x14:conditionalFormatting>
        <x14:conditionalFormatting xmlns:xm="http://schemas.microsoft.com/office/excel/2006/main">
          <x14:cfRule type="expression" priority="10" id="{00000000-000E-0000-1500-00000A000000}">
            <xm:f>$D$37&lt;&gt;'Drop down'!$P$6</xm:f>
            <x14:dxf>
              <font>
                <b val="0"/>
                <i val="0"/>
                <color rgb="FFFF0000"/>
              </font>
              <fill>
                <patternFill>
                  <bgColor theme="0"/>
                </patternFill>
              </fill>
            </x14:dxf>
          </x14:cfRule>
          <x14:cfRule type="expression" priority="9" id="{00000000-000E-0000-1500-000009000000}">
            <xm:f>$D$37='Drop down'!$P$6</xm:f>
            <x14:dxf>
              <font>
                <b/>
                <i val="0"/>
              </font>
              <fill>
                <patternFill>
                  <bgColor theme="2" tint="-0.14996795556505021"/>
                </patternFill>
              </fill>
            </x14:dxf>
          </x14:cfRule>
          <xm:sqref>D37:H37</xm:sqref>
        </x14:conditionalFormatting>
        <x14:conditionalFormatting xmlns:xm="http://schemas.microsoft.com/office/excel/2006/main">
          <x14:cfRule type="expression" priority="7" id="{00000000-000E-0000-1500-000007000000}">
            <xm:f>$D$38='Drop down'!$P$6</xm:f>
            <x14:dxf>
              <font>
                <b/>
                <i val="0"/>
              </font>
              <fill>
                <patternFill>
                  <bgColor theme="2" tint="-0.14996795556505021"/>
                </patternFill>
              </fill>
            </x14:dxf>
          </x14:cfRule>
          <x14:cfRule type="expression" priority="8" id="{00000000-000E-0000-1500-000008000000}">
            <xm:f>$D$38&lt;&gt;'Drop down'!$P$6</xm:f>
            <x14:dxf>
              <font>
                <b val="0"/>
                <i val="0"/>
                <color rgb="FFFF0000"/>
              </font>
              <fill>
                <patternFill>
                  <bgColor theme="0"/>
                </patternFill>
              </fill>
            </x14:dxf>
          </x14:cfRule>
          <xm:sqref>D38:H38</xm:sqref>
        </x14:conditionalFormatting>
        <x14:conditionalFormatting xmlns:xm="http://schemas.microsoft.com/office/excel/2006/main">
          <x14:cfRule type="expression" priority="6" id="{00000000-000E-0000-1500-000006000000}">
            <xm:f>$D$39&lt;&gt;'Drop down'!$P$6</xm:f>
            <x14:dxf>
              <font>
                <b val="0"/>
                <i val="0"/>
                <color rgb="FFFF0000"/>
              </font>
              <fill>
                <patternFill>
                  <bgColor theme="0"/>
                </patternFill>
              </fill>
            </x14:dxf>
          </x14:cfRule>
          <x14:cfRule type="expression" priority="5" id="{00000000-000E-0000-1500-000005000000}">
            <xm:f>$D$39='Drop down'!$P$6</xm:f>
            <x14:dxf>
              <font>
                <b/>
                <i val="0"/>
              </font>
              <fill>
                <patternFill>
                  <bgColor theme="2" tint="-0.14996795556505021"/>
                </patternFill>
              </fill>
            </x14:dxf>
          </x14:cfRule>
          <xm:sqref>D39:H39</xm:sqref>
        </x14:conditionalFormatting>
        <x14:conditionalFormatting xmlns:xm="http://schemas.microsoft.com/office/excel/2006/main">
          <x14:cfRule type="expression" priority="4" id="{00000000-000E-0000-1500-000004000000}">
            <xm:f>D40&lt;&gt;'Drop down'!$P$7</xm:f>
            <x14:dxf>
              <font>
                <b val="0"/>
                <i val="0"/>
                <color rgb="FFFF0000"/>
              </font>
              <fill>
                <patternFill patternType="solid">
                  <bgColor theme="0"/>
                </patternFill>
              </fill>
            </x14:dxf>
          </x14:cfRule>
          <x14:cfRule type="expression" priority="3" id="{00000000-000E-0000-1500-000003000000}">
            <xm:f>OR(D40="",D40='Drop down'!$P$7)</xm:f>
            <x14:dxf>
              <font>
                <b/>
                <i val="0"/>
              </font>
              <fill>
                <patternFill>
                  <bgColor theme="2" tint="-0.14996795556505021"/>
                </patternFill>
              </fill>
            </x14:dxf>
          </x14:cfRule>
          <xm:sqref>D40:H40</xm:sqref>
        </x14:conditionalFormatting>
      </x14:conditionalFormattings>
    </ext>
    <ext xmlns:x14="http://schemas.microsoft.com/office/spreadsheetml/2009/9/main" uri="{CCE6A557-97BC-4b89-ADB6-D9C93CAAB3DF}">
      <x14:dataValidations xmlns:xm="http://schemas.microsoft.com/office/excel/2006/main" count="2">
        <x14:dataValidation type="list" showInputMessage="1" showErrorMessage="1" xr:uid="{AD104754-4875-4A80-8BC3-D5E7B8945AFA}">
          <x14:formula1>
            <xm:f>'Drop down'!$A$5:$A$7</xm:f>
          </x14:formula1>
          <xm:sqref>D37:H39 D9:H9 D15:H17 D28:H34</xm:sqref>
        </x14:dataValidation>
        <x14:dataValidation type="list" showInputMessage="1" showErrorMessage="1" xr:uid="{E180C37B-7B7C-471C-9684-CD06C33B1332}">
          <x14:formula1>
            <xm:f>'Drop down'!$A$155:$A$157</xm:f>
          </x14:formula1>
          <xm:sqref>D7:H7</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2E92AD-0996-4CFB-A0DC-64663EF61FB8}">
  <sheetPr codeName="Sheet21">
    <pageSetUpPr fitToPage="1"/>
  </sheetPr>
  <dimension ref="A1:Z46"/>
  <sheetViews>
    <sheetView workbookViewId="0">
      <selection activeCell="C31" sqref="C31"/>
    </sheetView>
  </sheetViews>
  <sheetFormatPr defaultRowHeight="15" x14ac:dyDescent="0.25"/>
  <cols>
    <col min="1" max="1" width="2.85546875" customWidth="1"/>
    <col min="2" max="2" width="3.42578125" customWidth="1"/>
    <col min="3" max="3" width="36.42578125" customWidth="1"/>
    <col min="4" max="4" width="17.7109375" customWidth="1"/>
    <col min="6" max="6" width="13.85546875" customWidth="1"/>
    <col min="9" max="9" width="2.5703125" customWidth="1"/>
    <col min="10" max="10" width="3.140625" customWidth="1"/>
    <col min="11" max="11" width="3.42578125" customWidth="1"/>
    <col min="12" max="12" width="41.140625" bestFit="1" customWidth="1"/>
  </cols>
  <sheetData>
    <row r="1" spans="1:26" ht="34.5" customHeight="1" x14ac:dyDescent="0.25">
      <c r="A1" s="3"/>
      <c r="B1" s="268" t="str">
        <f>'Drop down'!P14</f>
        <v>Alle rettigheder til dette dokument tilhører Varefakta, og dokumentet må ikke kopieres, gengives, videregives og/eller benyttes uden forudgående skriftlig tilladelse fra Varefakta (Version 26.1).</v>
      </c>
      <c r="C1" s="268"/>
      <c r="D1" s="268"/>
      <c r="E1" s="268"/>
      <c r="F1" s="11"/>
      <c r="G1" s="2"/>
      <c r="H1" s="2"/>
      <c r="I1" s="2"/>
      <c r="J1" s="4"/>
      <c r="K1" s="1"/>
      <c r="L1" s="1"/>
      <c r="M1" s="1"/>
      <c r="N1" s="1"/>
      <c r="O1" s="1"/>
      <c r="P1" s="1"/>
      <c r="Q1" s="1"/>
      <c r="R1" s="1"/>
      <c r="S1" s="1"/>
      <c r="T1" s="1"/>
      <c r="U1" s="1"/>
      <c r="V1" s="1"/>
      <c r="W1" s="1"/>
      <c r="X1" s="1"/>
      <c r="Y1" s="1"/>
      <c r="Z1" s="1"/>
    </row>
    <row r="2" spans="1:26" x14ac:dyDescent="0.25">
      <c r="A2" s="3"/>
      <c r="B2" s="5"/>
      <c r="C2" s="6"/>
      <c r="D2" s="6"/>
      <c r="E2" s="6"/>
      <c r="F2" s="6"/>
      <c r="G2" s="6"/>
      <c r="H2" s="6"/>
      <c r="I2" s="7"/>
      <c r="J2" s="4"/>
      <c r="K2" s="1"/>
      <c r="L2" s="1"/>
      <c r="M2" s="1"/>
      <c r="N2" s="1"/>
      <c r="O2" s="1"/>
      <c r="P2" s="1"/>
      <c r="Q2" s="1"/>
      <c r="R2" s="1"/>
      <c r="S2" s="1"/>
      <c r="T2" s="1"/>
      <c r="U2" s="1"/>
      <c r="V2" s="1"/>
      <c r="W2" s="1"/>
      <c r="X2" s="1"/>
      <c r="Y2" s="1"/>
      <c r="Z2" s="1"/>
    </row>
    <row r="3" spans="1:26" ht="24" thickBot="1" x14ac:dyDescent="0.4">
      <c r="A3" s="3"/>
      <c r="B3" s="5"/>
      <c r="C3" s="8" t="s">
        <v>4952</v>
      </c>
      <c r="D3" s="6"/>
      <c r="E3" s="6"/>
      <c r="F3" s="6"/>
      <c r="G3" s="6"/>
      <c r="H3" s="6"/>
      <c r="I3" s="7"/>
      <c r="J3" s="4"/>
      <c r="K3" s="1"/>
      <c r="L3" s="1"/>
      <c r="M3" s="1"/>
      <c r="N3" s="1"/>
      <c r="O3" s="1"/>
      <c r="P3" s="1"/>
      <c r="Q3" s="1"/>
      <c r="R3" s="1"/>
      <c r="S3" s="1"/>
      <c r="T3" s="1"/>
      <c r="U3" s="1"/>
      <c r="V3" s="1"/>
      <c r="W3" s="1"/>
      <c r="X3" s="1"/>
      <c r="Y3" s="1"/>
      <c r="Z3" s="1"/>
    </row>
    <row r="4" spans="1:26" x14ac:dyDescent="0.25">
      <c r="A4" s="3"/>
      <c r="B4" s="5"/>
      <c r="C4" s="6"/>
      <c r="D4" s="6"/>
      <c r="E4" s="6"/>
      <c r="F4" s="6"/>
      <c r="G4" s="6"/>
      <c r="H4" s="6"/>
      <c r="I4" s="7"/>
      <c r="J4" s="4"/>
      <c r="K4" s="1"/>
      <c r="L4" s="12" t="s">
        <v>4617</v>
      </c>
      <c r="M4" s="1"/>
      <c r="N4" s="1"/>
      <c r="O4" s="1"/>
      <c r="P4" s="1"/>
      <c r="Q4" s="1"/>
      <c r="R4" s="1"/>
      <c r="S4" s="1"/>
      <c r="T4" s="1"/>
      <c r="U4" s="1"/>
      <c r="V4" s="1"/>
      <c r="W4" s="1"/>
      <c r="X4" s="1"/>
      <c r="Y4" s="1"/>
      <c r="Z4" s="1"/>
    </row>
    <row r="5" spans="1:26" x14ac:dyDescent="0.25">
      <c r="A5" s="3"/>
      <c r="B5" s="5"/>
      <c r="C5" s="17" t="s">
        <v>4893</v>
      </c>
      <c r="D5" s="267" t="s">
        <v>4614</v>
      </c>
      <c r="E5" s="267"/>
      <c r="F5" s="267"/>
      <c r="G5" s="267"/>
      <c r="H5" s="267"/>
      <c r="I5" s="7"/>
      <c r="J5" s="4"/>
      <c r="K5" s="1"/>
      <c r="L5" s="155" t="s">
        <v>0</v>
      </c>
      <c r="M5" s="1"/>
      <c r="N5" s="1"/>
      <c r="O5" s="1"/>
      <c r="P5" s="1"/>
      <c r="Q5" s="1"/>
      <c r="R5" s="1"/>
      <c r="S5" s="1"/>
      <c r="T5" s="1"/>
      <c r="U5" s="1"/>
      <c r="V5" s="1"/>
      <c r="W5" s="1"/>
      <c r="X5" s="1"/>
      <c r="Y5" s="1"/>
      <c r="Z5" s="1"/>
    </row>
    <row r="6" spans="1:26" x14ac:dyDescent="0.25">
      <c r="A6" s="3"/>
      <c r="B6" s="5"/>
      <c r="D6" s="6"/>
      <c r="E6" s="6"/>
      <c r="F6" s="6"/>
      <c r="G6" s="6"/>
      <c r="H6" s="6"/>
      <c r="I6" s="7"/>
      <c r="J6" s="4"/>
      <c r="K6" s="1"/>
      <c r="L6" s="155" t="s">
        <v>1</v>
      </c>
      <c r="M6" s="1"/>
      <c r="N6" s="1"/>
      <c r="O6" s="1"/>
      <c r="P6" s="1"/>
      <c r="Q6" s="1"/>
      <c r="R6" s="1"/>
      <c r="S6" s="1"/>
      <c r="T6" s="1"/>
      <c r="U6" s="1"/>
      <c r="V6" s="1"/>
      <c r="W6" s="1"/>
      <c r="X6" s="1"/>
      <c r="Y6" s="1"/>
      <c r="Z6" s="1"/>
    </row>
    <row r="7" spans="1:26" x14ac:dyDescent="0.25">
      <c r="A7" s="3"/>
      <c r="B7" s="5"/>
      <c r="C7" s="17" t="s">
        <v>4953</v>
      </c>
      <c r="D7" s="279" t="s">
        <v>15</v>
      </c>
      <c r="E7" s="280"/>
      <c r="F7" s="280"/>
      <c r="G7" s="280"/>
      <c r="H7" s="280"/>
      <c r="I7" s="7"/>
      <c r="J7" s="4"/>
      <c r="K7" s="1"/>
      <c r="L7" s="155" t="s">
        <v>2</v>
      </c>
      <c r="M7" s="1"/>
      <c r="N7" s="1"/>
      <c r="O7" s="1"/>
      <c r="P7" s="1"/>
      <c r="Q7" s="1"/>
      <c r="R7" s="1"/>
      <c r="S7" s="1"/>
      <c r="T7" s="1"/>
      <c r="U7" s="1"/>
      <c r="V7" s="1"/>
      <c r="W7" s="1"/>
      <c r="X7" s="1"/>
      <c r="Y7" s="1"/>
      <c r="Z7" s="1"/>
    </row>
    <row r="8" spans="1:26" x14ac:dyDescent="0.25">
      <c r="A8" s="3"/>
      <c r="B8" s="5"/>
      <c r="C8" s="6"/>
      <c r="D8" s="6"/>
      <c r="E8" s="6"/>
      <c r="F8" s="6"/>
      <c r="G8" s="6"/>
      <c r="H8" s="6"/>
      <c r="I8" s="7"/>
      <c r="J8" s="4"/>
      <c r="K8" s="1"/>
      <c r="L8" s="155" t="s">
        <v>3</v>
      </c>
      <c r="M8" s="1"/>
      <c r="N8" s="1"/>
      <c r="O8" s="1"/>
      <c r="P8" s="1"/>
      <c r="Q8" s="1"/>
      <c r="R8" s="1"/>
      <c r="S8" s="1"/>
      <c r="T8" s="1"/>
      <c r="U8" s="1"/>
      <c r="V8" s="1"/>
      <c r="W8" s="1"/>
      <c r="X8" s="1"/>
      <c r="Y8" s="1"/>
      <c r="Z8" s="1"/>
    </row>
    <row r="9" spans="1:26" ht="14.45" customHeight="1" x14ac:dyDescent="0.25">
      <c r="A9" s="3"/>
      <c r="B9" s="5"/>
      <c r="C9" s="276" t="s">
        <v>4954</v>
      </c>
      <c r="D9" s="274" t="s">
        <v>15</v>
      </c>
      <c r="E9" s="274"/>
      <c r="F9" s="274"/>
      <c r="G9" s="274"/>
      <c r="H9" s="274"/>
      <c r="I9" s="7"/>
      <c r="J9" s="4"/>
      <c r="K9" s="1"/>
      <c r="L9" s="155" t="s">
        <v>4618</v>
      </c>
      <c r="M9" s="1"/>
      <c r="N9" s="1"/>
      <c r="O9" s="1"/>
      <c r="P9" s="1"/>
      <c r="Q9" s="1"/>
      <c r="R9" s="1"/>
      <c r="S9" s="1"/>
      <c r="T9" s="1"/>
      <c r="U9" s="1"/>
      <c r="V9" s="1"/>
      <c r="W9" s="1"/>
      <c r="X9" s="1"/>
      <c r="Y9" s="1"/>
      <c r="Z9" s="1"/>
    </row>
    <row r="10" spans="1:26" x14ac:dyDescent="0.25">
      <c r="A10" s="3"/>
      <c r="B10" s="5"/>
      <c r="C10" s="276"/>
      <c r="D10" s="274"/>
      <c r="E10" s="274"/>
      <c r="F10" s="274"/>
      <c r="G10" s="274"/>
      <c r="H10" s="274"/>
      <c r="I10" s="7"/>
      <c r="J10" s="4"/>
      <c r="K10" s="1"/>
      <c r="L10" s="155" t="s">
        <v>4619</v>
      </c>
      <c r="M10" s="1"/>
      <c r="N10" s="1"/>
      <c r="O10" s="1"/>
      <c r="P10" s="1"/>
      <c r="Q10" s="1"/>
      <c r="R10" s="1"/>
      <c r="S10" s="1"/>
      <c r="T10" s="1"/>
      <c r="U10" s="1"/>
      <c r="V10" s="1"/>
      <c r="W10" s="1"/>
      <c r="X10" s="1"/>
      <c r="Y10" s="1"/>
      <c r="Z10" s="1"/>
    </row>
    <row r="11" spans="1:26" x14ac:dyDescent="0.25">
      <c r="A11" s="3"/>
      <c r="B11" s="5"/>
      <c r="C11" s="276"/>
      <c r="D11" s="274"/>
      <c r="E11" s="274"/>
      <c r="F11" s="274"/>
      <c r="G11" s="274"/>
      <c r="H11" s="274"/>
      <c r="I11" s="7"/>
      <c r="J11" s="4"/>
      <c r="K11" s="1"/>
      <c r="L11" s="155" t="s">
        <v>4</v>
      </c>
      <c r="M11" s="1"/>
      <c r="N11" s="1"/>
      <c r="O11" s="1"/>
      <c r="P11" s="1"/>
      <c r="Q11" s="1"/>
      <c r="R11" s="1"/>
      <c r="S11" s="1"/>
      <c r="T11" s="1"/>
      <c r="U11" s="1"/>
      <c r="V11" s="1"/>
      <c r="W11" s="1"/>
      <c r="X11" s="1"/>
      <c r="Y11" s="1"/>
      <c r="Z11" s="1"/>
    </row>
    <row r="12" spans="1:26" ht="14.45" customHeight="1" x14ac:dyDescent="0.25">
      <c r="A12" s="3"/>
      <c r="B12" s="5"/>
      <c r="C12" s="254" t="s">
        <v>4955</v>
      </c>
      <c r="D12" s="274" t="s">
        <v>15</v>
      </c>
      <c r="E12" s="274"/>
      <c r="F12" s="274"/>
      <c r="G12" s="274"/>
      <c r="H12" s="274"/>
      <c r="I12" s="7"/>
      <c r="J12" s="4"/>
      <c r="K12" s="1"/>
      <c r="L12" s="155" t="s">
        <v>5</v>
      </c>
      <c r="M12" s="1"/>
      <c r="N12" s="1"/>
      <c r="O12" s="1"/>
      <c r="P12" s="1"/>
      <c r="Q12" s="1"/>
      <c r="R12" s="1"/>
      <c r="S12" s="1"/>
      <c r="T12" s="1"/>
      <c r="U12" s="1"/>
      <c r="V12" s="1"/>
      <c r="W12" s="1"/>
      <c r="X12" s="1"/>
      <c r="Y12" s="1"/>
      <c r="Z12" s="1"/>
    </row>
    <row r="13" spans="1:26" x14ac:dyDescent="0.25">
      <c r="A13" s="3"/>
      <c r="B13" s="5"/>
      <c r="C13" s="345"/>
      <c r="D13" s="274"/>
      <c r="E13" s="274"/>
      <c r="F13" s="274"/>
      <c r="G13" s="274"/>
      <c r="H13" s="274"/>
      <c r="I13" s="7"/>
      <c r="J13" s="4"/>
      <c r="K13" s="1"/>
      <c r="L13" s="155" t="s">
        <v>6</v>
      </c>
      <c r="M13" s="1"/>
      <c r="N13" s="1"/>
      <c r="O13" s="1"/>
      <c r="P13" s="1"/>
      <c r="Q13" s="1"/>
      <c r="R13" s="1"/>
      <c r="S13" s="1"/>
      <c r="T13" s="1"/>
      <c r="U13" s="1"/>
      <c r="V13" s="1"/>
      <c r="W13" s="1"/>
      <c r="X13" s="1"/>
      <c r="Y13" s="1"/>
      <c r="Z13" s="1"/>
    </row>
    <row r="14" spans="1:26" x14ac:dyDescent="0.25">
      <c r="A14" s="3"/>
      <c r="B14" s="5"/>
      <c r="C14" s="345"/>
      <c r="D14" s="274"/>
      <c r="E14" s="274"/>
      <c r="F14" s="274"/>
      <c r="G14" s="274"/>
      <c r="H14" s="274"/>
      <c r="I14" s="7"/>
      <c r="J14" s="4"/>
      <c r="K14" s="1"/>
      <c r="L14" s="155" t="s">
        <v>7</v>
      </c>
      <c r="M14" s="1"/>
      <c r="N14" s="1"/>
      <c r="O14" s="1"/>
      <c r="P14" s="1"/>
      <c r="Q14" s="1"/>
      <c r="R14" s="1"/>
      <c r="S14" s="1"/>
      <c r="T14" s="1"/>
      <c r="U14" s="1"/>
      <c r="V14" s="1"/>
      <c r="W14" s="1"/>
      <c r="X14" s="1"/>
      <c r="Y14" s="1"/>
      <c r="Z14" s="1"/>
    </row>
    <row r="15" spans="1:26" x14ac:dyDescent="0.25">
      <c r="A15" s="3"/>
      <c r="B15" s="5"/>
      <c r="C15" s="255"/>
      <c r="D15" s="274"/>
      <c r="E15" s="274"/>
      <c r="F15" s="274"/>
      <c r="G15" s="274"/>
      <c r="H15" s="274"/>
      <c r="I15" s="7"/>
      <c r="J15" s="4"/>
      <c r="K15" s="1"/>
      <c r="L15" s="155" t="s">
        <v>4620</v>
      </c>
      <c r="M15" s="1"/>
      <c r="N15" s="1"/>
      <c r="O15" s="1"/>
      <c r="P15" s="1"/>
      <c r="Q15" s="1"/>
      <c r="R15" s="1"/>
      <c r="S15" s="1"/>
      <c r="T15" s="1"/>
      <c r="U15" s="1"/>
      <c r="V15" s="1"/>
      <c r="W15" s="1"/>
      <c r="X15" s="1"/>
      <c r="Y15" s="1"/>
      <c r="Z15" s="1"/>
    </row>
    <row r="16" spans="1:26" ht="14.45" customHeight="1" x14ac:dyDescent="0.25">
      <c r="A16" s="3"/>
      <c r="B16" s="5"/>
      <c r="C16" s="254" t="s">
        <v>4956</v>
      </c>
      <c r="D16" s="274" t="s">
        <v>15</v>
      </c>
      <c r="E16" s="274"/>
      <c r="F16" s="274"/>
      <c r="G16" s="274"/>
      <c r="H16" s="274"/>
      <c r="I16" s="7"/>
      <c r="J16" s="4"/>
      <c r="K16" s="1"/>
      <c r="L16" s="155" t="s">
        <v>4621</v>
      </c>
      <c r="M16" s="1"/>
      <c r="N16" s="1"/>
      <c r="O16" s="1"/>
      <c r="P16" s="1"/>
      <c r="Q16" s="1"/>
      <c r="R16" s="1"/>
      <c r="S16" s="1"/>
      <c r="T16" s="1"/>
      <c r="U16" s="1"/>
      <c r="V16" s="1"/>
      <c r="W16" s="1"/>
      <c r="X16" s="1"/>
      <c r="Y16" s="1"/>
      <c r="Z16" s="1"/>
    </row>
    <row r="17" spans="1:26" ht="15.75" thickBot="1" x14ac:dyDescent="0.3">
      <c r="A17" s="3"/>
      <c r="B17" s="5"/>
      <c r="C17" s="345"/>
      <c r="D17" s="274"/>
      <c r="E17" s="274"/>
      <c r="F17" s="274"/>
      <c r="G17" s="274"/>
      <c r="H17" s="274"/>
      <c r="I17" s="7"/>
      <c r="J17" s="4"/>
      <c r="K17" s="1"/>
      <c r="L17" s="156" t="s">
        <v>4622</v>
      </c>
      <c r="M17" s="1"/>
      <c r="N17" s="1"/>
      <c r="O17" s="1"/>
      <c r="P17" s="1"/>
      <c r="Q17" s="1"/>
      <c r="R17" s="1"/>
      <c r="S17" s="1"/>
      <c r="T17" s="1"/>
      <c r="U17" s="1"/>
      <c r="V17" s="1"/>
      <c r="W17" s="1"/>
      <c r="X17" s="1"/>
      <c r="Y17" s="1"/>
      <c r="Z17" s="1"/>
    </row>
    <row r="18" spans="1:26" ht="15.75" thickBot="1" x14ac:dyDescent="0.3">
      <c r="A18" s="3"/>
      <c r="B18" s="5"/>
      <c r="C18" s="345"/>
      <c r="D18" s="274"/>
      <c r="E18" s="274"/>
      <c r="F18" s="274"/>
      <c r="G18" s="274"/>
      <c r="H18" s="274"/>
      <c r="I18" s="7"/>
      <c r="J18" s="4"/>
      <c r="K18" s="1"/>
      <c r="L18" s="1"/>
      <c r="M18" s="1"/>
      <c r="N18" s="1"/>
      <c r="O18" s="1"/>
      <c r="P18" s="1"/>
      <c r="Q18" s="1"/>
      <c r="R18" s="1"/>
      <c r="S18" s="1"/>
      <c r="T18" s="1"/>
      <c r="U18" s="1"/>
      <c r="V18" s="1"/>
      <c r="W18" s="1"/>
      <c r="X18" s="1"/>
      <c r="Y18" s="1"/>
      <c r="Z18" s="1"/>
    </row>
    <row r="19" spans="1:26" x14ac:dyDescent="0.25">
      <c r="A19" s="3"/>
      <c r="B19" s="5"/>
      <c r="C19" s="255"/>
      <c r="D19" s="274"/>
      <c r="E19" s="274"/>
      <c r="F19" s="274"/>
      <c r="G19" s="274"/>
      <c r="H19" s="274"/>
      <c r="I19" s="7"/>
      <c r="J19" s="4"/>
      <c r="K19" s="1"/>
      <c r="L19" s="12" t="s">
        <v>4623</v>
      </c>
      <c r="M19" s="1"/>
      <c r="N19" s="1"/>
      <c r="O19" s="1"/>
      <c r="P19" s="1"/>
      <c r="Q19" s="1"/>
      <c r="R19" s="1"/>
      <c r="S19" s="1"/>
      <c r="T19" s="1"/>
      <c r="U19" s="1"/>
      <c r="V19" s="1"/>
      <c r="W19" s="1"/>
      <c r="X19" s="1"/>
      <c r="Y19" s="1"/>
      <c r="Z19" s="1"/>
    </row>
    <row r="20" spans="1:26" ht="15" customHeight="1" x14ac:dyDescent="0.25">
      <c r="A20" s="3"/>
      <c r="B20" s="5"/>
      <c r="C20" s="276" t="s">
        <v>5437</v>
      </c>
      <c r="D20" s="277" t="s">
        <v>4614</v>
      </c>
      <c r="E20" s="277"/>
      <c r="F20" s="277"/>
      <c r="G20" s="277"/>
      <c r="H20" s="277"/>
      <c r="I20" s="7"/>
      <c r="J20" s="4"/>
      <c r="K20" s="1"/>
      <c r="L20" s="155" t="s">
        <v>4624</v>
      </c>
      <c r="M20" s="1"/>
      <c r="N20" s="1"/>
      <c r="O20" s="1"/>
      <c r="P20" s="1"/>
      <c r="Q20" s="1"/>
      <c r="R20" s="1"/>
      <c r="S20" s="1"/>
      <c r="T20" s="1"/>
      <c r="U20" s="1"/>
      <c r="V20" s="1"/>
      <c r="W20" s="1"/>
      <c r="X20" s="1"/>
      <c r="Y20" s="1"/>
      <c r="Z20" s="1"/>
    </row>
    <row r="21" spans="1:26" x14ac:dyDescent="0.25">
      <c r="A21" s="3"/>
      <c r="B21" s="5"/>
      <c r="C21" s="276"/>
      <c r="D21" s="277"/>
      <c r="E21" s="277"/>
      <c r="F21" s="277"/>
      <c r="G21" s="277"/>
      <c r="H21" s="277"/>
      <c r="I21" s="7"/>
      <c r="J21" s="4"/>
      <c r="K21" s="1"/>
      <c r="L21" s="155" t="s">
        <v>4625</v>
      </c>
      <c r="M21" s="1"/>
      <c r="N21" s="1"/>
      <c r="O21" s="1"/>
      <c r="P21" s="1"/>
      <c r="Q21" s="1"/>
      <c r="R21" s="1"/>
      <c r="S21" s="1"/>
      <c r="T21" s="1"/>
      <c r="U21" s="1"/>
      <c r="V21" s="1"/>
      <c r="W21" s="1"/>
      <c r="X21" s="1"/>
      <c r="Y21" s="1"/>
      <c r="Z21" s="1"/>
    </row>
    <row r="22" spans="1:26" x14ac:dyDescent="0.25">
      <c r="A22" s="3"/>
      <c r="B22" s="5"/>
      <c r="C22" s="6"/>
      <c r="D22" s="6"/>
      <c r="E22" s="6"/>
      <c r="F22" s="6"/>
      <c r="G22" s="6"/>
      <c r="H22" s="6"/>
      <c r="I22" s="7"/>
      <c r="J22" s="4"/>
      <c r="K22" s="1"/>
      <c r="L22" s="155" t="s">
        <v>4626</v>
      </c>
      <c r="M22" s="1"/>
      <c r="N22" s="1"/>
      <c r="O22" s="1"/>
      <c r="P22" s="1"/>
      <c r="Q22" s="1"/>
      <c r="R22" s="1"/>
      <c r="S22" s="1"/>
      <c r="T22" s="1"/>
      <c r="U22" s="1"/>
      <c r="V22" s="1"/>
      <c r="W22" s="1"/>
      <c r="X22" s="1"/>
      <c r="Y22" s="1"/>
      <c r="Z22" s="1"/>
    </row>
    <row r="23" spans="1:26" ht="14.45" customHeight="1" x14ac:dyDescent="0.25">
      <c r="A23" s="3"/>
      <c r="B23" s="5"/>
      <c r="C23" s="289" t="s">
        <v>4628</v>
      </c>
      <c r="D23" s="6"/>
      <c r="E23" s="6"/>
      <c r="F23" s="6"/>
      <c r="G23" s="290" t="s">
        <v>4629</v>
      </c>
      <c r="H23" s="290"/>
      <c r="I23" s="7"/>
      <c r="J23" s="4"/>
      <c r="K23" s="1"/>
      <c r="L23" s="155" t="s">
        <v>8</v>
      </c>
      <c r="M23" s="1"/>
      <c r="N23" s="1"/>
      <c r="O23" s="1"/>
      <c r="P23" s="1"/>
      <c r="Q23" s="1"/>
      <c r="R23" s="1"/>
      <c r="S23" s="1"/>
      <c r="T23" s="1"/>
      <c r="U23" s="1"/>
      <c r="V23" s="1"/>
      <c r="W23" s="1"/>
      <c r="X23" s="1"/>
      <c r="Y23" s="1"/>
      <c r="Z23" s="1"/>
    </row>
    <row r="24" spans="1:26" ht="14.45" customHeight="1" x14ac:dyDescent="0.25">
      <c r="A24" s="3"/>
      <c r="B24" s="5"/>
      <c r="C24" s="289"/>
      <c r="D24" s="6"/>
      <c r="E24" s="6"/>
      <c r="F24" s="6"/>
      <c r="G24" s="290"/>
      <c r="H24" s="290"/>
      <c r="I24" s="7"/>
      <c r="J24" s="4"/>
      <c r="K24" s="1"/>
      <c r="L24" s="155" t="s">
        <v>9</v>
      </c>
      <c r="M24" s="1"/>
      <c r="N24" s="1"/>
      <c r="O24" s="1"/>
      <c r="P24" s="1"/>
      <c r="Q24" s="1"/>
      <c r="R24" s="1"/>
      <c r="S24" s="1"/>
      <c r="T24" s="1"/>
      <c r="U24" s="1"/>
      <c r="V24" s="1"/>
      <c r="W24" s="1"/>
      <c r="X24" s="1"/>
      <c r="Y24" s="1"/>
      <c r="Z24" s="1"/>
    </row>
    <row r="25" spans="1:26" x14ac:dyDescent="0.25">
      <c r="A25" s="3"/>
      <c r="B25" s="20"/>
      <c r="C25" s="21"/>
      <c r="D25" s="21"/>
      <c r="E25" s="21"/>
      <c r="F25" s="21"/>
      <c r="G25" s="21"/>
      <c r="H25" s="21"/>
      <c r="I25" s="22"/>
      <c r="J25" s="4"/>
      <c r="K25" s="1"/>
      <c r="L25" s="158" t="s">
        <v>4627</v>
      </c>
      <c r="M25" s="1"/>
      <c r="N25" s="1"/>
      <c r="O25" s="1"/>
      <c r="P25" s="1"/>
      <c r="Q25" s="1"/>
      <c r="R25" s="1"/>
      <c r="S25" s="1"/>
      <c r="T25" s="1"/>
      <c r="U25" s="1"/>
      <c r="V25" s="1"/>
      <c r="W25" s="1"/>
      <c r="X25" s="1"/>
      <c r="Y25" s="1"/>
      <c r="Z25" s="1"/>
    </row>
    <row r="26" spans="1:26" x14ac:dyDescent="0.25">
      <c r="A26" s="49"/>
      <c r="B26" s="18"/>
      <c r="C26" s="18"/>
      <c r="D26" s="18"/>
      <c r="E26" s="18"/>
      <c r="F26" s="18"/>
      <c r="G26" s="18"/>
      <c r="H26" s="18"/>
      <c r="I26" s="18"/>
      <c r="J26" s="19"/>
      <c r="K26" s="1"/>
      <c r="L26" s="155" t="s">
        <v>10</v>
      </c>
      <c r="M26" s="1"/>
      <c r="N26" s="1"/>
      <c r="O26" s="1"/>
      <c r="P26" s="1"/>
      <c r="Q26" s="1"/>
      <c r="R26" s="1"/>
      <c r="S26" s="1"/>
      <c r="T26" s="1"/>
      <c r="U26" s="1"/>
      <c r="V26" s="1"/>
      <c r="W26" s="1"/>
      <c r="X26" s="1"/>
      <c r="Y26" s="1"/>
      <c r="Z26" s="1"/>
    </row>
    <row r="27" spans="1:26" ht="15.75" thickBot="1" x14ac:dyDescent="0.3">
      <c r="A27" s="32"/>
      <c r="B27" s="32"/>
      <c r="C27" s="32"/>
      <c r="D27" s="32"/>
      <c r="E27" s="32"/>
      <c r="F27" s="32"/>
      <c r="G27" s="32"/>
      <c r="H27" s="32"/>
      <c r="I27" s="32"/>
      <c r="J27" s="32"/>
      <c r="K27" s="32"/>
      <c r="L27" s="156" t="s">
        <v>11</v>
      </c>
      <c r="M27" s="32"/>
      <c r="N27" s="32"/>
      <c r="O27" s="32"/>
      <c r="P27" s="32"/>
      <c r="Q27" s="32"/>
      <c r="R27" s="32"/>
      <c r="S27" s="32"/>
      <c r="T27" s="32"/>
      <c r="U27" s="32"/>
      <c r="V27" s="32"/>
      <c r="W27" s="32"/>
      <c r="X27" s="32"/>
      <c r="Y27" s="32"/>
      <c r="Z27" s="32"/>
    </row>
    <row r="28" spans="1:26" x14ac:dyDescent="0.25">
      <c r="A28" s="32"/>
      <c r="B28" s="32"/>
      <c r="C28" s="32"/>
      <c r="D28" s="32"/>
      <c r="E28" s="32"/>
      <c r="F28" s="32"/>
      <c r="G28" s="32"/>
      <c r="H28" s="32"/>
      <c r="I28" s="32"/>
      <c r="J28" s="32"/>
      <c r="K28" s="32"/>
      <c r="L28" s="32"/>
      <c r="M28" s="32"/>
      <c r="N28" s="32"/>
      <c r="O28" s="32"/>
      <c r="P28" s="32"/>
      <c r="Q28" s="32"/>
      <c r="R28" s="32"/>
      <c r="S28" s="32"/>
      <c r="T28" s="32"/>
      <c r="U28" s="32"/>
      <c r="V28" s="32"/>
      <c r="W28" s="32"/>
      <c r="X28" s="32"/>
      <c r="Y28" s="32"/>
      <c r="Z28" s="32"/>
    </row>
    <row r="29" spans="1:26" x14ac:dyDescent="0.25">
      <c r="A29" s="32"/>
      <c r="B29" s="32"/>
      <c r="C29" s="32"/>
      <c r="D29" s="32"/>
      <c r="E29" s="32"/>
      <c r="F29" s="32"/>
      <c r="G29" s="32"/>
      <c r="H29" s="32"/>
      <c r="I29" s="32"/>
      <c r="J29" s="32"/>
      <c r="K29" s="32"/>
      <c r="L29" s="32"/>
      <c r="M29" s="32"/>
      <c r="N29" s="32"/>
      <c r="O29" s="32"/>
      <c r="P29" s="32"/>
      <c r="Q29" s="32"/>
      <c r="R29" s="32"/>
      <c r="S29" s="32"/>
      <c r="T29" s="32"/>
      <c r="U29" s="32"/>
      <c r="V29" s="32"/>
      <c r="W29" s="32"/>
      <c r="X29" s="32"/>
      <c r="Y29" s="32"/>
      <c r="Z29" s="32"/>
    </row>
    <row r="30" spans="1:26" x14ac:dyDescent="0.25">
      <c r="A30" s="32"/>
      <c r="B30" s="32"/>
      <c r="C30" s="32"/>
      <c r="D30" s="32"/>
      <c r="E30" s="32"/>
      <c r="F30" s="32"/>
      <c r="G30" s="32"/>
      <c r="H30" s="32"/>
      <c r="I30" s="32"/>
      <c r="J30" s="32"/>
      <c r="K30" s="32"/>
      <c r="L30" s="32"/>
      <c r="M30" s="32"/>
      <c r="N30" s="32"/>
      <c r="O30" s="32"/>
      <c r="P30" s="32"/>
      <c r="Q30" s="32"/>
      <c r="R30" s="32"/>
      <c r="S30" s="32"/>
      <c r="T30" s="32"/>
      <c r="U30" s="32"/>
      <c r="V30" s="32"/>
      <c r="W30" s="32"/>
      <c r="X30" s="32"/>
      <c r="Y30" s="32"/>
      <c r="Z30" s="32"/>
    </row>
    <row r="31" spans="1:26" x14ac:dyDescent="0.25">
      <c r="A31" s="32"/>
      <c r="B31" s="32"/>
      <c r="C31" s="32"/>
      <c r="D31" s="32"/>
      <c r="E31" s="32"/>
      <c r="F31" s="32"/>
      <c r="G31" s="32"/>
      <c r="H31" s="32"/>
      <c r="I31" s="32"/>
      <c r="J31" s="32"/>
      <c r="K31" s="32"/>
      <c r="L31" s="32"/>
      <c r="M31" s="32"/>
      <c r="N31" s="32"/>
      <c r="O31" s="32"/>
      <c r="P31" s="32"/>
      <c r="Q31" s="32"/>
      <c r="R31" s="32"/>
      <c r="S31" s="32"/>
      <c r="T31" s="32"/>
      <c r="U31" s="32"/>
      <c r="V31" s="32"/>
      <c r="W31" s="32"/>
      <c r="X31" s="32"/>
      <c r="Y31" s="32"/>
      <c r="Z31" s="32"/>
    </row>
    <row r="32" spans="1:26" x14ac:dyDescent="0.25">
      <c r="A32" s="32"/>
      <c r="B32" s="32"/>
      <c r="C32" s="32"/>
      <c r="D32" s="32"/>
      <c r="E32" s="32"/>
      <c r="F32" s="32"/>
      <c r="G32" s="32"/>
      <c r="H32" s="32"/>
      <c r="I32" s="32"/>
      <c r="J32" s="32"/>
      <c r="K32" s="32"/>
      <c r="L32" s="32"/>
      <c r="M32" s="32"/>
      <c r="N32" s="32"/>
      <c r="O32" s="32"/>
      <c r="P32" s="32"/>
      <c r="Q32" s="32"/>
      <c r="R32" s="32"/>
      <c r="S32" s="32"/>
      <c r="T32" s="32"/>
      <c r="U32" s="32"/>
      <c r="V32" s="32"/>
      <c r="W32" s="32"/>
      <c r="X32" s="32"/>
      <c r="Y32" s="32"/>
      <c r="Z32" s="32"/>
    </row>
    <row r="33" spans="1:26" x14ac:dyDescent="0.25">
      <c r="A33" s="32"/>
      <c r="B33" s="32"/>
      <c r="C33" s="32"/>
      <c r="D33" s="32"/>
      <c r="E33" s="32"/>
      <c r="F33" s="32"/>
      <c r="G33" s="32"/>
      <c r="H33" s="32"/>
      <c r="I33" s="32"/>
      <c r="J33" s="32"/>
      <c r="K33" s="32"/>
      <c r="L33" s="32"/>
      <c r="M33" s="32"/>
      <c r="N33" s="32"/>
      <c r="O33" s="32"/>
      <c r="P33" s="32"/>
      <c r="Q33" s="32"/>
      <c r="R33" s="32"/>
      <c r="S33" s="32"/>
      <c r="T33" s="32"/>
      <c r="U33" s="32"/>
      <c r="V33" s="32"/>
      <c r="W33" s="32"/>
      <c r="X33" s="32"/>
      <c r="Y33" s="32"/>
      <c r="Z33" s="32"/>
    </row>
    <row r="34" spans="1:26" x14ac:dyDescent="0.25">
      <c r="A34" s="32"/>
      <c r="B34" s="32"/>
      <c r="C34" s="32"/>
      <c r="D34" s="32"/>
      <c r="E34" s="32"/>
      <c r="F34" s="32"/>
      <c r="G34" s="32"/>
      <c r="H34" s="32"/>
      <c r="I34" s="32"/>
      <c r="J34" s="32"/>
      <c r="K34" s="32"/>
      <c r="L34" s="32"/>
      <c r="M34" s="32"/>
      <c r="N34" s="32"/>
      <c r="O34" s="32"/>
      <c r="P34" s="32"/>
      <c r="Q34" s="32"/>
      <c r="R34" s="32"/>
      <c r="S34" s="32"/>
      <c r="T34" s="32"/>
      <c r="U34" s="32"/>
      <c r="V34" s="32"/>
      <c r="W34" s="32"/>
      <c r="X34" s="32"/>
      <c r="Y34" s="32"/>
      <c r="Z34" s="32"/>
    </row>
    <row r="35" spans="1:26" x14ac:dyDescent="0.25">
      <c r="A35" s="32"/>
      <c r="B35" s="32"/>
      <c r="C35" s="32"/>
      <c r="D35" s="32"/>
      <c r="E35" s="32"/>
      <c r="F35" s="32"/>
      <c r="G35" s="32"/>
      <c r="H35" s="32"/>
      <c r="I35" s="32"/>
      <c r="J35" s="32"/>
      <c r="K35" s="32"/>
      <c r="L35" s="32"/>
      <c r="M35" s="32"/>
      <c r="N35" s="32"/>
      <c r="O35" s="32"/>
      <c r="P35" s="32"/>
      <c r="Q35" s="32"/>
      <c r="R35" s="32"/>
      <c r="S35" s="32"/>
      <c r="T35" s="32"/>
      <c r="U35" s="32"/>
      <c r="V35" s="32"/>
      <c r="W35" s="32"/>
      <c r="X35" s="32"/>
      <c r="Y35" s="32"/>
      <c r="Z35" s="32"/>
    </row>
    <row r="36" spans="1:26" x14ac:dyDescent="0.25">
      <c r="A36" s="32"/>
      <c r="B36" s="32"/>
      <c r="C36" s="32"/>
      <c r="D36" s="32"/>
      <c r="E36" s="32"/>
      <c r="F36" s="32"/>
      <c r="G36" s="32"/>
      <c r="H36" s="32"/>
      <c r="I36" s="32"/>
      <c r="J36" s="32"/>
      <c r="K36" s="32"/>
      <c r="L36" s="32"/>
      <c r="M36" s="32"/>
      <c r="N36" s="32"/>
      <c r="O36" s="32"/>
      <c r="P36" s="32"/>
      <c r="Q36" s="32"/>
      <c r="R36" s="32"/>
      <c r="S36" s="32"/>
      <c r="T36" s="32"/>
      <c r="U36" s="32"/>
      <c r="V36" s="32"/>
      <c r="W36" s="32"/>
      <c r="X36" s="32"/>
      <c r="Y36" s="32"/>
      <c r="Z36" s="32"/>
    </row>
    <row r="37" spans="1:26" x14ac:dyDescent="0.25">
      <c r="A37" s="32"/>
      <c r="B37" s="32"/>
      <c r="C37" s="32"/>
      <c r="D37" s="32"/>
      <c r="E37" s="32"/>
      <c r="F37" s="32"/>
      <c r="G37" s="32"/>
      <c r="H37" s="32"/>
      <c r="I37" s="32"/>
      <c r="J37" s="32"/>
      <c r="K37" s="32"/>
      <c r="L37" s="32"/>
      <c r="M37" s="32"/>
      <c r="N37" s="32"/>
      <c r="O37" s="32"/>
      <c r="P37" s="32"/>
      <c r="Q37" s="32"/>
      <c r="R37" s="32"/>
      <c r="S37" s="32"/>
      <c r="T37" s="32"/>
      <c r="U37" s="32"/>
      <c r="V37" s="32"/>
      <c r="W37" s="32"/>
      <c r="X37" s="32"/>
      <c r="Y37" s="32"/>
      <c r="Z37" s="32"/>
    </row>
    <row r="38" spans="1:26" x14ac:dyDescent="0.25">
      <c r="A38" s="32"/>
      <c r="B38" s="32"/>
      <c r="C38" s="32"/>
      <c r="D38" s="32"/>
      <c r="E38" s="32"/>
      <c r="F38" s="32"/>
      <c r="G38" s="32"/>
      <c r="H38" s="32"/>
      <c r="I38" s="32"/>
      <c r="J38" s="32"/>
      <c r="K38" s="32"/>
      <c r="L38" s="32"/>
      <c r="M38" s="32"/>
      <c r="N38" s="32"/>
      <c r="O38" s="32"/>
      <c r="P38" s="32"/>
      <c r="Q38" s="32"/>
      <c r="R38" s="32"/>
      <c r="S38" s="32"/>
      <c r="T38" s="32"/>
      <c r="U38" s="32"/>
      <c r="V38" s="32"/>
      <c r="W38" s="32"/>
      <c r="X38" s="32"/>
      <c r="Y38" s="32"/>
      <c r="Z38" s="32"/>
    </row>
    <row r="39" spans="1:26" x14ac:dyDescent="0.25">
      <c r="A39" s="32"/>
      <c r="B39" s="32"/>
      <c r="C39" s="32"/>
      <c r="D39" s="32"/>
      <c r="E39" s="32"/>
      <c r="F39" s="32"/>
      <c r="G39" s="32"/>
      <c r="H39" s="32"/>
      <c r="I39" s="32"/>
      <c r="J39" s="32"/>
      <c r="K39" s="32"/>
      <c r="L39" s="32"/>
      <c r="M39" s="32"/>
      <c r="N39" s="32"/>
      <c r="O39" s="32"/>
      <c r="P39" s="32"/>
      <c r="Q39" s="32"/>
      <c r="R39" s="32"/>
      <c r="S39" s="32"/>
      <c r="T39" s="32"/>
      <c r="U39" s="32"/>
      <c r="V39" s="32"/>
      <c r="W39" s="32"/>
      <c r="X39" s="32"/>
      <c r="Y39" s="32"/>
      <c r="Z39" s="32"/>
    </row>
    <row r="40" spans="1:26" x14ac:dyDescent="0.25">
      <c r="A40" s="32"/>
      <c r="B40" s="32"/>
      <c r="C40" s="32"/>
      <c r="D40" s="32"/>
      <c r="E40" s="32"/>
      <c r="F40" s="32"/>
      <c r="G40" s="32"/>
      <c r="H40" s="32"/>
      <c r="I40" s="32"/>
      <c r="J40" s="32"/>
      <c r="K40" s="32"/>
      <c r="L40" s="32"/>
      <c r="M40" s="32"/>
      <c r="N40" s="32"/>
      <c r="O40" s="32"/>
      <c r="P40" s="32"/>
      <c r="Q40" s="32"/>
      <c r="R40" s="32"/>
      <c r="S40" s="32"/>
      <c r="T40" s="32"/>
      <c r="U40" s="32"/>
      <c r="V40" s="32"/>
      <c r="W40" s="32"/>
      <c r="X40" s="32"/>
      <c r="Y40" s="32"/>
      <c r="Z40" s="32"/>
    </row>
    <row r="41" spans="1:26" x14ac:dyDescent="0.25">
      <c r="A41" s="32"/>
      <c r="B41" s="32"/>
      <c r="C41" s="32"/>
      <c r="D41" s="32"/>
      <c r="E41" s="32"/>
      <c r="F41" s="32"/>
      <c r="G41" s="32"/>
      <c r="H41" s="32"/>
      <c r="I41" s="32"/>
      <c r="J41" s="32"/>
      <c r="K41" s="32"/>
      <c r="L41" s="32"/>
      <c r="M41" s="32"/>
      <c r="N41" s="32"/>
      <c r="O41" s="32"/>
      <c r="P41" s="32"/>
      <c r="Q41" s="32"/>
      <c r="R41" s="32"/>
      <c r="S41" s="32"/>
      <c r="T41" s="32"/>
      <c r="U41" s="32"/>
      <c r="V41" s="32"/>
      <c r="W41" s="32"/>
      <c r="X41" s="32"/>
      <c r="Y41" s="32"/>
      <c r="Z41" s="32"/>
    </row>
    <row r="42" spans="1:26" x14ac:dyDescent="0.25">
      <c r="A42" s="32"/>
      <c r="B42" s="32"/>
      <c r="C42" s="32"/>
      <c r="D42" s="32"/>
      <c r="E42" s="32"/>
      <c r="F42" s="32"/>
      <c r="G42" s="32"/>
      <c r="H42" s="32"/>
      <c r="I42" s="32"/>
      <c r="J42" s="32"/>
      <c r="K42" s="32"/>
      <c r="L42" s="32"/>
      <c r="M42" s="32"/>
      <c r="N42" s="32"/>
      <c r="O42" s="32"/>
      <c r="P42" s="32"/>
      <c r="Q42" s="32"/>
      <c r="R42" s="32"/>
      <c r="S42" s="32"/>
      <c r="T42" s="32"/>
      <c r="U42" s="32"/>
      <c r="V42" s="32"/>
      <c r="W42" s="32"/>
      <c r="X42" s="32"/>
      <c r="Y42" s="32"/>
      <c r="Z42" s="32"/>
    </row>
    <row r="43" spans="1:26" x14ac:dyDescent="0.25">
      <c r="A43" s="32"/>
      <c r="B43" s="32"/>
      <c r="C43" s="32"/>
      <c r="D43" s="32"/>
      <c r="E43" s="32"/>
      <c r="F43" s="32"/>
      <c r="G43" s="32"/>
      <c r="H43" s="32"/>
      <c r="I43" s="32"/>
      <c r="J43" s="32"/>
      <c r="K43" s="32"/>
      <c r="L43" s="32"/>
      <c r="M43" s="32"/>
      <c r="N43" s="32"/>
      <c r="O43" s="32"/>
      <c r="P43" s="32"/>
      <c r="Q43" s="32"/>
      <c r="R43" s="32"/>
      <c r="S43" s="32"/>
      <c r="T43" s="32"/>
      <c r="U43" s="32"/>
      <c r="V43" s="32"/>
      <c r="W43" s="32"/>
      <c r="X43" s="32"/>
      <c r="Y43" s="32"/>
      <c r="Z43" s="32"/>
    </row>
    <row r="44" spans="1:26" x14ac:dyDescent="0.25">
      <c r="A44" s="32"/>
      <c r="B44" s="32"/>
      <c r="C44" s="32"/>
      <c r="D44" s="32"/>
      <c r="E44" s="32"/>
      <c r="F44" s="32"/>
      <c r="G44" s="32"/>
      <c r="H44" s="32"/>
      <c r="I44" s="32"/>
      <c r="J44" s="32"/>
      <c r="K44" s="32"/>
      <c r="L44" s="32"/>
      <c r="M44" s="32"/>
      <c r="N44" s="32"/>
      <c r="O44" s="32"/>
      <c r="P44" s="32"/>
      <c r="Q44" s="32"/>
      <c r="R44" s="32"/>
      <c r="S44" s="32"/>
      <c r="T44" s="32"/>
      <c r="U44" s="32"/>
      <c r="V44" s="32"/>
      <c r="W44" s="32"/>
      <c r="X44" s="32"/>
      <c r="Y44" s="32"/>
      <c r="Z44" s="32"/>
    </row>
    <row r="45" spans="1:26" x14ac:dyDescent="0.25">
      <c r="A45" s="32"/>
      <c r="B45" s="32"/>
      <c r="C45" s="32"/>
      <c r="D45" s="32"/>
      <c r="E45" s="32"/>
      <c r="F45" s="32"/>
      <c r="G45" s="32"/>
      <c r="H45" s="32"/>
      <c r="I45" s="32"/>
      <c r="J45" s="32"/>
      <c r="K45" s="32"/>
      <c r="L45" s="32"/>
      <c r="M45" s="32"/>
      <c r="N45" s="32"/>
      <c r="O45" s="32"/>
      <c r="P45" s="32"/>
      <c r="Q45" s="32"/>
      <c r="R45" s="32"/>
      <c r="S45" s="32"/>
      <c r="T45" s="32"/>
      <c r="U45" s="32"/>
      <c r="V45" s="32"/>
      <c r="W45" s="32"/>
      <c r="X45" s="32"/>
      <c r="Y45" s="32"/>
      <c r="Z45" s="32"/>
    </row>
    <row r="46" spans="1:26" x14ac:dyDescent="0.25">
      <c r="A46" s="32"/>
      <c r="B46" s="32"/>
      <c r="C46" s="32"/>
      <c r="D46" s="32"/>
      <c r="E46" s="32"/>
      <c r="F46" s="32"/>
      <c r="G46" s="32"/>
      <c r="H46" s="32"/>
      <c r="I46" s="32"/>
      <c r="J46" s="32"/>
      <c r="K46" s="32"/>
      <c r="L46" s="32"/>
      <c r="M46" s="32"/>
      <c r="N46" s="32"/>
      <c r="O46" s="32"/>
      <c r="P46" s="32"/>
      <c r="Q46" s="32"/>
      <c r="R46" s="32"/>
      <c r="S46" s="32"/>
      <c r="T46" s="32"/>
      <c r="U46" s="32"/>
      <c r="V46" s="32"/>
      <c r="W46" s="32"/>
      <c r="X46" s="32"/>
      <c r="Y46" s="32"/>
      <c r="Z46" s="32"/>
    </row>
  </sheetData>
  <sheetProtection algorithmName="SHA-512" hashValue="axywyEDAXJXI6ANVOv7+IcqrlM+VDm+uk0Bx6ij8HVXNPkuWosDNeAeaf11NdBTb6Y+Hvx5DrVCWW1gF9fXl+Q==" saltValue="nm3aPCIaePr2GjPO9iaeOg==" spinCount="100000" scenarios="1" formatRows="0" pivotTables="0"/>
  <mergeCells count="13">
    <mergeCell ref="B1:E1"/>
    <mergeCell ref="C9:C11"/>
    <mergeCell ref="C12:C15"/>
    <mergeCell ref="C16:C19"/>
    <mergeCell ref="C23:C24"/>
    <mergeCell ref="G23:H24"/>
    <mergeCell ref="C20:C21"/>
    <mergeCell ref="D5:H5"/>
    <mergeCell ref="D7:H7"/>
    <mergeCell ref="D9:H11"/>
    <mergeCell ref="D12:H15"/>
    <mergeCell ref="D16:H19"/>
    <mergeCell ref="D20:H21"/>
  </mergeCells>
  <hyperlinks>
    <hyperlink ref="L6" location="'Varebetegnelse og nettoindhold'!A1" display="Varebetegnelse og nettoindhold" xr:uid="{C1AEA4D0-7EF1-47B7-A618-5FD49C776269}"/>
    <hyperlink ref="L7" location="Forarbejdning!A1" display="Forarbejdning" xr:uid="{53B41915-6A97-4235-A08C-A0DE1D1B4725}"/>
    <hyperlink ref="L8" location="Recept!A1" display="Recept" xr:uid="{971D6F79-CF79-4E65-9B4F-6DFE582491A0}"/>
    <hyperlink ref="L9" location="Tilsætningsstoffer!A1" display="Tilsætningsstoffer" xr:uid="{9F49858D-3835-4302-AB73-A4F8CABB8E14}"/>
    <hyperlink ref="L10" location="Ingrediensspecifikationer!A1" display="Ingrediensspecifikationer" xr:uid="{C4C531DB-4F32-4F82-98FE-22A1C12528BC}"/>
    <hyperlink ref="L11" location="Næringsdeklaration!A1" display="Næringsdeklaration" xr:uid="{9D4D273A-D862-4AEF-A2D2-15BC85BC9996}"/>
    <hyperlink ref="L12" location="'Holdbarhed og opbevaring'!A1" display="Holdbarhed og opbevaring" xr:uid="{19CA5B9B-7639-4DDC-865D-AA00E3C394E6}"/>
    <hyperlink ref="L13" location="'Pakkemetode og tilberedning'!A1" display="Pakkemetode og tilberedning" xr:uid="{86D907BB-8E27-4AE5-BC98-306A6A1E84B0}"/>
    <hyperlink ref="L14" location="Anprisninger!A1" display="Anprisninger" xr:uid="{3518CDE1-1876-409B-BCC9-95A9F2F27761}"/>
    <hyperlink ref="L17" location="'Bilag I  Supplerende næringsdek'!A1" display="Bilag I: Supplerende næringsdeklaration" xr:uid="{51D5CFF3-209A-4183-A0B9-5414BFD91F5D}"/>
    <hyperlink ref="L20" location="'Del B Kød'!A1" display="Kød: Okse, gris, fjerkræ, lam, ged" xr:uid="{FBF68001-550E-4C3D-9AAB-94DBBDE39391}"/>
    <hyperlink ref="L21" location="'Del B Mælk og ost'!A1" display="Mælk og ost" xr:uid="{5D4E082E-8B1D-449D-9E8D-2F1B52FD2C8B}"/>
    <hyperlink ref="L22" location="'Del B Æg og æggeprodukter'!A1" display="Æg og æggeprodukter" xr:uid="{2641AC9F-92B9-4771-9746-FCBC00C167A0}"/>
    <hyperlink ref="L23" location="'Del B Chokolade'!A1" display="Chokolade" xr:uid="{B5C11EF5-4203-45F4-9D40-DE88C162EC9F}"/>
    <hyperlink ref="L24" location="'Del B Fisk og fiskeprodukter'!A1" display="Fisk og fiskeprodukter" xr:uid="{D485A456-244B-4EEE-9ED1-A9834B262C82}"/>
    <hyperlink ref="L25" location="'Del B Juice'!A1" display="Juice, saft, most og koncentrater" xr:uid="{D53F68EE-342D-46B1-9C52-AA2C1B7B20EC}"/>
    <hyperlink ref="L26" location="'Del B Kaffe'!A1" display="Kaffe" xr:uid="{340BA2DA-6D6C-4095-ABA6-52A8DF233C5A}"/>
    <hyperlink ref="L27" location="'Del B Te'!A1" display="Te" xr:uid="{A6C3095A-106D-4456-B4BF-0FC63ECFF5B2}"/>
    <hyperlink ref="L5" location="Start!A1" display="Start" xr:uid="{E0FC5B1D-F1AD-4BEB-9AFD-4928AC662116}"/>
    <hyperlink ref="L15" location="'Emballage (Primær)'!A1" display="Emballage (Primær)" xr:uid="{E656D941-A14A-4130-B2FF-499B7AA1A9ED}"/>
    <hyperlink ref="L16" location="'Emballage (Sekundær)'!Print_Area" display="Emballage (Sekundær)" xr:uid="{C934EF8A-2522-459A-9776-3370AAAA2DB1}"/>
    <hyperlink ref="G23:H24" location="'Del B Kaffe'!A1" display="Næste" xr:uid="{E615C35F-1262-4593-9B6C-BB6438FF385B}"/>
    <hyperlink ref="C23:C24" location="'Del B Fisk og fiskeprodukter'!A1" display="Forrige" xr:uid="{4964180C-4397-4619-9E98-645119A64102}"/>
  </hyperlinks>
  <pageMargins left="0.7" right="0.7" top="0.75" bottom="0.75" header="0.3" footer="0.3"/>
  <pageSetup paperSize="9" scale="60" fitToHeight="0" orientation="portrait" verticalDpi="0" r:id="rId1"/>
  <drawing r:id="rId2"/>
  <extLst>
    <ext xmlns:x14="http://schemas.microsoft.com/office/spreadsheetml/2009/9/main" uri="{78C0D931-6437-407d-A8EE-F0AAD7539E65}">
      <x14:conditionalFormattings>
        <x14:conditionalFormatting xmlns:xm="http://schemas.microsoft.com/office/excel/2006/main">
          <x14:cfRule type="expression" priority="7" id="{00000000-000E-0000-1600-000007000000}">
            <xm:f>$D$9='Drop down'!$P$6</xm:f>
            <x14:dxf>
              <font>
                <b/>
                <i val="0"/>
              </font>
              <fill>
                <patternFill>
                  <bgColor theme="2" tint="-0.14996795556505021"/>
                </patternFill>
              </fill>
            </x14:dxf>
          </x14:cfRule>
          <x14:cfRule type="expression" priority="8" id="{00000000-000E-0000-1600-000008000000}">
            <xm:f>$D$9&lt;&gt;'Drop down'!$P$6</xm:f>
            <x14:dxf>
              <font>
                <b val="0"/>
                <i val="0"/>
                <color rgb="FFFF0000"/>
              </font>
              <fill>
                <patternFill>
                  <bgColor theme="0"/>
                </patternFill>
              </fill>
            </x14:dxf>
          </x14:cfRule>
          <xm:sqref>D9</xm:sqref>
        </x14:conditionalFormatting>
        <x14:conditionalFormatting xmlns:xm="http://schemas.microsoft.com/office/excel/2006/main">
          <x14:cfRule type="expression" priority="5" id="{00000000-000E-0000-1600-000005000000}">
            <xm:f>$D$12='Drop down'!$P$6</xm:f>
            <x14:dxf>
              <font>
                <b/>
                <i val="0"/>
              </font>
              <fill>
                <patternFill>
                  <bgColor theme="2" tint="-0.14996795556505021"/>
                </patternFill>
              </fill>
            </x14:dxf>
          </x14:cfRule>
          <x14:cfRule type="expression" priority="6" id="{00000000-000E-0000-1600-000006000000}">
            <xm:f>$D$12&lt;&gt;'Drop down'!$P$6</xm:f>
            <x14:dxf>
              <font>
                <b val="0"/>
                <i val="0"/>
                <color rgb="FFFF0000"/>
              </font>
              <fill>
                <patternFill>
                  <bgColor theme="0"/>
                </patternFill>
              </fill>
            </x14:dxf>
          </x14:cfRule>
          <xm:sqref>D12:D13</xm:sqref>
        </x14:conditionalFormatting>
        <x14:conditionalFormatting xmlns:xm="http://schemas.microsoft.com/office/excel/2006/main">
          <x14:cfRule type="expression" priority="3" id="{00000000-000E-0000-1600-000003000000}">
            <xm:f>$D$16='Drop down'!$P$6</xm:f>
            <x14:dxf>
              <font>
                <b/>
                <i val="0"/>
              </font>
              <fill>
                <patternFill>
                  <bgColor theme="2" tint="-0.14996795556505021"/>
                </patternFill>
              </fill>
            </x14:dxf>
          </x14:cfRule>
          <x14:cfRule type="expression" priority="4" id="{00000000-000E-0000-1600-000004000000}">
            <xm:f>$D$16&lt;&gt;'Drop down'!$P$6</xm:f>
            <x14:dxf>
              <font>
                <b val="0"/>
                <i val="0"/>
                <color rgb="FFFF0000"/>
              </font>
              <fill>
                <patternFill>
                  <bgColor theme="0"/>
                </patternFill>
              </fill>
            </x14:dxf>
          </x14:cfRule>
          <xm:sqref>D16:D17</xm:sqref>
        </x14:conditionalFormatting>
        <x14:conditionalFormatting xmlns:xm="http://schemas.microsoft.com/office/excel/2006/main">
          <x14:cfRule type="expression" priority="1" id="{00000000-000E-0000-1600-000001000000}">
            <xm:f>OR(D20="",D20='Drop down'!$P$7)</xm:f>
            <x14:dxf>
              <font>
                <b/>
                <i val="0"/>
              </font>
              <fill>
                <patternFill>
                  <bgColor theme="2" tint="-0.14996795556505021"/>
                </patternFill>
              </fill>
            </x14:dxf>
          </x14:cfRule>
          <x14:cfRule type="expression" priority="2" id="{00000000-000E-0000-1600-000002000000}">
            <xm:f>D20&lt;&gt;'Drop down'!$P$7</xm:f>
            <x14:dxf>
              <font>
                <b val="0"/>
                <i val="0"/>
                <color rgb="FFFF0000"/>
              </font>
              <fill>
                <patternFill patternType="solid">
                  <bgColor theme="0"/>
                </patternFill>
              </fill>
            </x14:dxf>
          </x14:cfRule>
          <xm:sqref>D20</xm:sqref>
        </x14:conditionalFormatting>
        <x14:conditionalFormatting xmlns:xm="http://schemas.microsoft.com/office/excel/2006/main">
          <x14:cfRule type="expression" priority="11" id="{00000000-000E-0000-1600-00000B000000}">
            <xm:f>OR(D5="",D5='Drop down'!$P$7)</xm:f>
            <x14:dxf>
              <font>
                <b/>
                <i val="0"/>
              </font>
              <fill>
                <patternFill>
                  <bgColor theme="2" tint="-0.14996795556505021"/>
                </patternFill>
              </fill>
            </x14:dxf>
          </x14:cfRule>
          <x14:cfRule type="expression" priority="12" id="{00000000-000E-0000-1600-00000C000000}">
            <xm:f>D5&lt;&gt;'Drop down'!$P$7</xm:f>
            <x14:dxf>
              <font>
                <b val="0"/>
                <i val="0"/>
                <color rgb="FFFF0000"/>
              </font>
              <fill>
                <patternFill patternType="solid">
                  <bgColor theme="0"/>
                </patternFill>
              </fill>
            </x14:dxf>
          </x14:cfRule>
          <xm:sqref>D5:H5</xm:sqref>
        </x14:conditionalFormatting>
        <x14:conditionalFormatting xmlns:xm="http://schemas.microsoft.com/office/excel/2006/main">
          <x14:cfRule type="expression" priority="9" id="{00000000-000E-0000-1600-000009000000}">
            <xm:f>$D$7='Drop down'!$P$6</xm:f>
            <x14:dxf>
              <font>
                <b/>
                <i val="0"/>
              </font>
              <fill>
                <patternFill>
                  <bgColor theme="2" tint="-0.14996795556505021"/>
                </patternFill>
              </fill>
            </x14:dxf>
          </x14:cfRule>
          <x14:cfRule type="expression" priority="10" id="{00000000-000E-0000-1600-00000A000000}">
            <xm:f>$D$7&lt;&gt;'Drop down'!$P$6</xm:f>
            <x14:dxf>
              <font>
                <b val="0"/>
                <i val="0"/>
                <color rgb="FFFF0000"/>
              </font>
              <fill>
                <patternFill>
                  <bgColor theme="0"/>
                </patternFill>
              </fill>
            </x14:dxf>
          </x14:cfRule>
          <xm:sqref>D7:H7</xm:sqref>
        </x14:conditionalFormatting>
      </x14:conditionalFormattings>
    </ext>
    <ext xmlns:x14="http://schemas.microsoft.com/office/spreadsheetml/2009/9/main" uri="{CCE6A557-97BC-4b89-ADB6-D9C93CAAB3DF}">
      <x14:dataValidations xmlns:xm="http://schemas.microsoft.com/office/excel/2006/main" count="1">
        <x14:dataValidation type="list" showInputMessage="1" showErrorMessage="1" xr:uid="{A7F94610-EC53-4750-90C2-BA8D485FD679}">
          <x14:formula1>
            <xm:f>'Drop down'!$A$5:$A$7</xm:f>
          </x14:formula1>
          <xm:sqref>D9:H19 D7:H7</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DCCD7-355D-4E63-A03E-FA2558569963}">
  <sheetPr codeName="Sheet22">
    <pageSetUpPr fitToPage="1"/>
  </sheetPr>
  <dimension ref="A1:Z43"/>
  <sheetViews>
    <sheetView workbookViewId="0">
      <selection activeCell="L27" sqref="L27"/>
    </sheetView>
  </sheetViews>
  <sheetFormatPr defaultRowHeight="15" x14ac:dyDescent="0.25"/>
  <cols>
    <col min="1" max="1" width="2.85546875" customWidth="1"/>
    <col min="2" max="2" width="3.42578125" customWidth="1"/>
    <col min="3" max="3" width="30" customWidth="1"/>
    <col min="4" max="4" width="17.7109375" customWidth="1"/>
    <col min="6" max="6" width="13.85546875" customWidth="1"/>
    <col min="9" max="9" width="2.5703125" customWidth="1"/>
    <col min="10" max="10" width="3.140625" customWidth="1"/>
    <col min="11" max="11" width="3.42578125" customWidth="1"/>
    <col min="12" max="12" width="41.140625" bestFit="1" customWidth="1"/>
  </cols>
  <sheetData>
    <row r="1" spans="1:26" ht="51" customHeight="1" x14ac:dyDescent="0.25">
      <c r="A1" s="3"/>
      <c r="B1" s="268" t="str">
        <f>'Drop down'!P14</f>
        <v>Alle rettigheder til dette dokument tilhører Varefakta, og dokumentet må ikke kopieres, gengives, videregives og/eller benyttes uden forudgående skriftlig tilladelse fra Varefakta (Version 26.1).</v>
      </c>
      <c r="C1" s="268"/>
      <c r="D1" s="268"/>
      <c r="E1" s="268"/>
      <c r="F1" s="11"/>
      <c r="G1" s="2"/>
      <c r="H1" s="2"/>
      <c r="I1" s="2"/>
      <c r="J1" s="4"/>
      <c r="K1" s="1"/>
      <c r="L1" s="1"/>
      <c r="M1" s="1"/>
      <c r="N1" s="1"/>
      <c r="O1" s="1"/>
      <c r="P1" s="1"/>
      <c r="Q1" s="1"/>
      <c r="R1" s="1"/>
      <c r="S1" s="1"/>
      <c r="T1" s="1"/>
      <c r="U1" s="1"/>
      <c r="V1" s="1"/>
      <c r="W1" s="1"/>
      <c r="X1" s="1"/>
      <c r="Y1" s="1"/>
      <c r="Z1" s="1"/>
    </row>
    <row r="2" spans="1:26" x14ac:dyDescent="0.25">
      <c r="A2" s="3"/>
      <c r="B2" s="5"/>
      <c r="C2" s="6"/>
      <c r="D2" s="6"/>
      <c r="E2" s="6"/>
      <c r="F2" s="6"/>
      <c r="G2" s="6"/>
      <c r="H2" s="6"/>
      <c r="I2" s="7"/>
      <c r="J2" s="4"/>
      <c r="K2" s="1"/>
      <c r="L2" s="1"/>
      <c r="M2" s="1"/>
      <c r="N2" s="1"/>
      <c r="O2" s="1"/>
      <c r="P2" s="1"/>
      <c r="Q2" s="1"/>
      <c r="R2" s="1"/>
      <c r="S2" s="1"/>
      <c r="T2" s="1"/>
      <c r="U2" s="1"/>
      <c r="V2" s="1"/>
      <c r="W2" s="1"/>
      <c r="X2" s="1"/>
      <c r="Y2" s="1"/>
      <c r="Z2" s="1"/>
    </row>
    <row r="3" spans="1:26" ht="24" thickBot="1" x14ac:dyDescent="0.4">
      <c r="A3" s="3"/>
      <c r="B3" s="5"/>
      <c r="C3" s="8" t="s">
        <v>4957</v>
      </c>
      <c r="D3" s="6"/>
      <c r="E3" s="6"/>
      <c r="F3" s="6"/>
      <c r="G3" s="6"/>
      <c r="H3" s="6"/>
      <c r="I3" s="7"/>
      <c r="J3" s="4"/>
      <c r="K3" s="1"/>
      <c r="L3" s="1"/>
      <c r="M3" s="1"/>
      <c r="N3" s="1"/>
      <c r="O3" s="1"/>
      <c r="P3" s="1"/>
      <c r="Q3" s="1"/>
      <c r="R3" s="1"/>
      <c r="S3" s="1"/>
      <c r="T3" s="1"/>
      <c r="U3" s="1"/>
      <c r="V3" s="1"/>
      <c r="W3" s="1"/>
      <c r="X3" s="1"/>
      <c r="Y3" s="1"/>
      <c r="Z3" s="1"/>
    </row>
    <row r="4" spans="1:26" ht="20.25" x14ac:dyDescent="0.3">
      <c r="A4" s="3"/>
      <c r="B4" s="5"/>
      <c r="C4" s="9"/>
      <c r="D4" s="6"/>
      <c r="E4" s="6"/>
      <c r="F4" s="6"/>
      <c r="G4" s="6"/>
      <c r="H4" s="6"/>
      <c r="I4" s="7"/>
      <c r="J4" s="4"/>
      <c r="K4" s="1"/>
      <c r="L4" s="12" t="s">
        <v>4617</v>
      </c>
      <c r="M4" s="1"/>
      <c r="N4" s="1"/>
      <c r="O4" s="1"/>
      <c r="P4" s="1"/>
      <c r="Q4" s="1"/>
      <c r="R4" s="1"/>
      <c r="S4" s="1"/>
      <c r="T4" s="1"/>
      <c r="U4" s="1"/>
      <c r="V4" s="1"/>
      <c r="W4" s="1"/>
      <c r="X4" s="1"/>
      <c r="Y4" s="1"/>
      <c r="Z4" s="1"/>
    </row>
    <row r="5" spans="1:26" x14ac:dyDescent="0.25">
      <c r="A5" s="3"/>
      <c r="B5" s="5"/>
      <c r="C5" s="17" t="s">
        <v>4893</v>
      </c>
      <c r="D5" s="267" t="s">
        <v>4614</v>
      </c>
      <c r="E5" s="267"/>
      <c r="F5" s="267"/>
      <c r="G5" s="267"/>
      <c r="H5" s="267"/>
      <c r="I5" s="7"/>
      <c r="J5" s="4"/>
      <c r="K5" s="1"/>
      <c r="L5" s="155" t="s">
        <v>0</v>
      </c>
      <c r="M5" s="1"/>
      <c r="N5" s="1"/>
      <c r="O5" s="1"/>
      <c r="P5" s="1"/>
      <c r="Q5" s="1"/>
      <c r="R5" s="1"/>
      <c r="S5" s="1"/>
      <c r="T5" s="1"/>
      <c r="U5" s="1"/>
      <c r="V5" s="1"/>
      <c r="W5" s="1"/>
      <c r="X5" s="1"/>
      <c r="Y5" s="1"/>
      <c r="Z5" s="1"/>
    </row>
    <row r="6" spans="1:26" x14ac:dyDescent="0.25">
      <c r="A6" s="3"/>
      <c r="B6" s="5"/>
      <c r="D6" s="6"/>
      <c r="E6" s="6"/>
      <c r="F6" s="6"/>
      <c r="G6" s="6"/>
      <c r="H6" s="6"/>
      <c r="I6" s="7"/>
      <c r="J6" s="4"/>
      <c r="K6" s="1"/>
      <c r="L6" s="155" t="s">
        <v>1</v>
      </c>
      <c r="M6" s="1"/>
      <c r="N6" s="1"/>
      <c r="O6" s="1"/>
      <c r="P6" s="1"/>
      <c r="Q6" s="1"/>
      <c r="R6" s="1"/>
      <c r="S6" s="1"/>
      <c r="T6" s="1"/>
      <c r="U6" s="1"/>
      <c r="V6" s="1"/>
      <c r="W6" s="1"/>
      <c r="X6" s="1"/>
      <c r="Y6" s="1"/>
      <c r="Z6" s="1"/>
    </row>
    <row r="7" spans="1:26" x14ac:dyDescent="0.25">
      <c r="A7" s="3"/>
      <c r="B7" s="5"/>
      <c r="C7" s="17" t="s">
        <v>4958</v>
      </c>
      <c r="D7" s="267" t="s">
        <v>4614</v>
      </c>
      <c r="E7" s="267"/>
      <c r="F7" s="267"/>
      <c r="G7" s="267"/>
      <c r="H7" s="267"/>
      <c r="I7" s="7"/>
      <c r="J7" s="4"/>
      <c r="K7" s="1"/>
      <c r="L7" s="155" t="s">
        <v>2</v>
      </c>
      <c r="M7" s="1"/>
      <c r="N7" s="1"/>
      <c r="O7" s="1"/>
      <c r="P7" s="1"/>
      <c r="Q7" s="1"/>
      <c r="R7" s="1"/>
      <c r="S7" s="1"/>
      <c r="T7" s="1"/>
      <c r="U7" s="1"/>
      <c r="V7" s="1"/>
      <c r="W7" s="1"/>
      <c r="X7" s="1"/>
      <c r="Y7" s="1"/>
      <c r="Z7" s="1"/>
    </row>
    <row r="8" spans="1:26" x14ac:dyDescent="0.25">
      <c r="A8" s="3"/>
      <c r="B8" s="5"/>
      <c r="C8" s="6"/>
      <c r="D8" s="6"/>
      <c r="E8" s="6"/>
      <c r="F8" s="6"/>
      <c r="G8" s="6"/>
      <c r="H8" s="6"/>
      <c r="I8" s="7"/>
      <c r="J8" s="4"/>
      <c r="K8" s="1"/>
      <c r="L8" s="155" t="s">
        <v>3</v>
      </c>
      <c r="M8" s="1"/>
      <c r="N8" s="1"/>
      <c r="O8" s="1"/>
      <c r="P8" s="1"/>
      <c r="Q8" s="1"/>
      <c r="R8" s="1"/>
      <c r="S8" s="1"/>
      <c r="T8" s="1"/>
      <c r="U8" s="1"/>
      <c r="V8" s="1"/>
      <c r="W8" s="1"/>
      <c r="X8" s="1"/>
      <c r="Y8" s="1"/>
      <c r="Z8" s="1"/>
    </row>
    <row r="9" spans="1:26" x14ac:dyDescent="0.25">
      <c r="A9" s="3"/>
      <c r="B9" s="5"/>
      <c r="C9" s="17" t="s">
        <v>4959</v>
      </c>
      <c r="D9" s="279" t="s">
        <v>15</v>
      </c>
      <c r="E9" s="280"/>
      <c r="F9" s="280"/>
      <c r="G9" s="280"/>
      <c r="H9" s="280"/>
      <c r="I9" s="7"/>
      <c r="J9" s="4"/>
      <c r="K9" s="1"/>
      <c r="L9" s="155" t="s">
        <v>4618</v>
      </c>
      <c r="M9" s="1"/>
      <c r="N9" s="1"/>
      <c r="O9" s="1"/>
      <c r="P9" s="1"/>
      <c r="Q9" s="1"/>
      <c r="R9" s="1"/>
      <c r="S9" s="1"/>
      <c r="T9" s="1"/>
      <c r="U9" s="1"/>
      <c r="V9" s="1"/>
      <c r="W9" s="1"/>
      <c r="X9" s="1"/>
      <c r="Y9" s="1"/>
      <c r="Z9" s="1"/>
    </row>
    <row r="10" spans="1:26" x14ac:dyDescent="0.25">
      <c r="A10" s="3"/>
      <c r="B10" s="5"/>
      <c r="C10" s="6"/>
      <c r="D10" s="6"/>
      <c r="E10" s="6"/>
      <c r="F10" s="6"/>
      <c r="G10" s="6"/>
      <c r="H10" s="6"/>
      <c r="I10" s="7"/>
      <c r="J10" s="4"/>
      <c r="K10" s="1"/>
      <c r="L10" s="155" t="s">
        <v>4619</v>
      </c>
      <c r="M10" s="1"/>
      <c r="N10" s="1"/>
      <c r="O10" s="1"/>
      <c r="P10" s="1"/>
      <c r="Q10" s="1"/>
      <c r="R10" s="1"/>
      <c r="S10" s="1"/>
      <c r="T10" s="1"/>
      <c r="U10" s="1"/>
      <c r="V10" s="1"/>
      <c r="W10" s="1"/>
      <c r="X10" s="1"/>
      <c r="Y10" s="1"/>
      <c r="Z10" s="1"/>
    </row>
    <row r="11" spans="1:26" x14ac:dyDescent="0.25">
      <c r="A11" s="3"/>
      <c r="B11" s="5"/>
      <c r="C11" s="17" t="s">
        <v>4960</v>
      </c>
      <c r="D11" s="279" t="s">
        <v>15</v>
      </c>
      <c r="E11" s="280"/>
      <c r="F11" s="280"/>
      <c r="G11" s="280"/>
      <c r="H11" s="280"/>
      <c r="I11" s="7"/>
      <c r="J11" s="4"/>
      <c r="K11" s="1"/>
      <c r="L11" s="155" t="s">
        <v>4</v>
      </c>
      <c r="M11" s="1"/>
      <c r="N11" s="1"/>
      <c r="O11" s="1"/>
      <c r="P11" s="1"/>
      <c r="Q11" s="1"/>
      <c r="R11" s="1"/>
      <c r="S11" s="1"/>
      <c r="T11" s="1"/>
      <c r="U11" s="1"/>
      <c r="V11" s="1"/>
      <c r="W11" s="1"/>
      <c r="X11" s="1"/>
      <c r="Y11" s="1"/>
      <c r="Z11" s="1"/>
    </row>
    <row r="12" spans="1:26" x14ac:dyDescent="0.25">
      <c r="A12" s="3"/>
      <c r="B12" s="5"/>
      <c r="C12" s="13" t="s">
        <v>4961</v>
      </c>
      <c r="D12" s="267" t="s">
        <v>4614</v>
      </c>
      <c r="E12" s="267"/>
      <c r="F12" s="267"/>
      <c r="G12" s="267"/>
      <c r="H12" s="267"/>
      <c r="I12" s="7"/>
      <c r="J12" s="4"/>
      <c r="K12" s="1"/>
      <c r="L12" s="155" t="s">
        <v>5</v>
      </c>
      <c r="M12" s="1"/>
      <c r="N12" s="1"/>
      <c r="O12" s="1"/>
      <c r="P12" s="1"/>
      <c r="Q12" s="1"/>
      <c r="R12" s="1"/>
      <c r="S12" s="1"/>
      <c r="T12" s="1"/>
      <c r="U12" s="1"/>
      <c r="V12" s="1"/>
      <c r="W12" s="1"/>
      <c r="X12" s="1"/>
      <c r="Y12" s="1"/>
      <c r="Z12" s="1"/>
    </row>
    <row r="13" spans="1:26" x14ac:dyDescent="0.25">
      <c r="A13" s="3"/>
      <c r="B13" s="5"/>
      <c r="C13" s="6"/>
      <c r="D13" s="6"/>
      <c r="E13" s="6"/>
      <c r="F13" s="6"/>
      <c r="G13" s="6"/>
      <c r="H13" s="6"/>
      <c r="I13" s="7"/>
      <c r="J13" s="4"/>
      <c r="K13" s="1"/>
      <c r="L13" s="155" t="s">
        <v>6</v>
      </c>
      <c r="M13" s="1"/>
      <c r="N13" s="1"/>
      <c r="O13" s="1"/>
      <c r="P13" s="1"/>
      <c r="Q13" s="1"/>
      <c r="R13" s="1"/>
      <c r="S13" s="1"/>
      <c r="T13" s="1"/>
      <c r="U13" s="1"/>
      <c r="V13" s="1"/>
      <c r="W13" s="1"/>
      <c r="X13" s="1"/>
      <c r="Y13" s="1"/>
      <c r="Z13" s="1"/>
    </row>
    <row r="14" spans="1:26" x14ac:dyDescent="0.25">
      <c r="A14" s="3"/>
      <c r="B14" s="5"/>
      <c r="C14" s="17" t="s">
        <v>4962</v>
      </c>
      <c r="D14" s="279" t="s">
        <v>15</v>
      </c>
      <c r="E14" s="280"/>
      <c r="F14" s="280"/>
      <c r="G14" s="280"/>
      <c r="H14" s="280"/>
      <c r="I14" s="7"/>
      <c r="J14" s="4"/>
      <c r="K14" s="1"/>
      <c r="L14" s="155" t="s">
        <v>7</v>
      </c>
      <c r="M14" s="1"/>
      <c r="N14" s="1"/>
      <c r="O14" s="1"/>
      <c r="P14" s="1"/>
      <c r="Q14" s="1"/>
      <c r="R14" s="1"/>
      <c r="S14" s="1"/>
      <c r="T14" s="1"/>
      <c r="U14" s="1"/>
      <c r="V14" s="1"/>
      <c r="W14" s="1"/>
      <c r="X14" s="1"/>
      <c r="Y14" s="1"/>
      <c r="Z14" s="1"/>
    </row>
    <row r="15" spans="1:26" x14ac:dyDescent="0.25">
      <c r="A15" s="3"/>
      <c r="B15" s="5"/>
      <c r="C15" s="6"/>
      <c r="D15" s="6"/>
      <c r="E15" s="6"/>
      <c r="F15" s="6"/>
      <c r="G15" s="6"/>
      <c r="H15" s="6"/>
      <c r="I15" s="7"/>
      <c r="J15" s="4"/>
      <c r="K15" s="1"/>
      <c r="L15" s="155" t="s">
        <v>4620</v>
      </c>
      <c r="M15" s="1"/>
      <c r="N15" s="1"/>
      <c r="O15" s="1"/>
      <c r="P15" s="1"/>
      <c r="Q15" s="1"/>
      <c r="R15" s="1"/>
      <c r="S15" s="1"/>
      <c r="T15" s="1"/>
      <c r="U15" s="1"/>
      <c r="V15" s="1"/>
      <c r="W15" s="1"/>
      <c r="X15" s="1"/>
      <c r="Y15" s="1"/>
      <c r="Z15" s="1"/>
    </row>
    <row r="16" spans="1:26" x14ac:dyDescent="0.25">
      <c r="A16" s="3"/>
      <c r="B16" s="5"/>
      <c r="C16" s="17" t="s">
        <v>4963</v>
      </c>
      <c r="D16" s="279" t="s">
        <v>15</v>
      </c>
      <c r="E16" s="280"/>
      <c r="F16" s="280"/>
      <c r="G16" s="280"/>
      <c r="H16" s="280"/>
      <c r="I16" s="7"/>
      <c r="J16" s="4"/>
      <c r="K16" s="1"/>
      <c r="L16" s="155" t="s">
        <v>4621</v>
      </c>
      <c r="M16" s="1"/>
      <c r="N16" s="1"/>
      <c r="O16" s="1"/>
      <c r="P16" s="1"/>
      <c r="Q16" s="1"/>
      <c r="R16" s="1"/>
      <c r="S16" s="1"/>
      <c r="T16" s="1"/>
      <c r="U16" s="1"/>
      <c r="V16" s="1"/>
      <c r="W16" s="1"/>
      <c r="X16" s="1"/>
      <c r="Y16" s="1"/>
      <c r="Z16" s="1"/>
    </row>
    <row r="17" spans="1:26" ht="15.75" thickBot="1" x14ac:dyDescent="0.3">
      <c r="A17" s="3"/>
      <c r="B17" s="5"/>
      <c r="C17" s="6"/>
      <c r="D17" s="6"/>
      <c r="E17" s="6"/>
      <c r="F17" s="6"/>
      <c r="G17" s="6"/>
      <c r="H17" s="6"/>
      <c r="I17" s="7"/>
      <c r="J17" s="4"/>
      <c r="K17" s="1"/>
      <c r="L17" s="156" t="s">
        <v>4622</v>
      </c>
      <c r="M17" s="1"/>
      <c r="N17" s="1"/>
      <c r="O17" s="1"/>
      <c r="P17" s="1"/>
      <c r="Q17" s="1"/>
      <c r="R17" s="1"/>
      <c r="S17" s="1"/>
      <c r="T17" s="1"/>
      <c r="U17" s="1"/>
      <c r="V17" s="1"/>
      <c r="W17" s="1"/>
      <c r="X17" s="1"/>
      <c r="Y17" s="1"/>
      <c r="Z17" s="1"/>
    </row>
    <row r="18" spans="1:26" ht="15" customHeight="1" thickBot="1" x14ac:dyDescent="0.3">
      <c r="A18" s="3"/>
      <c r="B18" s="5"/>
      <c r="C18" s="289" t="s">
        <v>4628</v>
      </c>
      <c r="D18" s="6"/>
      <c r="E18" s="6"/>
      <c r="F18" s="6"/>
      <c r="G18" s="290" t="s">
        <v>4629</v>
      </c>
      <c r="H18" s="290"/>
      <c r="I18" s="151"/>
      <c r="J18" s="4"/>
      <c r="K18" s="1"/>
      <c r="L18" s="1"/>
      <c r="M18" s="1"/>
      <c r="N18" s="1"/>
      <c r="O18" s="1"/>
      <c r="P18" s="1"/>
      <c r="Q18" s="1"/>
      <c r="R18" s="1"/>
      <c r="S18" s="1"/>
      <c r="T18" s="1"/>
      <c r="U18" s="1"/>
      <c r="V18" s="1"/>
      <c r="W18" s="1"/>
      <c r="X18" s="1"/>
      <c r="Y18" s="1"/>
      <c r="Z18" s="1"/>
    </row>
    <row r="19" spans="1:26" ht="14.45" customHeight="1" x14ac:dyDescent="0.25">
      <c r="A19" s="3"/>
      <c r="B19" s="5"/>
      <c r="C19" s="289"/>
      <c r="D19" s="6"/>
      <c r="E19" s="6"/>
      <c r="F19" s="6"/>
      <c r="G19" s="290"/>
      <c r="H19" s="290"/>
      <c r="I19" s="151"/>
      <c r="J19" s="4"/>
      <c r="K19" s="1"/>
      <c r="L19" s="12" t="s">
        <v>4623</v>
      </c>
      <c r="M19" s="1"/>
      <c r="N19" s="1"/>
      <c r="O19" s="1"/>
      <c r="P19" s="1"/>
      <c r="Q19" s="1"/>
      <c r="R19" s="1"/>
      <c r="S19" s="1"/>
      <c r="T19" s="1"/>
      <c r="U19" s="1"/>
      <c r="V19" s="1"/>
      <c r="W19" s="1"/>
      <c r="X19" s="1"/>
      <c r="Y19" s="1"/>
      <c r="Z19" s="1"/>
    </row>
    <row r="20" spans="1:26" x14ac:dyDescent="0.25">
      <c r="A20" s="3"/>
      <c r="B20" s="20"/>
      <c r="C20" s="21"/>
      <c r="D20" s="21"/>
      <c r="E20" s="21"/>
      <c r="F20" s="21"/>
      <c r="G20" s="21"/>
      <c r="H20" s="21"/>
      <c r="I20" s="22"/>
      <c r="J20" s="4"/>
      <c r="K20" s="1"/>
      <c r="L20" s="155" t="s">
        <v>4624</v>
      </c>
      <c r="M20" s="1"/>
      <c r="N20" s="1"/>
      <c r="O20" s="1"/>
      <c r="P20" s="1"/>
      <c r="Q20" s="1"/>
      <c r="R20" s="1"/>
      <c r="S20" s="1"/>
      <c r="T20" s="1"/>
      <c r="U20" s="1"/>
      <c r="V20" s="1"/>
      <c r="W20" s="1"/>
      <c r="X20" s="1"/>
      <c r="Y20" s="1"/>
      <c r="Z20" s="1"/>
    </row>
    <row r="21" spans="1:26" x14ac:dyDescent="0.25">
      <c r="A21" s="49"/>
      <c r="B21" s="18"/>
      <c r="C21" s="18"/>
      <c r="D21" s="18"/>
      <c r="E21" s="18"/>
      <c r="F21" s="18"/>
      <c r="G21" s="18"/>
      <c r="H21" s="18"/>
      <c r="I21" s="18"/>
      <c r="J21" s="19"/>
      <c r="K21" s="1"/>
      <c r="L21" s="155" t="s">
        <v>4625</v>
      </c>
      <c r="M21" s="1"/>
      <c r="N21" s="1"/>
      <c r="O21" s="1"/>
      <c r="P21" s="1"/>
      <c r="Q21" s="1"/>
      <c r="R21" s="1"/>
      <c r="S21" s="1"/>
      <c r="T21" s="1"/>
      <c r="U21" s="1"/>
      <c r="V21" s="1"/>
      <c r="W21" s="1"/>
      <c r="X21" s="1"/>
      <c r="Y21" s="1"/>
      <c r="Z21" s="1"/>
    </row>
    <row r="22" spans="1:26" x14ac:dyDescent="0.25">
      <c r="A22" s="32"/>
      <c r="B22" s="32"/>
      <c r="C22" s="32"/>
      <c r="D22" s="32"/>
      <c r="E22" s="32"/>
      <c r="F22" s="32"/>
      <c r="G22" s="32"/>
      <c r="H22" s="32"/>
      <c r="I22" s="32"/>
      <c r="J22" s="32"/>
      <c r="K22" s="32"/>
      <c r="L22" s="155" t="s">
        <v>4626</v>
      </c>
      <c r="M22" s="32"/>
      <c r="N22" s="32"/>
      <c r="O22" s="32"/>
      <c r="P22" s="32"/>
      <c r="Q22" s="32"/>
      <c r="R22" s="32"/>
      <c r="S22" s="32"/>
      <c r="T22" s="32"/>
      <c r="U22" s="32"/>
      <c r="V22" s="32"/>
      <c r="W22" s="32"/>
      <c r="X22" s="32"/>
      <c r="Y22" s="32"/>
      <c r="Z22" s="32"/>
    </row>
    <row r="23" spans="1:26" x14ac:dyDescent="0.25">
      <c r="A23" s="32"/>
      <c r="B23" s="32"/>
      <c r="C23" s="32"/>
      <c r="D23" s="32"/>
      <c r="E23" s="32"/>
      <c r="F23" s="32"/>
      <c r="G23" s="32"/>
      <c r="H23" s="32"/>
      <c r="I23" s="32"/>
      <c r="J23" s="32"/>
      <c r="K23" s="32"/>
      <c r="L23" s="155" t="s">
        <v>8</v>
      </c>
      <c r="M23" s="32"/>
      <c r="N23" s="32"/>
      <c r="O23" s="32"/>
      <c r="P23" s="32"/>
      <c r="Q23" s="32"/>
      <c r="R23" s="32"/>
      <c r="S23" s="32"/>
      <c r="T23" s="32"/>
      <c r="U23" s="32"/>
      <c r="V23" s="32"/>
      <c r="W23" s="32"/>
      <c r="X23" s="32"/>
      <c r="Y23" s="32"/>
      <c r="Z23" s="32"/>
    </row>
    <row r="24" spans="1:26" x14ac:dyDescent="0.25">
      <c r="A24" s="32"/>
      <c r="B24" s="32"/>
      <c r="C24" s="32"/>
      <c r="D24" s="32"/>
      <c r="E24" s="32"/>
      <c r="F24" s="32"/>
      <c r="G24" s="32"/>
      <c r="H24" s="32"/>
      <c r="I24" s="32"/>
      <c r="J24" s="32"/>
      <c r="K24" s="32"/>
      <c r="L24" s="155" t="s">
        <v>9</v>
      </c>
      <c r="M24" s="32"/>
      <c r="N24" s="32"/>
      <c r="O24" s="32"/>
      <c r="P24" s="32"/>
      <c r="Q24" s="32"/>
      <c r="R24" s="32"/>
      <c r="S24" s="32"/>
      <c r="T24" s="32"/>
      <c r="U24" s="32"/>
      <c r="V24" s="32"/>
      <c r="W24" s="32"/>
      <c r="X24" s="32"/>
      <c r="Y24" s="32"/>
      <c r="Z24" s="32"/>
    </row>
    <row r="25" spans="1:26" x14ac:dyDescent="0.25">
      <c r="A25" s="32"/>
      <c r="B25" s="32"/>
      <c r="C25" s="32"/>
      <c r="D25" s="32"/>
      <c r="E25" s="32"/>
      <c r="F25" s="32"/>
      <c r="G25" s="32"/>
      <c r="H25" s="32"/>
      <c r="I25" s="32"/>
      <c r="J25" s="32"/>
      <c r="K25" s="32"/>
      <c r="L25" s="155" t="s">
        <v>4627</v>
      </c>
      <c r="M25" s="32"/>
      <c r="N25" s="32"/>
      <c r="O25" s="32"/>
      <c r="P25" s="32"/>
      <c r="Q25" s="32"/>
      <c r="R25" s="32"/>
      <c r="S25" s="32"/>
      <c r="T25" s="32"/>
      <c r="U25" s="32"/>
      <c r="V25" s="32"/>
      <c r="W25" s="32"/>
      <c r="X25" s="32"/>
      <c r="Y25" s="32"/>
      <c r="Z25" s="32"/>
    </row>
    <row r="26" spans="1:26" x14ac:dyDescent="0.25">
      <c r="A26" s="32"/>
      <c r="B26" s="32"/>
      <c r="C26" s="32"/>
      <c r="D26" s="32"/>
      <c r="E26" s="32"/>
      <c r="F26" s="32"/>
      <c r="G26" s="32"/>
      <c r="H26" s="32"/>
      <c r="I26" s="32"/>
      <c r="J26" s="32"/>
      <c r="K26" s="32"/>
      <c r="L26" s="158" t="s">
        <v>10</v>
      </c>
      <c r="M26" s="32"/>
      <c r="N26" s="32"/>
      <c r="O26" s="32"/>
      <c r="P26" s="32"/>
      <c r="Q26" s="32"/>
      <c r="R26" s="32"/>
      <c r="S26" s="32"/>
      <c r="T26" s="32"/>
      <c r="U26" s="32"/>
      <c r="V26" s="32"/>
      <c r="W26" s="32"/>
      <c r="X26" s="32"/>
      <c r="Y26" s="32"/>
      <c r="Z26" s="32"/>
    </row>
    <row r="27" spans="1:26" ht="15.75" thickBot="1" x14ac:dyDescent="0.3">
      <c r="A27" s="32"/>
      <c r="B27" s="32"/>
      <c r="C27" s="32"/>
      <c r="D27" s="32"/>
      <c r="E27" s="32"/>
      <c r="F27" s="32"/>
      <c r="G27" s="32"/>
      <c r="H27" s="32"/>
      <c r="I27" s="32"/>
      <c r="J27" s="32"/>
      <c r="K27" s="32"/>
      <c r="L27" s="156" t="s">
        <v>11</v>
      </c>
      <c r="M27" s="32"/>
      <c r="N27" s="32"/>
      <c r="O27" s="32"/>
      <c r="P27" s="32"/>
      <c r="Q27" s="32"/>
      <c r="R27" s="32"/>
      <c r="S27" s="32"/>
      <c r="T27" s="32"/>
      <c r="U27" s="32"/>
      <c r="V27" s="32"/>
      <c r="W27" s="32"/>
      <c r="X27" s="32"/>
      <c r="Y27" s="32"/>
      <c r="Z27" s="32"/>
    </row>
    <row r="28" spans="1:26" x14ac:dyDescent="0.25">
      <c r="A28" s="32"/>
      <c r="B28" s="32"/>
      <c r="C28" s="32"/>
      <c r="D28" s="32"/>
      <c r="E28" s="32"/>
      <c r="F28" s="32"/>
      <c r="G28" s="32"/>
      <c r="H28" s="32"/>
      <c r="I28" s="32"/>
      <c r="J28" s="32"/>
      <c r="K28" s="32"/>
      <c r="L28" s="32"/>
      <c r="M28" s="32"/>
      <c r="N28" s="32"/>
      <c r="O28" s="32"/>
      <c r="P28" s="32"/>
      <c r="Q28" s="32"/>
      <c r="R28" s="32"/>
      <c r="S28" s="32"/>
      <c r="T28" s="32"/>
      <c r="U28" s="32"/>
      <c r="V28" s="32"/>
      <c r="W28" s="32"/>
      <c r="X28" s="32"/>
      <c r="Y28" s="32"/>
      <c r="Z28" s="32"/>
    </row>
    <row r="29" spans="1:26" x14ac:dyDescent="0.25">
      <c r="A29" s="32"/>
      <c r="B29" s="32"/>
      <c r="C29" s="32"/>
      <c r="D29" s="32"/>
      <c r="E29" s="32"/>
      <c r="F29" s="32"/>
      <c r="G29" s="32"/>
      <c r="H29" s="32"/>
      <c r="I29" s="32"/>
      <c r="J29" s="32"/>
      <c r="K29" s="32"/>
      <c r="L29" s="32"/>
      <c r="M29" s="32"/>
      <c r="N29" s="32"/>
      <c r="O29" s="32"/>
      <c r="P29" s="32"/>
      <c r="Q29" s="32"/>
      <c r="R29" s="32"/>
      <c r="S29" s="32"/>
      <c r="T29" s="32"/>
      <c r="U29" s="32"/>
      <c r="V29" s="32"/>
      <c r="W29" s="32"/>
      <c r="X29" s="32"/>
      <c r="Y29" s="32"/>
      <c r="Z29" s="32"/>
    </row>
    <row r="30" spans="1:26" x14ac:dyDescent="0.25">
      <c r="A30" s="32"/>
      <c r="B30" s="32"/>
      <c r="C30" s="32"/>
      <c r="D30" s="32"/>
      <c r="E30" s="32"/>
      <c r="F30" s="32"/>
      <c r="G30" s="32"/>
      <c r="H30" s="32"/>
      <c r="I30" s="32"/>
      <c r="J30" s="32"/>
      <c r="K30" s="32"/>
      <c r="L30" s="32"/>
      <c r="M30" s="32"/>
      <c r="N30" s="32"/>
      <c r="O30" s="32"/>
      <c r="P30" s="32"/>
      <c r="Q30" s="32"/>
      <c r="R30" s="32"/>
      <c r="S30" s="32"/>
      <c r="T30" s="32"/>
      <c r="U30" s="32"/>
      <c r="V30" s="32"/>
      <c r="W30" s="32"/>
      <c r="X30" s="32"/>
      <c r="Y30" s="32"/>
      <c r="Z30" s="32"/>
    </row>
    <row r="31" spans="1:26" x14ac:dyDescent="0.25">
      <c r="A31" s="32"/>
      <c r="B31" s="32"/>
      <c r="C31" s="32"/>
      <c r="D31" s="32"/>
      <c r="E31" s="32"/>
      <c r="F31" s="32"/>
      <c r="G31" s="32"/>
      <c r="H31" s="32"/>
      <c r="I31" s="32"/>
      <c r="J31" s="32"/>
      <c r="K31" s="32"/>
      <c r="L31" s="32"/>
      <c r="M31" s="32"/>
      <c r="N31" s="32"/>
      <c r="O31" s="32"/>
      <c r="P31" s="32"/>
      <c r="Q31" s="32"/>
      <c r="R31" s="32"/>
      <c r="S31" s="32"/>
      <c r="T31" s="32"/>
      <c r="U31" s="32"/>
      <c r="V31" s="32"/>
      <c r="W31" s="32"/>
      <c r="X31" s="32"/>
      <c r="Y31" s="32"/>
      <c r="Z31" s="32"/>
    </row>
    <row r="32" spans="1:26" x14ac:dyDescent="0.25">
      <c r="A32" s="32"/>
      <c r="B32" s="32"/>
      <c r="C32" s="32"/>
      <c r="D32" s="32"/>
      <c r="E32" s="32"/>
      <c r="F32" s="32"/>
      <c r="G32" s="32"/>
      <c r="H32" s="32"/>
      <c r="I32" s="32"/>
      <c r="J32" s="32"/>
      <c r="K32" s="32"/>
      <c r="L32" s="32"/>
      <c r="M32" s="32"/>
      <c r="N32" s="32"/>
      <c r="O32" s="32"/>
      <c r="P32" s="32"/>
      <c r="Q32" s="32"/>
      <c r="R32" s="32"/>
      <c r="S32" s="32"/>
      <c r="T32" s="32"/>
      <c r="U32" s="32"/>
      <c r="V32" s="32"/>
      <c r="W32" s="32"/>
      <c r="X32" s="32"/>
      <c r="Y32" s="32"/>
      <c r="Z32" s="32"/>
    </row>
    <row r="33" spans="1:26" x14ac:dyDescent="0.25">
      <c r="A33" s="32"/>
      <c r="B33" s="32"/>
      <c r="C33" s="32"/>
      <c r="D33" s="32"/>
      <c r="E33" s="32"/>
      <c r="F33" s="32"/>
      <c r="G33" s="32"/>
      <c r="H33" s="32"/>
      <c r="I33" s="32"/>
      <c r="J33" s="32"/>
      <c r="K33" s="32"/>
      <c r="L33" s="32"/>
      <c r="M33" s="32"/>
      <c r="N33" s="32"/>
      <c r="O33" s="32"/>
      <c r="P33" s="32"/>
      <c r="Q33" s="32"/>
      <c r="R33" s="32"/>
      <c r="S33" s="32"/>
      <c r="T33" s="32"/>
      <c r="U33" s="32"/>
      <c r="V33" s="32"/>
      <c r="W33" s="32"/>
      <c r="X33" s="32"/>
      <c r="Y33" s="32"/>
      <c r="Z33" s="32"/>
    </row>
    <row r="34" spans="1:26" x14ac:dyDescent="0.25">
      <c r="A34" s="32"/>
      <c r="B34" s="32"/>
      <c r="C34" s="32"/>
      <c r="D34" s="32"/>
      <c r="E34" s="32"/>
      <c r="F34" s="32"/>
      <c r="G34" s="32"/>
      <c r="H34" s="32"/>
      <c r="I34" s="32"/>
      <c r="J34" s="32"/>
      <c r="K34" s="32"/>
      <c r="L34" s="32"/>
      <c r="M34" s="32"/>
      <c r="N34" s="32"/>
      <c r="O34" s="32"/>
      <c r="P34" s="32"/>
      <c r="Q34" s="32"/>
      <c r="R34" s="32"/>
      <c r="S34" s="32"/>
      <c r="T34" s="32"/>
      <c r="U34" s="32"/>
      <c r="V34" s="32"/>
      <c r="W34" s="32"/>
      <c r="X34" s="32"/>
      <c r="Y34" s="32"/>
      <c r="Z34" s="32"/>
    </row>
    <row r="35" spans="1:26" x14ac:dyDescent="0.25">
      <c r="A35" s="32"/>
      <c r="B35" s="32"/>
      <c r="C35" s="32"/>
      <c r="D35" s="32"/>
      <c r="E35" s="32"/>
      <c r="F35" s="32"/>
      <c r="G35" s="32"/>
      <c r="H35" s="32"/>
      <c r="I35" s="32"/>
      <c r="J35" s="32"/>
      <c r="K35" s="32"/>
      <c r="L35" s="32"/>
      <c r="M35" s="32"/>
      <c r="N35" s="32"/>
      <c r="O35" s="32"/>
      <c r="P35" s="32"/>
      <c r="Q35" s="32"/>
      <c r="R35" s="32"/>
      <c r="S35" s="32"/>
      <c r="T35" s="32"/>
      <c r="U35" s="32"/>
      <c r="V35" s="32"/>
      <c r="W35" s="32"/>
      <c r="X35" s="32"/>
      <c r="Y35" s="32"/>
      <c r="Z35" s="32"/>
    </row>
    <row r="36" spans="1:26" x14ac:dyDescent="0.25">
      <c r="A36" s="32"/>
      <c r="B36" s="32"/>
      <c r="C36" s="32"/>
      <c r="D36" s="32"/>
      <c r="E36" s="32"/>
      <c r="F36" s="32"/>
      <c r="G36" s="32"/>
      <c r="H36" s="32"/>
      <c r="I36" s="32"/>
      <c r="J36" s="32"/>
      <c r="K36" s="32"/>
      <c r="L36" s="32"/>
      <c r="M36" s="32"/>
      <c r="N36" s="32"/>
      <c r="O36" s="32"/>
      <c r="P36" s="32"/>
      <c r="Q36" s="32"/>
      <c r="R36" s="32"/>
      <c r="S36" s="32"/>
      <c r="T36" s="32"/>
      <c r="U36" s="32"/>
      <c r="V36" s="32"/>
      <c r="W36" s="32"/>
      <c r="X36" s="32"/>
      <c r="Y36" s="32"/>
      <c r="Z36" s="32"/>
    </row>
    <row r="37" spans="1:26" x14ac:dyDescent="0.25">
      <c r="A37" s="32"/>
      <c r="B37" s="32"/>
      <c r="C37" s="32"/>
      <c r="D37" s="32"/>
      <c r="E37" s="32"/>
      <c r="F37" s="32"/>
      <c r="G37" s="32"/>
      <c r="H37" s="32"/>
      <c r="I37" s="32"/>
      <c r="J37" s="32"/>
      <c r="K37" s="32"/>
      <c r="L37" s="32"/>
      <c r="M37" s="32"/>
      <c r="N37" s="32"/>
      <c r="O37" s="32"/>
      <c r="P37" s="32"/>
      <c r="Q37" s="32"/>
      <c r="R37" s="32"/>
      <c r="S37" s="32"/>
      <c r="T37" s="32"/>
      <c r="U37" s="32"/>
      <c r="V37" s="32"/>
      <c r="W37" s="32"/>
      <c r="X37" s="32"/>
      <c r="Y37" s="32"/>
      <c r="Z37" s="32"/>
    </row>
    <row r="38" spans="1:26" x14ac:dyDescent="0.25">
      <c r="A38" s="32"/>
      <c r="B38" s="32"/>
      <c r="C38" s="32"/>
      <c r="D38" s="32"/>
      <c r="E38" s="32"/>
      <c r="F38" s="32"/>
      <c r="G38" s="32"/>
      <c r="H38" s="32"/>
      <c r="I38" s="32"/>
      <c r="J38" s="32"/>
      <c r="K38" s="32"/>
      <c r="L38" s="32"/>
      <c r="M38" s="32"/>
      <c r="N38" s="32"/>
      <c r="O38" s="32"/>
      <c r="P38" s="32"/>
      <c r="Q38" s="32"/>
      <c r="R38" s="32"/>
      <c r="S38" s="32"/>
      <c r="T38" s="32"/>
      <c r="U38" s="32"/>
      <c r="V38" s="32"/>
      <c r="W38" s="32"/>
      <c r="X38" s="32"/>
      <c r="Y38" s="32"/>
      <c r="Z38" s="32"/>
    </row>
    <row r="39" spans="1:26" x14ac:dyDescent="0.25">
      <c r="A39" s="32"/>
      <c r="B39" s="32"/>
      <c r="C39" s="32"/>
      <c r="D39" s="32"/>
      <c r="E39" s="32"/>
      <c r="F39" s="32"/>
      <c r="G39" s="32"/>
      <c r="H39" s="32"/>
      <c r="I39" s="32"/>
      <c r="J39" s="32"/>
      <c r="K39" s="32"/>
      <c r="L39" s="32"/>
      <c r="M39" s="32"/>
      <c r="N39" s="32"/>
      <c r="O39" s="32"/>
      <c r="P39" s="32"/>
      <c r="Q39" s="32"/>
      <c r="R39" s="32"/>
      <c r="S39" s="32"/>
      <c r="T39" s="32"/>
      <c r="U39" s="32"/>
      <c r="V39" s="32"/>
      <c r="W39" s="32"/>
      <c r="X39" s="32"/>
      <c r="Y39" s="32"/>
      <c r="Z39" s="32"/>
    </row>
    <row r="40" spans="1:26" x14ac:dyDescent="0.25">
      <c r="A40" s="32"/>
      <c r="B40" s="32"/>
      <c r="C40" s="32"/>
      <c r="D40" s="32"/>
      <c r="E40" s="32"/>
      <c r="F40" s="32"/>
      <c r="G40" s="32"/>
      <c r="H40" s="32"/>
      <c r="I40" s="32"/>
      <c r="J40" s="32"/>
      <c r="K40" s="32"/>
      <c r="L40" s="32"/>
      <c r="M40" s="32"/>
      <c r="N40" s="32"/>
      <c r="O40" s="32"/>
      <c r="P40" s="32"/>
      <c r="Q40" s="32"/>
      <c r="R40" s="32"/>
      <c r="S40" s="32"/>
      <c r="T40" s="32"/>
      <c r="U40" s="32"/>
      <c r="V40" s="32"/>
      <c r="W40" s="32"/>
      <c r="X40" s="32"/>
      <c r="Y40" s="32"/>
      <c r="Z40" s="32"/>
    </row>
    <row r="41" spans="1:26" x14ac:dyDescent="0.25">
      <c r="A41" s="32"/>
      <c r="B41" s="32"/>
      <c r="C41" s="32"/>
      <c r="D41" s="32"/>
      <c r="E41" s="32"/>
      <c r="F41" s="32"/>
      <c r="G41" s="32"/>
      <c r="H41" s="32"/>
      <c r="I41" s="32"/>
      <c r="J41" s="32"/>
      <c r="K41" s="32"/>
      <c r="L41" s="32"/>
      <c r="M41" s="32"/>
      <c r="N41" s="32"/>
      <c r="O41" s="32"/>
      <c r="P41" s="32"/>
      <c r="Q41" s="32"/>
      <c r="R41" s="32"/>
      <c r="S41" s="32"/>
      <c r="T41" s="32"/>
      <c r="U41" s="32"/>
      <c r="V41" s="32"/>
      <c r="W41" s="32"/>
      <c r="X41" s="32"/>
      <c r="Y41" s="32"/>
      <c r="Z41" s="32"/>
    </row>
    <row r="42" spans="1:26" x14ac:dyDescent="0.25">
      <c r="A42" s="32"/>
      <c r="B42" s="32"/>
      <c r="C42" s="32"/>
      <c r="D42" s="32"/>
      <c r="E42" s="32"/>
      <c r="F42" s="32"/>
      <c r="G42" s="32"/>
      <c r="H42" s="32"/>
      <c r="I42" s="32"/>
      <c r="J42" s="32"/>
      <c r="K42" s="32"/>
      <c r="L42" s="32"/>
      <c r="M42" s="32"/>
      <c r="N42" s="32"/>
      <c r="O42" s="32"/>
      <c r="P42" s="32"/>
      <c r="Q42" s="32"/>
      <c r="R42" s="32"/>
      <c r="S42" s="32"/>
      <c r="T42" s="32"/>
      <c r="U42" s="32"/>
      <c r="V42" s="32"/>
      <c r="W42" s="32"/>
      <c r="X42" s="32"/>
      <c r="Y42" s="32"/>
      <c r="Z42" s="32"/>
    </row>
    <row r="43" spans="1:26" x14ac:dyDescent="0.25">
      <c r="A43" s="32"/>
      <c r="B43" s="32"/>
      <c r="C43" s="32"/>
      <c r="D43" s="32"/>
      <c r="E43" s="32"/>
      <c r="F43" s="32"/>
      <c r="G43" s="32"/>
      <c r="H43" s="32"/>
      <c r="I43" s="32"/>
      <c r="J43" s="32"/>
      <c r="K43" s="32"/>
      <c r="L43" s="32"/>
      <c r="M43" s="32"/>
      <c r="N43" s="32"/>
      <c r="O43" s="32"/>
      <c r="P43" s="32"/>
      <c r="Q43" s="32"/>
      <c r="R43" s="32"/>
      <c r="S43" s="32"/>
      <c r="T43" s="32"/>
      <c r="U43" s="32"/>
      <c r="V43" s="32"/>
      <c r="W43" s="32"/>
      <c r="X43" s="32"/>
      <c r="Y43" s="32"/>
      <c r="Z43" s="32"/>
    </row>
  </sheetData>
  <sheetProtection algorithmName="SHA-512" hashValue="6lVNUlzLVJn4QKT4//WycZDOx/FYHZOfCB+R/4vLXJcb0OAfS+oJK0NBKp5YEmivCkKxMg65xjcqtHvoNrtVTw==" saltValue="BU+AJZHNTHwAt/Qsd4/o9Q==" spinCount="100000" scenarios="1" formatRows="0" pivotTables="0"/>
  <mergeCells count="10">
    <mergeCell ref="B1:E1"/>
    <mergeCell ref="D5:H5"/>
    <mergeCell ref="D7:H7"/>
    <mergeCell ref="D9:H9"/>
    <mergeCell ref="D11:H11"/>
    <mergeCell ref="C18:C19"/>
    <mergeCell ref="G18:H19"/>
    <mergeCell ref="D12:H12"/>
    <mergeCell ref="D14:H14"/>
    <mergeCell ref="D16:H16"/>
  </mergeCells>
  <hyperlinks>
    <hyperlink ref="L6" location="'Varebetegnelse og nettoindhold'!A1" display="Varebetegnelse og nettoindhold" xr:uid="{6938C10B-0C85-4CA8-B038-EED069EC7EC4}"/>
    <hyperlink ref="L7" location="Forarbejdning!A1" display="Forarbejdning" xr:uid="{CE99E0E1-929B-44E1-99D4-F000131D2DC1}"/>
    <hyperlink ref="L8" location="Recept!A1" display="Recept" xr:uid="{2A03559E-54D8-4741-B699-E898AE5C62B2}"/>
    <hyperlink ref="L9" location="Tilsætningsstoffer!A1" display="Tilsætningsstoffer" xr:uid="{9F9B926F-E0BE-49A0-B10C-7B01F0D9D347}"/>
    <hyperlink ref="L10" location="Ingrediensspecifikationer!A1" display="Ingrediensspecifikationer" xr:uid="{0A617AA2-1B95-4E84-B41A-D8B71A73A5FE}"/>
    <hyperlink ref="L11" location="Næringsdeklaration!A1" display="Næringsdeklaration" xr:uid="{43256EF2-A121-4CDE-8E37-B9DA3C8B0D96}"/>
    <hyperlink ref="L12" location="'Holdbarhed og opbevaring'!A1" display="Holdbarhed og opbevaring" xr:uid="{7BE67A98-EEAC-4D1D-9E30-E44AA8E75C5F}"/>
    <hyperlink ref="L13" location="'Pakkemetode og tilberedning'!A1" display="Pakkemetode og tilberedning" xr:uid="{E79A24CC-6479-4634-AA86-DE6CA67A7D52}"/>
    <hyperlink ref="L14" location="Anprisninger!A1" display="Anprisninger" xr:uid="{82EA5283-FCCD-470C-AE7A-E1807F749C3B}"/>
    <hyperlink ref="L17" location="'Bilag I  Supplerende næringsdek'!A1" display="Bilag I: Supplerende næringsdeklaration" xr:uid="{17236020-7956-467B-AF45-24BCF8A2507C}"/>
    <hyperlink ref="L20" location="'Del B Kød'!A1" display="Kød: Okse, gris, fjerkræ, lam, ged" xr:uid="{4E3E7E2A-2EDD-437E-9527-FA510E432E86}"/>
    <hyperlink ref="L21" location="'Del B Mælk og ost'!A1" display="Mælk og ost" xr:uid="{C8279B86-4EA2-415D-8D77-22D88CACFF2A}"/>
    <hyperlink ref="L22" location="'Del B Æg og æggeprodukter'!A1" display="Æg og æggeprodukter" xr:uid="{28EF5558-0B53-4B9E-9B4F-3CBF73D45614}"/>
    <hyperlink ref="L23" location="'Del B Chokolade'!A1" display="Chokolade" xr:uid="{BB9A26FF-2ECA-4282-B04C-9493E262A4B8}"/>
    <hyperlink ref="L24" location="'Del B Fisk og fiskeprodukter'!A1" display="Fisk og fiskeprodukter" xr:uid="{095E2F2F-D8C3-40AF-8055-BE3A6016344B}"/>
    <hyperlink ref="L25" location="'Del B Juice'!A1" display="Juice, saft, most og koncentrater" xr:uid="{A78B942C-EB15-49E8-B81C-7AB9718D257F}"/>
    <hyperlink ref="L26" location="'Del B Kaffe'!A1" display="Kaffe" xr:uid="{CE7EBDE8-1810-462E-AA3A-2F48BDBB9A22}"/>
    <hyperlink ref="L27" location="'Del B Te'!A1" display="Te" xr:uid="{70AD89DD-E236-4C7B-BC6C-9993F4E93C97}"/>
    <hyperlink ref="L5" location="Start!A1" display="Start" xr:uid="{A6ADD576-25B0-4851-BB54-E37A1EF15B30}"/>
    <hyperlink ref="L15" location="'Emballage (Primær)'!A1" display="Emballage (Primær)" xr:uid="{C57FA4F4-1592-4DDE-AB8E-220A796D026B}"/>
    <hyperlink ref="L16" location="'Emballage (Sekundær)'!Print_Area" display="Emballage (Sekundær)" xr:uid="{FBA426E7-7A26-4FBF-86BC-B49F10F5B3C4}"/>
    <hyperlink ref="G18:H19" location="'Del B Te'!A1" display="Næste" xr:uid="{BCD121E2-BEA3-4E8F-8109-EEBA40FD7C48}"/>
    <hyperlink ref="C18:C19" location="'Del B Juice'!A1" display="Forrige" xr:uid="{843EE02B-3D53-4C0F-9960-340C3F0E27BB}"/>
  </hyperlinks>
  <pageMargins left="0.7" right="0.7" top="0.75" bottom="0.75" header="0.3" footer="0.3"/>
  <pageSetup paperSize="9" scale="63" fitToHeight="0" orientation="portrait" verticalDpi="0" r:id="rId1"/>
  <drawing r:id="rId2"/>
  <extLst>
    <ext xmlns:x14="http://schemas.microsoft.com/office/spreadsheetml/2009/9/main" uri="{78C0D931-6437-407d-A8EE-F0AAD7539E65}">
      <x14:conditionalFormattings>
        <x14:conditionalFormatting xmlns:xm="http://schemas.microsoft.com/office/excel/2006/main">
          <x14:cfRule type="expression" priority="19" id="{00000000-000E-0000-1700-000013000000}">
            <xm:f>OR(D5="",D5='Drop down'!$P$7)</xm:f>
            <x14:dxf>
              <font>
                <b/>
                <i val="0"/>
              </font>
              <fill>
                <patternFill>
                  <bgColor theme="2" tint="-0.14996795556505021"/>
                </patternFill>
              </fill>
            </x14:dxf>
          </x14:cfRule>
          <x14:cfRule type="expression" priority="20" id="{00000000-000E-0000-1700-000014000000}">
            <xm:f>D5&lt;&gt;'Drop down'!$P$7</xm:f>
            <x14:dxf>
              <font>
                <b val="0"/>
                <i val="0"/>
                <color rgb="FFFF0000"/>
              </font>
              <fill>
                <patternFill patternType="solid">
                  <bgColor theme="0"/>
                </patternFill>
              </fill>
            </x14:dxf>
          </x14:cfRule>
          <xm:sqref>D5:H5</xm:sqref>
        </x14:conditionalFormatting>
        <x14:conditionalFormatting xmlns:xm="http://schemas.microsoft.com/office/excel/2006/main">
          <x14:cfRule type="expression" priority="17" id="{00000000-000E-0000-1700-000011000000}">
            <xm:f>OR(D7="",D7='Drop down'!$P$7)</xm:f>
            <x14:dxf>
              <font>
                <b/>
                <i val="0"/>
              </font>
              <fill>
                <patternFill>
                  <bgColor theme="2" tint="-0.14996795556505021"/>
                </patternFill>
              </fill>
            </x14:dxf>
          </x14:cfRule>
          <x14:cfRule type="expression" priority="18" id="{00000000-000E-0000-1700-000012000000}">
            <xm:f>D7&lt;&gt;'Drop down'!$P$7</xm:f>
            <x14:dxf>
              <font>
                <b val="0"/>
                <i val="0"/>
                <color rgb="FFFF0000"/>
              </font>
              <fill>
                <patternFill patternType="solid">
                  <bgColor theme="0"/>
                </patternFill>
              </fill>
            </x14:dxf>
          </x14:cfRule>
          <xm:sqref>D7:H7</xm:sqref>
        </x14:conditionalFormatting>
        <x14:conditionalFormatting xmlns:xm="http://schemas.microsoft.com/office/excel/2006/main">
          <x14:cfRule type="expression" priority="15" id="{00000000-000E-0000-1700-00000F000000}">
            <xm:f>$D$9='Drop down'!$P$6</xm:f>
            <x14:dxf>
              <font>
                <b/>
                <i val="0"/>
              </font>
              <fill>
                <patternFill>
                  <bgColor theme="2" tint="-0.14996795556505021"/>
                </patternFill>
              </fill>
            </x14:dxf>
          </x14:cfRule>
          <x14:cfRule type="expression" priority="16" id="{00000000-000E-0000-1700-000010000000}">
            <xm:f>$D$9&lt;&gt;'Drop down'!$P$6</xm:f>
            <x14:dxf>
              <font>
                <b val="0"/>
                <i val="0"/>
                <color rgb="FFFF0000"/>
              </font>
              <fill>
                <patternFill>
                  <bgColor theme="0"/>
                </patternFill>
              </fill>
            </x14:dxf>
          </x14:cfRule>
          <xm:sqref>D9:H9</xm:sqref>
        </x14:conditionalFormatting>
        <x14:conditionalFormatting xmlns:xm="http://schemas.microsoft.com/office/excel/2006/main">
          <x14:cfRule type="expression" priority="168" id="{00000000-000E-0000-1700-0000A8000000}">
            <xm:f>$D$11='Drop down'!$P$6</xm:f>
            <x14:dxf>
              <font>
                <b/>
                <i val="0"/>
              </font>
              <fill>
                <patternFill>
                  <bgColor theme="2" tint="-0.14996795556505021"/>
                </patternFill>
              </fill>
            </x14:dxf>
          </x14:cfRule>
          <x14:cfRule type="expression" priority="169" id="{00000000-000E-0000-1700-0000A9000000}">
            <xm:f>$D$11&lt;&gt;'Drop down'!$P$6</xm:f>
            <x14:dxf>
              <font>
                <b val="0"/>
                <i val="0"/>
                <color rgb="FFFF0000"/>
              </font>
              <fill>
                <patternFill>
                  <bgColor theme="0"/>
                </patternFill>
              </fill>
            </x14:dxf>
          </x14:cfRule>
          <xm:sqref>D11:H11</xm:sqref>
        </x14:conditionalFormatting>
        <x14:conditionalFormatting xmlns:xm="http://schemas.microsoft.com/office/excel/2006/main">
          <x14:cfRule type="expression" priority="7" id="{00000000-000E-0000-1700-000007000000}">
            <xm:f>OR(D12="",D12='Drop down'!$P$7)</xm:f>
            <x14:dxf>
              <font>
                <b/>
                <i val="0"/>
              </font>
              <fill>
                <patternFill>
                  <bgColor theme="2" tint="-0.14996795556505021"/>
                </patternFill>
              </fill>
            </x14:dxf>
          </x14:cfRule>
          <x14:cfRule type="expression" priority="8" id="{00000000-000E-0000-1700-000008000000}">
            <xm:f>D12&lt;&gt;'Drop down'!$P$7</xm:f>
            <x14:dxf>
              <font>
                <b val="0"/>
                <i val="0"/>
                <color rgb="FFFF0000"/>
              </font>
              <fill>
                <patternFill patternType="solid">
                  <bgColor theme="0"/>
                </patternFill>
              </fill>
            </x14:dxf>
          </x14:cfRule>
          <xm:sqref>D12:H12</xm:sqref>
        </x14:conditionalFormatting>
        <x14:conditionalFormatting xmlns:xm="http://schemas.microsoft.com/office/excel/2006/main">
          <x14:cfRule type="expression" priority="5" id="{00000000-000E-0000-1700-000005000000}">
            <xm:f>$D$14='Drop down'!$P$6</xm:f>
            <x14:dxf>
              <font>
                <b/>
                <i val="0"/>
              </font>
              <fill>
                <patternFill>
                  <bgColor theme="2" tint="-0.14996795556505021"/>
                </patternFill>
              </fill>
            </x14:dxf>
          </x14:cfRule>
          <x14:cfRule type="expression" priority="6" id="{00000000-000E-0000-1700-000006000000}">
            <xm:f>$D$14&lt;&gt;'Drop down'!$P$6</xm:f>
            <x14:dxf>
              <font>
                <b val="0"/>
                <i val="0"/>
                <color rgb="FFFF0000"/>
              </font>
              <fill>
                <patternFill>
                  <bgColor theme="0"/>
                </patternFill>
              </fill>
            </x14:dxf>
          </x14:cfRule>
          <xm:sqref>D14:H14</xm:sqref>
        </x14:conditionalFormatting>
        <x14:conditionalFormatting xmlns:xm="http://schemas.microsoft.com/office/excel/2006/main">
          <x14:cfRule type="expression" priority="3" id="{00000000-000E-0000-1700-000003000000}">
            <xm:f>$D$16='Drop down'!$P$6</xm:f>
            <x14:dxf>
              <font>
                <b/>
                <i val="0"/>
              </font>
              <fill>
                <patternFill>
                  <bgColor theme="2" tint="-0.14996795556505021"/>
                </patternFill>
              </fill>
            </x14:dxf>
          </x14:cfRule>
          <x14:cfRule type="expression" priority="4" id="{00000000-000E-0000-1700-000004000000}">
            <xm:f>$D$16&lt;&gt;'Drop down'!$P$6</xm:f>
            <x14:dxf>
              <font>
                <b val="0"/>
                <i val="0"/>
                <color rgb="FFFF0000"/>
              </font>
              <fill>
                <patternFill>
                  <bgColor theme="0"/>
                </patternFill>
              </fill>
            </x14:dxf>
          </x14:cfRule>
          <xm:sqref>D16:H16</xm:sqref>
        </x14:conditionalFormatting>
      </x14:conditionalFormattings>
    </ext>
    <ext xmlns:x14="http://schemas.microsoft.com/office/spreadsheetml/2009/9/main" uri="{CCE6A557-97BC-4b89-ADB6-D9C93CAAB3DF}">
      <x14:dataValidations xmlns:xm="http://schemas.microsoft.com/office/excel/2006/main" count="4">
        <x14:dataValidation type="list" showInputMessage="1" showErrorMessage="1" xr:uid="{8524A05D-44BD-473F-9A7B-903CA35BD467}">
          <x14:formula1>
            <xm:f>'Drop down'!$A$5:$A$7</xm:f>
          </x14:formula1>
          <xm:sqref>D9:H9</xm:sqref>
        </x14:dataValidation>
        <x14:dataValidation type="list" showInputMessage="1" showErrorMessage="1" xr:uid="{C0AB3BBB-5B8A-4361-8B0D-068D2584EEB7}">
          <x14:formula1>
            <xm:f>'Drop down'!$A$163:$A$168</xm:f>
          </x14:formula1>
          <xm:sqref>D14:H14</xm:sqref>
        </x14:dataValidation>
        <x14:dataValidation type="list" showInputMessage="1" showErrorMessage="1" xr:uid="{95B3B0A8-504C-410F-BD88-98BA6477F458}">
          <x14:formula1>
            <xm:f>'Drop down'!$A$174:$A$178</xm:f>
          </x14:formula1>
          <xm:sqref>D16:H16</xm:sqref>
        </x14:dataValidation>
        <x14:dataValidation type="list" showInputMessage="1" showErrorMessage="1" xr:uid="{2E720BE2-BA4A-4242-9FE1-189DD91B53FC}">
          <x14:formula1>
            <xm:f>'Drop down'!$A$194:$A$198</xm:f>
          </x14:formula1>
          <xm:sqref>D11:H11</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36F073-60A6-418E-9696-2520BC6D67AF}">
  <sheetPr codeName="Sheet23">
    <pageSetUpPr fitToPage="1"/>
  </sheetPr>
  <dimension ref="A1:Z56"/>
  <sheetViews>
    <sheetView workbookViewId="0">
      <selection activeCell="L11" sqref="L11"/>
    </sheetView>
  </sheetViews>
  <sheetFormatPr defaultRowHeight="15" x14ac:dyDescent="0.25"/>
  <cols>
    <col min="1" max="1" width="2.85546875" customWidth="1"/>
    <col min="2" max="2" width="3.42578125" customWidth="1"/>
    <col min="3" max="3" width="31.5703125" customWidth="1"/>
    <col min="4" max="4" width="17.7109375" customWidth="1"/>
    <col min="6" max="6" width="13.85546875" customWidth="1"/>
    <col min="9" max="9" width="2.5703125" customWidth="1"/>
    <col min="10" max="10" width="3.140625" customWidth="1"/>
    <col min="11" max="11" width="3.42578125" customWidth="1"/>
    <col min="12" max="12" width="40.5703125" customWidth="1"/>
  </cols>
  <sheetData>
    <row r="1" spans="1:26" ht="39" customHeight="1" x14ac:dyDescent="0.25">
      <c r="A1" s="3"/>
      <c r="B1" s="268" t="str">
        <f>'Drop down'!P14</f>
        <v>Alle rettigheder til dette dokument tilhører Varefakta, og dokumentet må ikke kopieres, gengives, videregives og/eller benyttes uden forudgående skriftlig tilladelse fra Varefakta (Version 26.1).</v>
      </c>
      <c r="C1" s="268"/>
      <c r="D1" s="268"/>
      <c r="E1" s="268"/>
      <c r="F1" s="11"/>
      <c r="G1" s="2"/>
      <c r="H1" s="2"/>
      <c r="I1" s="2"/>
      <c r="J1" s="4"/>
      <c r="K1" s="1"/>
      <c r="L1" s="1"/>
      <c r="M1" s="1"/>
      <c r="N1" s="1"/>
      <c r="O1" s="1"/>
      <c r="P1" s="1"/>
      <c r="Q1" s="1"/>
      <c r="R1" s="1"/>
      <c r="S1" s="1"/>
      <c r="T1" s="1"/>
      <c r="U1" s="1"/>
      <c r="V1" s="1"/>
      <c r="W1" s="1"/>
      <c r="X1" s="1"/>
      <c r="Y1" s="1"/>
      <c r="Z1" s="1"/>
    </row>
    <row r="2" spans="1:26" x14ac:dyDescent="0.25">
      <c r="A2" s="3"/>
      <c r="B2" s="5"/>
      <c r="C2" s="6"/>
      <c r="D2" s="6"/>
      <c r="E2" s="6"/>
      <c r="F2" s="6"/>
      <c r="G2" s="6"/>
      <c r="H2" s="6"/>
      <c r="I2" s="7"/>
      <c r="J2" s="4"/>
      <c r="K2" s="1"/>
      <c r="L2" s="1"/>
      <c r="M2" s="1"/>
      <c r="N2" s="1"/>
      <c r="O2" s="1"/>
      <c r="P2" s="1"/>
      <c r="Q2" s="1"/>
      <c r="R2" s="1"/>
      <c r="S2" s="1"/>
      <c r="T2" s="1"/>
      <c r="U2" s="1"/>
      <c r="V2" s="1"/>
      <c r="W2" s="1"/>
      <c r="X2" s="1"/>
      <c r="Y2" s="1"/>
      <c r="Z2" s="1"/>
    </row>
    <row r="3" spans="1:26" ht="24" thickBot="1" x14ac:dyDescent="0.4">
      <c r="A3" s="3"/>
      <c r="B3" s="5"/>
      <c r="C3" s="8" t="s">
        <v>4964</v>
      </c>
      <c r="D3" s="6"/>
      <c r="E3" s="6"/>
      <c r="F3" s="6"/>
      <c r="G3" s="6"/>
      <c r="H3" s="6"/>
      <c r="I3" s="7"/>
      <c r="J3" s="4"/>
      <c r="K3" s="1"/>
      <c r="L3" s="1"/>
      <c r="M3" s="1"/>
      <c r="N3" s="1"/>
      <c r="O3" s="1"/>
      <c r="P3" s="1"/>
      <c r="Q3" s="1"/>
      <c r="R3" s="1"/>
      <c r="S3" s="1"/>
      <c r="T3" s="1"/>
      <c r="U3" s="1"/>
      <c r="V3" s="1"/>
      <c r="W3" s="1"/>
      <c r="X3" s="1"/>
      <c r="Y3" s="1"/>
      <c r="Z3" s="1"/>
    </row>
    <row r="4" spans="1:26" ht="20.25" x14ac:dyDescent="0.3">
      <c r="A4" s="3"/>
      <c r="B4" s="5"/>
      <c r="C4" s="9"/>
      <c r="D4" s="6"/>
      <c r="E4" s="6"/>
      <c r="F4" s="6"/>
      <c r="G4" s="6"/>
      <c r="H4" s="6"/>
      <c r="I4" s="7"/>
      <c r="J4" s="4"/>
      <c r="K4" s="1"/>
      <c r="L4" s="12" t="s">
        <v>4617</v>
      </c>
      <c r="M4" s="1"/>
      <c r="N4" s="1"/>
      <c r="O4" s="1"/>
      <c r="P4" s="1"/>
      <c r="Q4" s="1"/>
      <c r="R4" s="1"/>
      <c r="S4" s="1"/>
      <c r="T4" s="1"/>
      <c r="U4" s="1"/>
      <c r="V4" s="1"/>
      <c r="W4" s="1"/>
      <c r="X4" s="1"/>
      <c r="Y4" s="1"/>
      <c r="Z4" s="1"/>
    </row>
    <row r="5" spans="1:26" x14ac:dyDescent="0.25">
      <c r="A5" s="3"/>
      <c r="B5" s="5"/>
      <c r="C5" s="17" t="s">
        <v>4865</v>
      </c>
      <c r="D5" s="267" t="s">
        <v>4614</v>
      </c>
      <c r="E5" s="267"/>
      <c r="F5" s="267"/>
      <c r="G5" s="267"/>
      <c r="H5" s="267"/>
      <c r="I5" s="7"/>
      <c r="J5" s="4"/>
      <c r="K5" s="1"/>
      <c r="L5" s="155" t="s">
        <v>0</v>
      </c>
      <c r="M5" s="1"/>
      <c r="N5" s="1"/>
      <c r="O5" s="1"/>
      <c r="P5" s="1"/>
      <c r="Q5" s="1"/>
      <c r="R5" s="1"/>
      <c r="S5" s="1"/>
      <c r="T5" s="1"/>
      <c r="U5" s="1"/>
      <c r="V5" s="1"/>
      <c r="W5" s="1"/>
      <c r="X5" s="1"/>
      <c r="Y5" s="1"/>
      <c r="Z5" s="1"/>
    </row>
    <row r="6" spans="1:26" x14ac:dyDescent="0.25">
      <c r="A6" s="3"/>
      <c r="B6" s="5"/>
      <c r="D6" s="6"/>
      <c r="E6" s="6"/>
      <c r="F6" s="6"/>
      <c r="G6" s="6"/>
      <c r="H6" s="6"/>
      <c r="I6" s="7"/>
      <c r="J6" s="4"/>
      <c r="K6" s="1"/>
      <c r="L6" s="155" t="s">
        <v>1</v>
      </c>
      <c r="M6" s="1"/>
      <c r="N6" s="1"/>
      <c r="O6" s="1"/>
      <c r="P6" s="1"/>
      <c r="Q6" s="1"/>
      <c r="R6" s="1"/>
      <c r="S6" s="1"/>
      <c r="T6" s="1"/>
      <c r="U6" s="1"/>
      <c r="V6" s="1"/>
      <c r="W6" s="1"/>
      <c r="X6" s="1"/>
      <c r="Y6" s="1"/>
      <c r="Z6" s="1"/>
    </row>
    <row r="7" spans="1:26" x14ac:dyDescent="0.25">
      <c r="A7" s="3"/>
      <c r="B7" s="5"/>
      <c r="C7" s="17" t="s">
        <v>4965</v>
      </c>
      <c r="D7" s="279" t="s">
        <v>15</v>
      </c>
      <c r="E7" s="280"/>
      <c r="F7" s="280"/>
      <c r="G7" s="280"/>
      <c r="H7" s="280"/>
      <c r="I7" s="7"/>
      <c r="J7" s="4"/>
      <c r="K7" s="1"/>
      <c r="L7" s="155" t="s">
        <v>2</v>
      </c>
      <c r="M7" s="1"/>
      <c r="N7" s="1"/>
      <c r="O7" s="1"/>
      <c r="P7" s="1"/>
      <c r="Q7" s="1"/>
      <c r="R7" s="1"/>
      <c r="S7" s="1"/>
      <c r="T7" s="1"/>
      <c r="U7" s="1"/>
      <c r="V7" s="1"/>
      <c r="W7" s="1"/>
      <c r="X7" s="1"/>
      <c r="Y7" s="1"/>
      <c r="Z7" s="1"/>
    </row>
    <row r="8" spans="1:26" x14ac:dyDescent="0.25">
      <c r="A8" s="3"/>
      <c r="B8" s="5"/>
      <c r="C8" s="13" t="s">
        <v>4966</v>
      </c>
      <c r="D8" s="267" t="s">
        <v>4614</v>
      </c>
      <c r="E8" s="267"/>
      <c r="F8" s="267"/>
      <c r="G8" s="267"/>
      <c r="H8" s="267"/>
      <c r="I8" s="7"/>
      <c r="J8" s="4"/>
      <c r="K8" s="1"/>
      <c r="L8" s="155" t="s">
        <v>3</v>
      </c>
      <c r="M8" s="1"/>
      <c r="N8" s="1"/>
      <c r="O8" s="1"/>
      <c r="P8" s="1"/>
      <c r="Q8" s="1"/>
      <c r="R8" s="1"/>
      <c r="S8" s="1"/>
      <c r="T8" s="1"/>
      <c r="U8" s="1"/>
      <c r="V8" s="1"/>
      <c r="W8" s="1"/>
      <c r="X8" s="1"/>
      <c r="Y8" s="1"/>
      <c r="Z8" s="1"/>
    </row>
    <row r="9" spans="1:26" x14ac:dyDescent="0.25">
      <c r="A9" s="3"/>
      <c r="B9" s="5"/>
      <c r="C9" s="6"/>
      <c r="D9" s="6"/>
      <c r="E9" s="6"/>
      <c r="F9" s="6"/>
      <c r="G9" s="6"/>
      <c r="H9" s="6"/>
      <c r="I9" s="7"/>
      <c r="J9" s="4"/>
      <c r="K9" s="1"/>
      <c r="L9" s="155" t="s">
        <v>4618</v>
      </c>
      <c r="M9" s="1"/>
      <c r="N9" s="1"/>
      <c r="O9" s="1"/>
      <c r="P9" s="1"/>
      <c r="Q9" s="1"/>
      <c r="R9" s="1"/>
      <c r="S9" s="1"/>
      <c r="T9" s="1"/>
      <c r="U9" s="1"/>
      <c r="V9" s="1"/>
      <c r="W9" s="1"/>
      <c r="X9" s="1"/>
      <c r="Y9" s="1"/>
      <c r="Z9" s="1"/>
    </row>
    <row r="10" spans="1:26" x14ac:dyDescent="0.25">
      <c r="A10" s="3"/>
      <c r="B10" s="5"/>
      <c r="C10" s="17" t="s">
        <v>4967</v>
      </c>
      <c r="D10" s="279" t="s">
        <v>15</v>
      </c>
      <c r="E10" s="280"/>
      <c r="F10" s="280"/>
      <c r="G10" s="280"/>
      <c r="H10" s="280"/>
      <c r="I10" s="7"/>
      <c r="J10" s="4"/>
      <c r="K10" s="1"/>
      <c r="L10" s="155" t="s">
        <v>4619</v>
      </c>
      <c r="M10" s="1"/>
      <c r="N10" s="1"/>
      <c r="O10" s="1"/>
      <c r="P10" s="1"/>
      <c r="Q10" s="1"/>
      <c r="R10" s="1"/>
      <c r="S10" s="1"/>
      <c r="T10" s="1"/>
      <c r="U10" s="1"/>
      <c r="V10" s="1"/>
      <c r="W10" s="1"/>
      <c r="X10" s="1"/>
      <c r="Y10" s="1"/>
      <c r="Z10" s="1"/>
    </row>
    <row r="11" spans="1:26" x14ac:dyDescent="0.25">
      <c r="A11" s="3"/>
      <c r="B11" s="5"/>
      <c r="C11" s="13" t="s">
        <v>4968</v>
      </c>
      <c r="D11" s="267" t="s">
        <v>4614</v>
      </c>
      <c r="E11" s="267"/>
      <c r="F11" s="267"/>
      <c r="G11" s="267"/>
      <c r="H11" s="267"/>
      <c r="I11" s="7"/>
      <c r="J11" s="4"/>
      <c r="K11" s="1"/>
      <c r="L11" s="155" t="s">
        <v>4</v>
      </c>
      <c r="M11" s="1"/>
      <c r="N11" s="1"/>
      <c r="O11" s="1"/>
      <c r="P11" s="1"/>
      <c r="Q11" s="1"/>
      <c r="R11" s="1"/>
      <c r="S11" s="1"/>
      <c r="T11" s="1"/>
      <c r="U11" s="1"/>
      <c r="V11" s="1"/>
      <c r="W11" s="1"/>
      <c r="X11" s="1"/>
      <c r="Y11" s="1"/>
      <c r="Z11" s="1"/>
    </row>
    <row r="12" spans="1:26" ht="21.75" customHeight="1" x14ac:dyDescent="0.25">
      <c r="A12" s="3"/>
      <c r="B12" s="5"/>
      <c r="C12" s="6"/>
      <c r="D12" s="6"/>
      <c r="E12" s="6"/>
      <c r="F12" s="6"/>
      <c r="G12" s="6"/>
      <c r="H12" s="6"/>
      <c r="I12" s="7"/>
      <c r="J12" s="4"/>
      <c r="K12" s="1"/>
      <c r="L12" s="155" t="s">
        <v>5</v>
      </c>
      <c r="M12" s="1"/>
      <c r="N12" s="1"/>
      <c r="O12" s="1"/>
      <c r="P12" s="1"/>
      <c r="Q12" s="1"/>
      <c r="R12" s="1"/>
      <c r="S12" s="1"/>
      <c r="T12" s="1"/>
      <c r="U12" s="1"/>
      <c r="V12" s="1"/>
      <c r="W12" s="1"/>
      <c r="X12" s="1"/>
      <c r="Y12" s="1"/>
      <c r="Z12" s="1"/>
    </row>
    <row r="13" spans="1:26" x14ac:dyDescent="0.25">
      <c r="A13" s="3"/>
      <c r="B13" s="5"/>
      <c r="C13" s="17" t="s">
        <v>4969</v>
      </c>
      <c r="D13" s="279" t="s">
        <v>15</v>
      </c>
      <c r="E13" s="280"/>
      <c r="F13" s="280"/>
      <c r="G13" s="280"/>
      <c r="H13" s="280"/>
      <c r="I13" s="7"/>
      <c r="J13" s="4"/>
      <c r="K13" s="1"/>
      <c r="L13" s="155" t="s">
        <v>6</v>
      </c>
      <c r="M13" s="1"/>
      <c r="N13" s="1"/>
      <c r="O13" s="1"/>
      <c r="P13" s="1"/>
      <c r="Q13" s="1"/>
      <c r="R13" s="1"/>
      <c r="S13" s="1"/>
      <c r="T13" s="1"/>
      <c r="U13" s="1"/>
      <c r="V13" s="1"/>
      <c r="W13" s="1"/>
      <c r="X13" s="1"/>
      <c r="Y13" s="1"/>
      <c r="Z13" s="1"/>
    </row>
    <row r="14" spans="1:26" ht="14.45" customHeight="1" x14ac:dyDescent="0.25">
      <c r="A14" s="3"/>
      <c r="B14" s="5"/>
      <c r="C14" s="276" t="s">
        <v>4970</v>
      </c>
      <c r="D14" s="277" t="s">
        <v>4614</v>
      </c>
      <c r="E14" s="277"/>
      <c r="F14" s="277"/>
      <c r="G14" s="277"/>
      <c r="H14" s="277"/>
      <c r="I14" s="7"/>
      <c r="J14" s="4"/>
      <c r="K14" s="1"/>
      <c r="L14" s="155" t="s">
        <v>7</v>
      </c>
      <c r="M14" s="1"/>
      <c r="N14" s="1"/>
      <c r="O14" s="1"/>
      <c r="P14" s="1"/>
      <c r="Q14" s="1"/>
      <c r="R14" s="1"/>
      <c r="S14" s="1"/>
      <c r="T14" s="1"/>
      <c r="U14" s="1"/>
      <c r="V14" s="1"/>
      <c r="W14" s="1"/>
      <c r="X14" s="1"/>
      <c r="Y14" s="1"/>
      <c r="Z14" s="1"/>
    </row>
    <row r="15" spans="1:26" x14ac:dyDescent="0.25">
      <c r="A15" s="3"/>
      <c r="B15" s="5"/>
      <c r="C15" s="276"/>
      <c r="D15" s="277"/>
      <c r="E15" s="277"/>
      <c r="F15" s="277"/>
      <c r="G15" s="277"/>
      <c r="H15" s="277"/>
      <c r="I15" s="7"/>
      <c r="J15" s="4"/>
      <c r="K15" s="1"/>
      <c r="L15" s="155" t="s">
        <v>4620</v>
      </c>
      <c r="M15" s="1"/>
      <c r="N15" s="1"/>
      <c r="O15" s="1"/>
      <c r="P15" s="1"/>
      <c r="Q15" s="1"/>
      <c r="R15" s="1"/>
      <c r="S15" s="1"/>
      <c r="T15" s="1"/>
      <c r="U15" s="1"/>
      <c r="V15" s="1"/>
      <c r="W15" s="1"/>
      <c r="X15" s="1"/>
      <c r="Y15" s="1"/>
      <c r="Z15" s="1"/>
    </row>
    <row r="16" spans="1:26" x14ac:dyDescent="0.25">
      <c r="A16" s="3"/>
      <c r="B16" s="5"/>
      <c r="C16" s="6"/>
      <c r="D16" s="6"/>
      <c r="E16" s="6"/>
      <c r="F16" s="6"/>
      <c r="G16" s="6"/>
      <c r="H16" s="6"/>
      <c r="I16" s="7"/>
      <c r="J16" s="4"/>
      <c r="K16" s="1"/>
      <c r="L16" s="155" t="s">
        <v>4621</v>
      </c>
      <c r="M16" s="1"/>
      <c r="N16" s="1"/>
      <c r="O16" s="1"/>
      <c r="P16" s="1"/>
      <c r="Q16" s="1"/>
      <c r="R16" s="1"/>
      <c r="S16" s="1"/>
      <c r="T16" s="1"/>
      <c r="U16" s="1"/>
      <c r="V16" s="1"/>
      <c r="W16" s="1"/>
      <c r="X16" s="1"/>
      <c r="Y16" s="1"/>
      <c r="Z16" s="1"/>
    </row>
    <row r="17" spans="1:26" ht="15.75" thickBot="1" x14ac:dyDescent="0.3">
      <c r="A17" s="3"/>
      <c r="B17" s="5"/>
      <c r="C17" s="17" t="s">
        <v>4971</v>
      </c>
      <c r="D17" s="267" t="s">
        <v>4614</v>
      </c>
      <c r="E17" s="267"/>
      <c r="F17" s="267"/>
      <c r="G17" s="267"/>
      <c r="H17" s="267"/>
      <c r="I17" s="7"/>
      <c r="J17" s="4"/>
      <c r="K17" s="1"/>
      <c r="L17" s="156" t="s">
        <v>4622</v>
      </c>
      <c r="M17" s="1"/>
      <c r="N17" s="1"/>
      <c r="O17" s="1"/>
      <c r="P17" s="1"/>
      <c r="Q17" s="1"/>
      <c r="R17" s="1"/>
      <c r="S17" s="1"/>
      <c r="T17" s="1"/>
      <c r="U17" s="1"/>
      <c r="V17" s="1"/>
      <c r="W17" s="1"/>
      <c r="X17" s="1"/>
      <c r="Y17" s="1"/>
      <c r="Z17" s="1"/>
    </row>
    <row r="18" spans="1:26" ht="15.75" thickBot="1" x14ac:dyDescent="0.3">
      <c r="A18" s="3"/>
      <c r="B18" s="5"/>
      <c r="C18" s="6"/>
      <c r="D18" s="6"/>
      <c r="E18" s="6"/>
      <c r="F18" s="6"/>
      <c r="G18" s="6"/>
      <c r="H18" s="6"/>
      <c r="I18" s="7"/>
      <c r="J18" s="4"/>
      <c r="K18" s="1"/>
      <c r="L18" s="1"/>
      <c r="M18" s="1"/>
      <c r="N18" s="1"/>
      <c r="O18" s="1"/>
      <c r="P18" s="1"/>
      <c r="Q18" s="1"/>
      <c r="R18" s="1"/>
      <c r="S18" s="1"/>
      <c r="T18" s="1"/>
      <c r="U18" s="1"/>
      <c r="V18" s="1"/>
      <c r="W18" s="1"/>
      <c r="X18" s="1"/>
      <c r="Y18" s="1"/>
      <c r="Z18" s="1"/>
    </row>
    <row r="19" spans="1:26" x14ac:dyDescent="0.25">
      <c r="A19" s="3"/>
      <c r="B19" s="5"/>
      <c r="C19" s="17" t="s">
        <v>4972</v>
      </c>
      <c r="D19" s="279" t="s">
        <v>15</v>
      </c>
      <c r="E19" s="280"/>
      <c r="F19" s="280"/>
      <c r="G19" s="280"/>
      <c r="H19" s="280"/>
      <c r="I19" s="7"/>
      <c r="J19" s="4"/>
      <c r="K19" s="1"/>
      <c r="L19" s="12" t="s">
        <v>4623</v>
      </c>
      <c r="M19" s="1"/>
      <c r="N19" s="1"/>
      <c r="O19" s="1"/>
      <c r="P19" s="1"/>
      <c r="Q19" s="1"/>
      <c r="R19" s="1"/>
      <c r="S19" s="1"/>
      <c r="T19" s="1"/>
      <c r="U19" s="1"/>
      <c r="V19" s="1"/>
      <c r="W19" s="1"/>
      <c r="X19" s="1"/>
      <c r="Y19" s="1"/>
      <c r="Z19" s="1"/>
    </row>
    <row r="20" spans="1:26" x14ac:dyDescent="0.25">
      <c r="A20" s="3"/>
      <c r="B20" s="5"/>
      <c r="C20" s="6"/>
      <c r="D20" s="6"/>
      <c r="E20" s="6"/>
      <c r="F20" s="6"/>
      <c r="G20" s="6"/>
      <c r="H20" s="6"/>
      <c r="I20" s="7"/>
      <c r="J20" s="4"/>
      <c r="K20" s="1"/>
      <c r="L20" s="155" t="s">
        <v>4624</v>
      </c>
      <c r="M20" s="1"/>
      <c r="N20" s="1"/>
      <c r="O20" s="1"/>
      <c r="P20" s="1"/>
      <c r="Q20" s="1"/>
      <c r="R20" s="1"/>
      <c r="S20" s="1"/>
      <c r="T20" s="1"/>
      <c r="U20" s="1"/>
      <c r="V20" s="1"/>
      <c r="W20" s="1"/>
      <c r="X20" s="1"/>
      <c r="Y20" s="1"/>
      <c r="Z20" s="1"/>
    </row>
    <row r="21" spans="1:26" x14ac:dyDescent="0.25">
      <c r="A21" s="3"/>
      <c r="B21" s="5"/>
      <c r="C21" s="34" t="s">
        <v>4973</v>
      </c>
      <c r="D21" s="6"/>
      <c r="E21" s="6"/>
      <c r="F21" s="6"/>
      <c r="G21" s="6"/>
      <c r="H21" s="6"/>
      <c r="I21" s="7"/>
      <c r="J21" s="4"/>
      <c r="K21" s="1"/>
      <c r="L21" s="155" t="s">
        <v>4625</v>
      </c>
      <c r="M21" s="1"/>
      <c r="N21" s="1"/>
      <c r="O21" s="1"/>
      <c r="P21" s="1"/>
      <c r="Q21" s="1"/>
      <c r="R21" s="1"/>
      <c r="S21" s="1"/>
      <c r="T21" s="1"/>
      <c r="U21" s="1"/>
      <c r="V21" s="1"/>
      <c r="W21" s="1"/>
      <c r="X21" s="1"/>
      <c r="Y21" s="1"/>
      <c r="Z21" s="1"/>
    </row>
    <row r="22" spans="1:26" x14ac:dyDescent="0.25">
      <c r="A22" s="3"/>
      <c r="B22" s="5"/>
      <c r="C22" s="13" t="s">
        <v>4974</v>
      </c>
      <c r="D22" s="279" t="s">
        <v>15</v>
      </c>
      <c r="E22" s="280"/>
      <c r="F22" s="280"/>
      <c r="G22" s="280"/>
      <c r="H22" s="280"/>
      <c r="I22" s="7"/>
      <c r="J22" s="4"/>
      <c r="K22" s="1"/>
      <c r="L22" s="155" t="s">
        <v>4626</v>
      </c>
      <c r="M22" s="1"/>
      <c r="N22" s="1"/>
      <c r="O22" s="1"/>
      <c r="P22" s="1"/>
      <c r="Q22" s="1"/>
      <c r="R22" s="1"/>
      <c r="S22" s="1"/>
      <c r="T22" s="1"/>
      <c r="U22" s="1"/>
      <c r="V22" s="1"/>
      <c r="W22" s="1"/>
      <c r="X22" s="1"/>
      <c r="Y22" s="1"/>
      <c r="Z22" s="1"/>
    </row>
    <row r="23" spans="1:26" x14ac:dyDescent="0.25">
      <c r="A23" s="3"/>
      <c r="B23" s="5"/>
      <c r="C23" s="13" t="s">
        <v>4975</v>
      </c>
      <c r="D23" s="279" t="s">
        <v>15</v>
      </c>
      <c r="E23" s="280"/>
      <c r="F23" s="280"/>
      <c r="G23" s="280"/>
      <c r="H23" s="280"/>
      <c r="I23" s="7"/>
      <c r="J23" s="4"/>
      <c r="K23" s="1"/>
      <c r="L23" s="155" t="s">
        <v>8</v>
      </c>
      <c r="M23" s="1"/>
      <c r="N23" s="1"/>
      <c r="O23" s="1"/>
      <c r="P23" s="1"/>
      <c r="Q23" s="1"/>
      <c r="R23" s="1"/>
      <c r="S23" s="1"/>
      <c r="T23" s="1"/>
      <c r="U23" s="1"/>
      <c r="V23" s="1"/>
      <c r="W23" s="1"/>
      <c r="X23" s="1"/>
      <c r="Y23" s="1"/>
      <c r="Z23" s="1"/>
    </row>
    <row r="24" spans="1:26" x14ac:dyDescent="0.25">
      <c r="A24" s="3"/>
      <c r="B24" s="5"/>
      <c r="C24" s="13" t="s">
        <v>4976</v>
      </c>
      <c r="D24" s="279" t="s">
        <v>15</v>
      </c>
      <c r="E24" s="280"/>
      <c r="F24" s="280"/>
      <c r="G24" s="280"/>
      <c r="H24" s="280"/>
      <c r="I24" s="7"/>
      <c r="J24" s="4"/>
      <c r="K24" s="1"/>
      <c r="L24" s="155" t="s">
        <v>9</v>
      </c>
      <c r="M24" s="1"/>
      <c r="N24" s="1"/>
      <c r="O24" s="1"/>
      <c r="P24" s="1"/>
      <c r="Q24" s="1"/>
      <c r="R24" s="1"/>
      <c r="S24" s="1"/>
      <c r="T24" s="1"/>
      <c r="U24" s="1"/>
      <c r="V24" s="1"/>
      <c r="W24" s="1"/>
      <c r="X24" s="1"/>
      <c r="Y24" s="1"/>
      <c r="Z24" s="1"/>
    </row>
    <row r="25" spans="1:26" x14ac:dyDescent="0.25">
      <c r="A25" s="3"/>
      <c r="B25" s="5"/>
      <c r="C25" s="13" t="s">
        <v>4977</v>
      </c>
      <c r="D25" s="279" t="s">
        <v>15</v>
      </c>
      <c r="E25" s="280"/>
      <c r="F25" s="280"/>
      <c r="G25" s="280"/>
      <c r="H25" s="280"/>
      <c r="I25" s="7"/>
      <c r="J25" s="4"/>
      <c r="K25" s="1"/>
      <c r="L25" s="155" t="s">
        <v>4627</v>
      </c>
      <c r="M25" s="1"/>
      <c r="N25" s="1"/>
      <c r="O25" s="1"/>
      <c r="P25" s="1"/>
      <c r="Q25" s="1"/>
      <c r="R25" s="1"/>
      <c r="S25" s="1"/>
      <c r="T25" s="1"/>
      <c r="U25" s="1"/>
      <c r="V25" s="1"/>
      <c r="W25" s="1"/>
      <c r="X25" s="1"/>
      <c r="Y25" s="1"/>
      <c r="Z25" s="1"/>
    </row>
    <row r="26" spans="1:26" x14ac:dyDescent="0.25">
      <c r="A26" s="3"/>
      <c r="B26" s="5"/>
      <c r="C26" s="13" t="s">
        <v>4666</v>
      </c>
      <c r="D26" s="267" t="s">
        <v>4614</v>
      </c>
      <c r="E26" s="267"/>
      <c r="F26" s="267"/>
      <c r="G26" s="267"/>
      <c r="H26" s="267"/>
      <c r="I26" s="7"/>
      <c r="J26" s="4"/>
      <c r="K26" s="1"/>
      <c r="L26" s="155" t="s">
        <v>10</v>
      </c>
      <c r="M26" s="1"/>
      <c r="N26" s="1"/>
      <c r="O26" s="1"/>
      <c r="P26" s="1"/>
      <c r="Q26" s="1"/>
      <c r="R26" s="1"/>
      <c r="S26" s="1"/>
      <c r="T26" s="1"/>
      <c r="U26" s="1"/>
      <c r="V26" s="1"/>
      <c r="W26" s="1"/>
      <c r="X26" s="1"/>
      <c r="Y26" s="1"/>
      <c r="Z26" s="1"/>
    </row>
    <row r="27" spans="1:26" ht="15.75" thickBot="1" x14ac:dyDescent="0.3">
      <c r="A27" s="3"/>
      <c r="B27" s="5"/>
      <c r="C27" s="6"/>
      <c r="D27" s="6"/>
      <c r="E27" s="6"/>
      <c r="F27" s="6"/>
      <c r="G27" s="6"/>
      <c r="H27" s="6"/>
      <c r="I27" s="7"/>
      <c r="J27" s="4"/>
      <c r="K27" s="1"/>
      <c r="L27" s="157" t="s">
        <v>11</v>
      </c>
      <c r="M27" s="1"/>
      <c r="N27" s="1"/>
      <c r="O27" s="1"/>
      <c r="P27" s="1"/>
      <c r="Q27" s="1"/>
      <c r="R27" s="1"/>
      <c r="S27" s="1"/>
      <c r="T27" s="1"/>
      <c r="U27" s="1"/>
      <c r="V27" s="1"/>
      <c r="W27" s="1"/>
      <c r="X27" s="1"/>
      <c r="Y27" s="1"/>
      <c r="Z27" s="1"/>
    </row>
    <row r="28" spans="1:26" x14ac:dyDescent="0.25">
      <c r="A28" s="3"/>
      <c r="B28" s="5"/>
      <c r="C28" s="34" t="s">
        <v>4978</v>
      </c>
      <c r="D28" s="6"/>
      <c r="E28" s="6"/>
      <c r="F28" s="6"/>
      <c r="G28" s="6"/>
      <c r="H28" s="6"/>
      <c r="I28" s="7"/>
      <c r="J28" s="4"/>
      <c r="K28" s="1"/>
      <c r="L28" s="1"/>
      <c r="M28" s="1"/>
      <c r="N28" s="1"/>
      <c r="O28" s="1"/>
      <c r="P28" s="1"/>
      <c r="Q28" s="1"/>
      <c r="R28" s="1"/>
      <c r="S28" s="1"/>
      <c r="T28" s="1"/>
      <c r="U28" s="1"/>
      <c r="V28" s="1"/>
      <c r="W28" s="1"/>
      <c r="X28" s="1"/>
      <c r="Y28" s="1"/>
      <c r="Z28" s="1"/>
    </row>
    <row r="29" spans="1:26" x14ac:dyDescent="0.25">
      <c r="A29" s="3"/>
      <c r="B29" s="5"/>
      <c r="C29" s="13" t="s">
        <v>4658</v>
      </c>
      <c r="D29" s="279" t="s">
        <v>15</v>
      </c>
      <c r="E29" s="280"/>
      <c r="F29" s="280"/>
      <c r="G29" s="280"/>
      <c r="H29" s="280"/>
      <c r="I29" s="7"/>
      <c r="J29" s="4"/>
      <c r="K29" s="1"/>
      <c r="L29" s="1"/>
      <c r="M29" s="1"/>
      <c r="N29" s="1"/>
      <c r="O29" s="1"/>
      <c r="P29" s="1"/>
      <c r="Q29" s="1"/>
      <c r="R29" s="1"/>
      <c r="S29" s="1"/>
      <c r="T29" s="1"/>
      <c r="U29" s="1"/>
      <c r="V29" s="1"/>
      <c r="W29" s="1"/>
      <c r="X29" s="1"/>
      <c r="Y29" s="1"/>
      <c r="Z29" s="1"/>
    </row>
    <row r="30" spans="1:26" x14ac:dyDescent="0.25">
      <c r="A30" s="3"/>
      <c r="B30" s="5"/>
      <c r="C30" s="13" t="s">
        <v>4796</v>
      </c>
      <c r="D30" s="279" t="s">
        <v>15</v>
      </c>
      <c r="E30" s="280"/>
      <c r="F30" s="280"/>
      <c r="G30" s="280"/>
      <c r="H30" s="280"/>
      <c r="I30" s="7"/>
      <c r="J30" s="4"/>
      <c r="K30" s="1"/>
      <c r="L30" s="1"/>
      <c r="M30" s="1"/>
      <c r="N30" s="1"/>
      <c r="O30" s="1"/>
      <c r="P30" s="1"/>
      <c r="Q30" s="1"/>
      <c r="R30" s="1"/>
      <c r="S30" s="1"/>
      <c r="T30" s="1"/>
      <c r="U30" s="1"/>
      <c r="V30" s="1"/>
      <c r="W30" s="1"/>
      <c r="X30" s="1"/>
      <c r="Y30" s="1"/>
      <c r="Z30" s="1"/>
    </row>
    <row r="31" spans="1:26" x14ac:dyDescent="0.25">
      <c r="A31" s="3"/>
      <c r="B31" s="5"/>
      <c r="C31" s="13" t="s">
        <v>4666</v>
      </c>
      <c r="D31" s="267" t="s">
        <v>4614</v>
      </c>
      <c r="E31" s="267"/>
      <c r="F31" s="267"/>
      <c r="G31" s="267"/>
      <c r="H31" s="267"/>
      <c r="I31" s="7"/>
      <c r="J31" s="4"/>
      <c r="K31" s="1"/>
      <c r="L31" s="1"/>
      <c r="M31" s="1"/>
      <c r="N31" s="1"/>
      <c r="O31" s="1"/>
      <c r="P31" s="1"/>
      <c r="Q31" s="1"/>
      <c r="R31" s="1"/>
      <c r="S31" s="1"/>
      <c r="T31" s="1"/>
      <c r="U31" s="1"/>
      <c r="V31" s="1"/>
      <c r="W31" s="1"/>
      <c r="X31" s="1"/>
      <c r="Y31" s="1"/>
      <c r="Z31" s="1"/>
    </row>
    <row r="32" spans="1:26" x14ac:dyDescent="0.25">
      <c r="A32" s="3"/>
      <c r="B32" s="5"/>
      <c r="C32" s="6"/>
      <c r="D32" s="6"/>
      <c r="E32" s="6"/>
      <c r="F32" s="6"/>
      <c r="G32" s="6"/>
      <c r="H32" s="6"/>
      <c r="I32" s="7"/>
      <c r="J32" s="4"/>
      <c r="K32" s="1"/>
      <c r="L32" s="1"/>
      <c r="M32" s="1"/>
      <c r="N32" s="1"/>
      <c r="O32" s="1"/>
      <c r="P32" s="1"/>
      <c r="Q32" s="1"/>
      <c r="R32" s="1"/>
      <c r="S32" s="1"/>
      <c r="T32" s="1"/>
      <c r="U32" s="1"/>
      <c r="V32" s="1"/>
      <c r="W32" s="1"/>
      <c r="X32" s="1"/>
      <c r="Y32" s="1"/>
      <c r="Z32" s="1"/>
    </row>
    <row r="33" spans="1:26" ht="14.45" customHeight="1" x14ac:dyDescent="0.25">
      <c r="A33" s="3"/>
      <c r="B33" s="5"/>
      <c r="C33" s="289" t="s">
        <v>4628</v>
      </c>
      <c r="D33" s="6"/>
      <c r="E33" s="6"/>
      <c r="F33" s="6"/>
      <c r="G33" s="347"/>
      <c r="H33" s="347"/>
      <c r="I33" s="7"/>
      <c r="J33" s="4"/>
      <c r="K33" s="1"/>
      <c r="L33" s="1"/>
      <c r="M33" s="1"/>
      <c r="N33" s="1"/>
      <c r="O33" s="1"/>
      <c r="P33" s="1"/>
      <c r="Q33" s="1"/>
      <c r="R33" s="1"/>
      <c r="S33" s="1"/>
      <c r="T33" s="1"/>
      <c r="U33" s="1"/>
      <c r="V33" s="1"/>
      <c r="W33" s="1"/>
      <c r="X33" s="1"/>
      <c r="Y33" s="1"/>
      <c r="Z33" s="1"/>
    </row>
    <row r="34" spans="1:26" ht="14.45" customHeight="1" x14ac:dyDescent="0.25">
      <c r="A34" s="3"/>
      <c r="B34" s="5"/>
      <c r="C34" s="289"/>
      <c r="D34" s="6"/>
      <c r="E34" s="6"/>
      <c r="F34" s="6"/>
      <c r="G34" s="347"/>
      <c r="H34" s="347"/>
      <c r="I34" s="7"/>
      <c r="J34" s="4"/>
      <c r="K34" s="1"/>
      <c r="L34" s="1"/>
      <c r="M34" s="1"/>
      <c r="N34" s="1"/>
      <c r="O34" s="1"/>
      <c r="P34" s="1"/>
      <c r="Q34" s="1"/>
      <c r="R34" s="1"/>
      <c r="S34" s="1"/>
      <c r="T34" s="1"/>
      <c r="U34" s="1"/>
      <c r="V34" s="1"/>
      <c r="W34" s="1"/>
      <c r="X34" s="1"/>
      <c r="Y34" s="1"/>
      <c r="Z34" s="1"/>
    </row>
    <row r="35" spans="1:26" x14ac:dyDescent="0.25">
      <c r="A35" s="3"/>
      <c r="B35" s="20"/>
      <c r="C35" s="21"/>
      <c r="D35" s="21"/>
      <c r="E35" s="21"/>
      <c r="F35" s="21"/>
      <c r="G35" s="21"/>
      <c r="H35" s="21"/>
      <c r="I35" s="22"/>
      <c r="J35" s="4"/>
      <c r="K35" s="1"/>
      <c r="L35" s="1"/>
      <c r="M35" s="1"/>
      <c r="N35" s="1"/>
      <c r="O35" s="1"/>
      <c r="P35" s="1"/>
      <c r="Q35" s="1"/>
      <c r="R35" s="1"/>
      <c r="S35" s="1"/>
      <c r="T35" s="1"/>
      <c r="U35" s="1"/>
      <c r="V35" s="1"/>
      <c r="W35" s="1"/>
      <c r="X35" s="1"/>
      <c r="Y35" s="1"/>
      <c r="Z35" s="1"/>
    </row>
    <row r="36" spans="1:26" x14ac:dyDescent="0.25">
      <c r="A36" s="49"/>
      <c r="B36" s="18"/>
      <c r="C36" s="18"/>
      <c r="D36" s="18"/>
      <c r="E36" s="18"/>
      <c r="F36" s="18"/>
      <c r="G36" s="18"/>
      <c r="H36" s="18"/>
      <c r="I36" s="18"/>
      <c r="J36" s="19"/>
      <c r="K36" s="1"/>
      <c r="L36" s="1"/>
      <c r="M36" s="1"/>
      <c r="N36" s="1"/>
      <c r="O36" s="1"/>
      <c r="P36" s="1"/>
      <c r="Q36" s="1"/>
      <c r="R36" s="1"/>
      <c r="S36" s="1"/>
      <c r="T36" s="1"/>
      <c r="U36" s="1"/>
      <c r="V36" s="1"/>
      <c r="W36" s="1"/>
      <c r="X36" s="1"/>
      <c r="Y36" s="1"/>
      <c r="Z36" s="1"/>
    </row>
    <row r="37" spans="1:26" x14ac:dyDescent="0.25">
      <c r="A37" s="32"/>
      <c r="B37" s="32"/>
      <c r="C37" s="32"/>
      <c r="D37" s="32"/>
      <c r="E37" s="32"/>
      <c r="F37" s="32"/>
      <c r="G37" s="32"/>
      <c r="H37" s="32"/>
      <c r="I37" s="32"/>
      <c r="J37" s="32"/>
      <c r="K37" s="32"/>
      <c r="L37" s="32"/>
      <c r="M37" s="32"/>
      <c r="N37" s="32"/>
      <c r="O37" s="32"/>
      <c r="P37" s="32"/>
      <c r="Q37" s="32"/>
      <c r="R37" s="32"/>
      <c r="S37" s="32"/>
      <c r="T37" s="32"/>
      <c r="U37" s="32"/>
      <c r="V37" s="32"/>
      <c r="W37" s="32"/>
      <c r="X37" s="32"/>
      <c r="Y37" s="32"/>
      <c r="Z37" s="32"/>
    </row>
    <row r="38" spans="1:26" x14ac:dyDescent="0.25">
      <c r="A38" s="32"/>
      <c r="B38" s="32"/>
      <c r="C38" s="32"/>
      <c r="D38" s="32"/>
      <c r="E38" s="32"/>
      <c r="F38" s="32"/>
      <c r="G38" s="32"/>
      <c r="H38" s="32"/>
      <c r="I38" s="32"/>
      <c r="J38" s="32"/>
      <c r="K38" s="32"/>
      <c r="L38" s="32"/>
      <c r="M38" s="32"/>
      <c r="N38" s="32"/>
      <c r="O38" s="32"/>
      <c r="P38" s="32"/>
      <c r="Q38" s="32"/>
      <c r="R38" s="32"/>
      <c r="S38" s="32"/>
      <c r="T38" s="32"/>
      <c r="U38" s="32"/>
      <c r="V38" s="32"/>
      <c r="W38" s="32"/>
      <c r="X38" s="32"/>
      <c r="Y38" s="32"/>
      <c r="Z38" s="32"/>
    </row>
    <row r="39" spans="1:26" x14ac:dyDescent="0.25">
      <c r="A39" s="32"/>
      <c r="B39" s="32"/>
      <c r="C39" s="32"/>
      <c r="D39" s="32"/>
      <c r="E39" s="32"/>
      <c r="F39" s="32"/>
      <c r="G39" s="32"/>
      <c r="H39" s="32"/>
      <c r="I39" s="32"/>
      <c r="J39" s="32"/>
      <c r="K39" s="32"/>
      <c r="L39" s="32"/>
      <c r="M39" s="32"/>
      <c r="N39" s="32"/>
      <c r="O39" s="32"/>
      <c r="P39" s="32"/>
      <c r="Q39" s="32"/>
      <c r="R39" s="32"/>
      <c r="S39" s="32"/>
      <c r="T39" s="32"/>
      <c r="U39" s="32"/>
      <c r="V39" s="32"/>
      <c r="W39" s="32"/>
      <c r="X39" s="32"/>
      <c r="Y39" s="32"/>
      <c r="Z39" s="32"/>
    </row>
    <row r="40" spans="1:26" x14ac:dyDescent="0.25">
      <c r="A40" s="32"/>
      <c r="B40" s="32"/>
      <c r="C40" s="32"/>
      <c r="D40" s="32"/>
      <c r="E40" s="32"/>
      <c r="F40" s="32"/>
      <c r="G40" s="32"/>
      <c r="H40" s="32"/>
      <c r="I40" s="32"/>
      <c r="J40" s="32"/>
      <c r="K40" s="32"/>
      <c r="L40" s="32"/>
      <c r="M40" s="32"/>
      <c r="N40" s="32"/>
      <c r="O40" s="32"/>
      <c r="P40" s="32"/>
      <c r="Q40" s="32"/>
      <c r="R40" s="32"/>
      <c r="S40" s="32"/>
      <c r="T40" s="32"/>
      <c r="U40" s="32"/>
      <c r="V40" s="32"/>
      <c r="W40" s="32"/>
      <c r="X40" s="32"/>
      <c r="Y40" s="32"/>
      <c r="Z40" s="32"/>
    </row>
    <row r="41" spans="1:26" x14ac:dyDescent="0.25">
      <c r="A41" s="32"/>
      <c r="B41" s="32"/>
      <c r="C41" s="32"/>
      <c r="D41" s="32"/>
      <c r="E41" s="32"/>
      <c r="F41" s="32"/>
      <c r="G41" s="32"/>
      <c r="H41" s="32"/>
      <c r="I41" s="32"/>
      <c r="J41" s="32"/>
      <c r="K41" s="32"/>
      <c r="L41" s="32"/>
      <c r="M41" s="32"/>
      <c r="N41" s="32"/>
      <c r="O41" s="32"/>
      <c r="P41" s="32"/>
      <c r="Q41" s="32"/>
      <c r="R41" s="32"/>
      <c r="S41" s="32"/>
      <c r="T41" s="32"/>
      <c r="U41" s="32"/>
      <c r="V41" s="32"/>
      <c r="W41" s="32"/>
      <c r="X41" s="32"/>
      <c r="Y41" s="32"/>
      <c r="Z41" s="32"/>
    </row>
    <row r="42" spans="1:26" x14ac:dyDescent="0.25">
      <c r="A42" s="32"/>
      <c r="B42" s="32"/>
      <c r="C42" s="32"/>
      <c r="D42" s="32"/>
      <c r="E42" s="32"/>
      <c r="F42" s="32"/>
      <c r="G42" s="32"/>
      <c r="H42" s="32"/>
      <c r="I42" s="32"/>
      <c r="J42" s="32"/>
      <c r="K42" s="32"/>
      <c r="L42" s="32"/>
      <c r="M42" s="32"/>
      <c r="N42" s="32"/>
      <c r="O42" s="32"/>
      <c r="P42" s="32"/>
      <c r="Q42" s="32"/>
      <c r="R42" s="32"/>
      <c r="S42" s="32"/>
      <c r="T42" s="32"/>
      <c r="U42" s="32"/>
      <c r="V42" s="32"/>
      <c r="W42" s="32"/>
      <c r="X42" s="32"/>
      <c r="Y42" s="32"/>
      <c r="Z42" s="32"/>
    </row>
    <row r="43" spans="1:26" x14ac:dyDescent="0.25">
      <c r="A43" s="32"/>
      <c r="B43" s="32"/>
      <c r="C43" s="32"/>
      <c r="D43" s="32"/>
      <c r="E43" s="32"/>
      <c r="F43" s="32"/>
      <c r="G43" s="32"/>
      <c r="H43" s="32"/>
      <c r="I43" s="32"/>
      <c r="J43" s="32"/>
      <c r="K43" s="32"/>
      <c r="L43" s="32"/>
      <c r="M43" s="32"/>
      <c r="N43" s="32"/>
      <c r="O43" s="32"/>
      <c r="P43" s="32"/>
      <c r="Q43" s="32"/>
      <c r="R43" s="32"/>
      <c r="S43" s="32"/>
      <c r="T43" s="32"/>
      <c r="U43" s="32"/>
      <c r="V43" s="32"/>
      <c r="W43" s="32"/>
      <c r="X43" s="32"/>
      <c r="Y43" s="32"/>
      <c r="Z43" s="32"/>
    </row>
    <row r="44" spans="1:26" x14ac:dyDescent="0.25">
      <c r="A44" s="32"/>
      <c r="B44" s="32"/>
      <c r="C44" s="32"/>
      <c r="D44" s="32"/>
      <c r="E44" s="32"/>
      <c r="F44" s="32"/>
      <c r="G44" s="32"/>
      <c r="H44" s="32"/>
      <c r="I44" s="32"/>
      <c r="J44" s="32"/>
      <c r="K44" s="32"/>
      <c r="L44" s="32"/>
      <c r="M44" s="32"/>
      <c r="N44" s="32"/>
      <c r="O44" s="32"/>
      <c r="P44" s="32"/>
      <c r="Q44" s="32"/>
      <c r="R44" s="32"/>
      <c r="S44" s="32"/>
      <c r="T44" s="32"/>
      <c r="U44" s="32"/>
      <c r="V44" s="32"/>
      <c r="W44" s="32"/>
      <c r="X44" s="32"/>
      <c r="Y44" s="32"/>
      <c r="Z44" s="32"/>
    </row>
    <row r="45" spans="1:26" x14ac:dyDescent="0.25">
      <c r="A45" s="32"/>
      <c r="B45" s="32"/>
      <c r="C45" s="32"/>
      <c r="D45" s="32"/>
      <c r="E45" s="32"/>
      <c r="F45" s="32"/>
      <c r="G45" s="32"/>
      <c r="H45" s="32"/>
      <c r="I45" s="32"/>
      <c r="J45" s="32"/>
      <c r="K45" s="32"/>
      <c r="L45" s="32"/>
      <c r="M45" s="32"/>
      <c r="N45" s="32"/>
      <c r="O45" s="32"/>
      <c r="P45" s="32"/>
      <c r="Q45" s="32"/>
      <c r="R45" s="32"/>
      <c r="S45" s="32"/>
      <c r="T45" s="32"/>
      <c r="U45" s="32"/>
      <c r="V45" s="32"/>
      <c r="W45" s="32"/>
      <c r="X45" s="32"/>
      <c r="Y45" s="32"/>
      <c r="Z45" s="32"/>
    </row>
    <row r="46" spans="1:26" x14ac:dyDescent="0.25">
      <c r="A46" s="32"/>
      <c r="B46" s="32"/>
      <c r="C46" s="32"/>
      <c r="D46" s="32"/>
      <c r="E46" s="32"/>
      <c r="F46" s="32"/>
      <c r="G46" s="32"/>
      <c r="H46" s="32"/>
      <c r="I46" s="32"/>
      <c r="J46" s="32"/>
      <c r="K46" s="32"/>
      <c r="L46" s="32"/>
      <c r="M46" s="32"/>
      <c r="N46" s="32"/>
      <c r="O46" s="32"/>
      <c r="P46" s="32"/>
      <c r="Q46" s="32"/>
      <c r="R46" s="32"/>
      <c r="S46" s="32"/>
      <c r="T46" s="32"/>
      <c r="U46" s="32"/>
      <c r="V46" s="32"/>
      <c r="W46" s="32"/>
      <c r="X46" s="32"/>
      <c r="Y46" s="32"/>
      <c r="Z46" s="32"/>
    </row>
    <row r="47" spans="1:26" x14ac:dyDescent="0.25">
      <c r="A47" s="32"/>
      <c r="B47" s="32"/>
      <c r="C47" s="32"/>
      <c r="D47" s="32"/>
      <c r="E47" s="32"/>
      <c r="F47" s="32"/>
      <c r="G47" s="32"/>
      <c r="H47" s="32"/>
      <c r="I47" s="32"/>
      <c r="J47" s="32"/>
      <c r="K47" s="32"/>
      <c r="L47" s="32"/>
      <c r="M47" s="32"/>
      <c r="N47" s="32"/>
      <c r="O47" s="32"/>
      <c r="P47" s="32"/>
      <c r="Q47" s="32"/>
      <c r="R47" s="32"/>
      <c r="S47" s="32"/>
      <c r="T47" s="32"/>
      <c r="U47" s="32"/>
      <c r="V47" s="32"/>
      <c r="W47" s="32"/>
      <c r="X47" s="32"/>
      <c r="Y47" s="32"/>
      <c r="Z47" s="32"/>
    </row>
    <row r="48" spans="1:26" x14ac:dyDescent="0.25">
      <c r="A48" s="32"/>
      <c r="B48" s="32"/>
      <c r="C48" s="32"/>
      <c r="D48" s="32"/>
      <c r="E48" s="32"/>
      <c r="F48" s="32"/>
      <c r="G48" s="32"/>
      <c r="H48" s="32"/>
      <c r="I48" s="32"/>
      <c r="J48" s="32"/>
      <c r="K48" s="32"/>
      <c r="L48" s="32"/>
      <c r="M48" s="32"/>
      <c r="N48" s="32"/>
      <c r="O48" s="32"/>
      <c r="P48" s="32"/>
      <c r="Q48" s="32"/>
      <c r="R48" s="32"/>
      <c r="S48" s="32"/>
      <c r="T48" s="32"/>
      <c r="U48" s="32"/>
      <c r="V48" s="32"/>
      <c r="W48" s="32"/>
      <c r="X48" s="32"/>
      <c r="Y48" s="32"/>
      <c r="Z48" s="32"/>
    </row>
    <row r="49" spans="1:26" x14ac:dyDescent="0.25">
      <c r="A49" s="32"/>
      <c r="B49" s="32"/>
      <c r="C49" s="32"/>
      <c r="D49" s="32"/>
      <c r="E49" s="32"/>
      <c r="F49" s="32"/>
      <c r="G49" s="32"/>
      <c r="H49" s="32"/>
      <c r="I49" s="32"/>
      <c r="J49" s="32"/>
      <c r="K49" s="32"/>
      <c r="L49" s="32"/>
      <c r="M49" s="32"/>
      <c r="N49" s="32"/>
      <c r="O49" s="32"/>
      <c r="P49" s="32"/>
      <c r="Q49" s="32"/>
      <c r="R49" s="32"/>
      <c r="S49" s="32"/>
      <c r="T49" s="32"/>
      <c r="U49" s="32"/>
      <c r="V49" s="32"/>
      <c r="W49" s="32"/>
      <c r="X49" s="32"/>
      <c r="Y49" s="32"/>
      <c r="Z49" s="32"/>
    </row>
    <row r="50" spans="1:26" x14ac:dyDescent="0.25">
      <c r="A50" s="32"/>
      <c r="B50" s="32"/>
      <c r="C50" s="32"/>
      <c r="D50" s="32"/>
      <c r="E50" s="32"/>
      <c r="F50" s="32"/>
      <c r="G50" s="32"/>
      <c r="H50" s="32"/>
      <c r="I50" s="32"/>
      <c r="J50" s="32"/>
      <c r="K50" s="32"/>
      <c r="L50" s="32"/>
      <c r="M50" s="32"/>
      <c r="N50" s="32"/>
      <c r="O50" s="32"/>
      <c r="P50" s="32"/>
      <c r="Q50" s="32"/>
      <c r="R50" s="32"/>
      <c r="S50" s="32"/>
      <c r="T50" s="32"/>
      <c r="U50" s="32"/>
      <c r="V50" s="32"/>
      <c r="W50" s="32"/>
      <c r="X50" s="32"/>
      <c r="Y50" s="32"/>
      <c r="Z50" s="32"/>
    </row>
    <row r="51" spans="1:26" x14ac:dyDescent="0.25">
      <c r="A51" s="32"/>
      <c r="B51" s="32"/>
      <c r="C51" s="32"/>
      <c r="D51" s="32"/>
      <c r="E51" s="32"/>
      <c r="F51" s="32"/>
      <c r="G51" s="32"/>
      <c r="H51" s="32"/>
      <c r="I51" s="32"/>
      <c r="J51" s="32"/>
      <c r="K51" s="32"/>
      <c r="L51" s="32"/>
      <c r="M51" s="32"/>
      <c r="N51" s="32"/>
      <c r="O51" s="32"/>
      <c r="P51" s="32"/>
      <c r="Q51" s="32"/>
      <c r="R51" s="32"/>
      <c r="S51" s="32"/>
      <c r="T51" s="32"/>
      <c r="U51" s="32"/>
      <c r="V51" s="32"/>
      <c r="W51" s="32"/>
      <c r="X51" s="32"/>
      <c r="Y51" s="32"/>
      <c r="Z51" s="32"/>
    </row>
    <row r="52" spans="1:26" x14ac:dyDescent="0.25">
      <c r="A52" s="32"/>
      <c r="B52" s="32"/>
      <c r="C52" s="32"/>
      <c r="D52" s="32"/>
      <c r="E52" s="32"/>
      <c r="F52" s="32"/>
      <c r="G52" s="32"/>
      <c r="H52" s="32"/>
      <c r="I52" s="32"/>
      <c r="J52" s="32"/>
      <c r="K52" s="32"/>
      <c r="L52" s="32"/>
      <c r="M52" s="32"/>
      <c r="N52" s="32"/>
      <c r="O52" s="32"/>
      <c r="P52" s="32"/>
      <c r="Q52" s="32"/>
      <c r="R52" s="32"/>
      <c r="S52" s="32"/>
      <c r="T52" s="32"/>
      <c r="U52" s="32"/>
      <c r="V52" s="32"/>
      <c r="W52" s="32"/>
      <c r="X52" s="32"/>
      <c r="Y52" s="32"/>
      <c r="Z52" s="32"/>
    </row>
    <row r="53" spans="1:26" x14ac:dyDescent="0.25">
      <c r="A53" s="32"/>
      <c r="B53" s="32"/>
      <c r="C53" s="32"/>
      <c r="D53" s="32"/>
      <c r="E53" s="32"/>
      <c r="F53" s="32"/>
      <c r="G53" s="32"/>
      <c r="H53" s="32"/>
      <c r="I53" s="32"/>
      <c r="J53" s="32"/>
      <c r="K53" s="32"/>
      <c r="L53" s="32"/>
      <c r="M53" s="32"/>
      <c r="N53" s="32"/>
      <c r="O53" s="32"/>
      <c r="P53" s="32"/>
      <c r="Q53" s="32"/>
      <c r="R53" s="32"/>
      <c r="S53" s="32"/>
      <c r="T53" s="32"/>
      <c r="U53" s="32"/>
      <c r="V53" s="32"/>
      <c r="W53" s="32"/>
      <c r="X53" s="32"/>
      <c r="Y53" s="32"/>
      <c r="Z53" s="32"/>
    </row>
    <row r="54" spans="1:26" x14ac:dyDescent="0.25">
      <c r="A54" s="32"/>
      <c r="B54" s="32"/>
      <c r="C54" s="32"/>
      <c r="D54" s="32"/>
      <c r="E54" s="32"/>
      <c r="F54" s="32"/>
      <c r="G54" s="32"/>
      <c r="H54" s="32"/>
      <c r="I54" s="32"/>
      <c r="J54" s="32"/>
      <c r="K54" s="32"/>
      <c r="L54" s="32"/>
      <c r="M54" s="32"/>
      <c r="N54" s="32"/>
      <c r="O54" s="32"/>
      <c r="P54" s="32"/>
      <c r="Q54" s="32"/>
      <c r="R54" s="32"/>
      <c r="S54" s="32"/>
      <c r="T54" s="32"/>
      <c r="U54" s="32"/>
      <c r="V54" s="32"/>
      <c r="W54" s="32"/>
      <c r="X54" s="32"/>
      <c r="Y54" s="32"/>
      <c r="Z54" s="32"/>
    </row>
    <row r="55" spans="1:26" x14ac:dyDescent="0.25">
      <c r="A55" s="32"/>
      <c r="B55" s="32"/>
      <c r="C55" s="32"/>
      <c r="D55" s="32"/>
      <c r="E55" s="32"/>
      <c r="F55" s="32"/>
      <c r="G55" s="32"/>
      <c r="H55" s="32"/>
      <c r="I55" s="32"/>
      <c r="J55" s="32"/>
      <c r="K55" s="32"/>
      <c r="L55" s="32"/>
      <c r="M55" s="32"/>
      <c r="N55" s="32"/>
      <c r="O55" s="32"/>
      <c r="P55" s="32"/>
      <c r="Q55" s="32"/>
      <c r="R55" s="32"/>
      <c r="S55" s="32"/>
      <c r="T55" s="32"/>
      <c r="U55" s="32"/>
      <c r="V55" s="32"/>
      <c r="W55" s="32"/>
      <c r="X55" s="32"/>
      <c r="Y55" s="32"/>
      <c r="Z55" s="32"/>
    </row>
    <row r="56" spans="1:26" x14ac:dyDescent="0.25">
      <c r="A56" s="32"/>
      <c r="B56" s="32"/>
      <c r="C56" s="32"/>
      <c r="D56" s="32"/>
      <c r="E56" s="32"/>
      <c r="F56" s="32"/>
      <c r="G56" s="32"/>
      <c r="H56" s="32"/>
      <c r="I56" s="32"/>
      <c r="J56" s="32"/>
      <c r="K56" s="32"/>
      <c r="L56" s="32"/>
      <c r="M56" s="32"/>
      <c r="N56" s="32"/>
      <c r="O56" s="32"/>
      <c r="P56" s="32"/>
      <c r="Q56" s="32"/>
      <c r="R56" s="32"/>
      <c r="S56" s="32"/>
      <c r="T56" s="32"/>
      <c r="U56" s="32"/>
      <c r="V56" s="32"/>
      <c r="W56" s="32"/>
      <c r="X56" s="32"/>
      <c r="Y56" s="32"/>
      <c r="Z56" s="32"/>
    </row>
  </sheetData>
  <sheetProtection algorithmName="SHA-512" hashValue="LtoW1A+ytkx65MtYCbD0DT47c7DF8094Q05pO8KLdk6x3EpqUKnBFI6AyCFaMRjqX8vJeHvaQWYrxa0x+iVuIw==" saltValue="bqbMHnGZ0uTz8OU2JE7W/Q==" spinCount="100000" scenarios="1" formatRows="0" pivotTables="0"/>
  <mergeCells count="21">
    <mergeCell ref="B1:E1"/>
    <mergeCell ref="C14:C15"/>
    <mergeCell ref="D5:H5"/>
    <mergeCell ref="D8:H8"/>
    <mergeCell ref="D11:H11"/>
    <mergeCell ref="D14:H15"/>
    <mergeCell ref="D7:H7"/>
    <mergeCell ref="D10:H10"/>
    <mergeCell ref="D13:H13"/>
    <mergeCell ref="D19:H19"/>
    <mergeCell ref="D22:H22"/>
    <mergeCell ref="C33:C34"/>
    <mergeCell ref="G33:H34"/>
    <mergeCell ref="D17:H17"/>
    <mergeCell ref="D26:H26"/>
    <mergeCell ref="D31:H31"/>
    <mergeCell ref="D23:H23"/>
    <mergeCell ref="D24:H24"/>
    <mergeCell ref="D25:H25"/>
    <mergeCell ref="D29:H29"/>
    <mergeCell ref="D30:H30"/>
  </mergeCells>
  <hyperlinks>
    <hyperlink ref="L6" location="'Varebetegnelse og nettoindhold'!A1" display="Varebetegnelse og nettoindhold" xr:uid="{80CF7A4F-563E-4732-B84B-B3EDDCFC4A8B}"/>
    <hyperlink ref="L7" location="Forarbejdning!A1" display="Forarbejdning" xr:uid="{82E33FEE-7249-4F0F-BA03-3245D1BB008C}"/>
    <hyperlink ref="L8" location="Recept!A1" display="Recept" xr:uid="{FBD73A32-9F03-45F4-8243-D3C80C3AE63E}"/>
    <hyperlink ref="L9" location="Tilsætningsstoffer!A1" display="Tilsætningsstoffer" xr:uid="{DE6FE1C9-03AB-4453-A29A-57C995205515}"/>
    <hyperlink ref="L10" location="Ingrediensspecifikationer!A1" display="Ingrediensspecifikationer" xr:uid="{19D434CF-66BC-407E-B85B-7F897519E1F3}"/>
    <hyperlink ref="L11" location="Næringsdeklaration!A1" display="Næringsdeklaration" xr:uid="{2CA76E21-B666-4DDA-A5E7-34FB4BF7B11F}"/>
    <hyperlink ref="L12" location="'Holdbarhed og opbevaring'!A1" display="Holdbarhed og opbevaring" xr:uid="{E6CF17F6-DB03-423A-95A6-2D787E69E5AC}"/>
    <hyperlink ref="L13" location="'Pakkemetode og tilberedning'!A1" display="Pakkemetode og tilberedning" xr:uid="{190BB589-98D7-4950-9423-C07D34E26DEF}"/>
    <hyperlink ref="L14" location="Anprisninger!A1" display="Anprisninger" xr:uid="{C0A0CC74-4C98-4449-89A1-5FDA268BAFC3}"/>
    <hyperlink ref="L17" location="'Bilag I  Supplerende næringsdek'!A1" display="Bilag I: Supplerende næringsdeklaration" xr:uid="{43E4A2EE-E043-420C-ADB2-A66D753E2BC8}"/>
    <hyperlink ref="L20" location="'Del B Kød'!A1" display="Kød: Okse, gris, fjerkræ, lam, ged" xr:uid="{D8AE29EA-DDEF-40F5-B392-6A98A47A1FAB}"/>
    <hyperlink ref="L21" location="'Del B Mælk og ost'!A1" display="Mælk og ost" xr:uid="{93429240-71E1-4468-BF44-C8C2C10CBFC0}"/>
    <hyperlink ref="L22" location="'Del B Æg og æggeprodukter'!A1" display="Æg og æggeprodukter" xr:uid="{14182D93-B3B2-45F1-90EF-B155A2A07057}"/>
    <hyperlink ref="L23" location="'Del B Chokolade'!A1" display="Chokolade" xr:uid="{B408EE24-858B-4529-98D2-B5054BFFCC12}"/>
    <hyperlink ref="L24" location="'Del B Fisk og fiskeprodukter'!A1" display="Fisk og fiskeprodukter" xr:uid="{5488C59D-8D42-4334-9588-220CEFB8E870}"/>
    <hyperlink ref="L25" location="'Del B Juice'!A1" display="Juice, saft, most og koncentrater" xr:uid="{B0A7274B-5490-423C-AD94-DEC6C5E315AC}"/>
    <hyperlink ref="L26" location="'Del B Kaffe'!A1" display="Kaffe" xr:uid="{FD1D5714-D54B-49FD-BA4C-0FA315055C51}"/>
    <hyperlink ref="L27" location="'Del B Te'!A1" display="Te" xr:uid="{553B3250-958C-4DBB-AE53-ACBAE1038EAF}"/>
    <hyperlink ref="L5" location="Start!A1" display="Start" xr:uid="{7D1E666B-0EF9-446E-8AE3-9423BF621B25}"/>
    <hyperlink ref="L15" location="'Emballage (Primær)'!A1" display="Emballage (Primær)" xr:uid="{52508713-13B1-4A49-B633-320AAE568173}"/>
    <hyperlink ref="L16" location="'Emballage (Sekundær)'!Print_Area" display="Emballage (Sekundær)" xr:uid="{4BDCDFF6-2B3C-4AD8-8420-58703E5D85EE}"/>
    <hyperlink ref="C33:C34" location="'Del B Kaffe'!A1" display="Forrige" xr:uid="{9F077937-0036-4BAC-84A5-A2F9378929BE}"/>
  </hyperlinks>
  <pageMargins left="0.7" right="0.7" top="0.75" bottom="0.75" header="0.3" footer="0.3"/>
  <pageSetup paperSize="9" scale="62"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32" id="{00000000-000E-0000-1800-000020000000}">
            <xm:f>D14&lt;&gt;'Drop down'!$P$7</xm:f>
            <x14:dxf>
              <font>
                <b val="0"/>
                <i val="0"/>
                <color rgb="FFFF0000"/>
              </font>
              <fill>
                <patternFill patternType="solid">
                  <bgColor theme="0"/>
                </patternFill>
              </fill>
            </x14:dxf>
          </x14:cfRule>
          <x14:cfRule type="expression" priority="31" id="{00000000-000E-0000-1800-00001F000000}">
            <xm:f>OR(D14="",D14='Drop down'!$P$7)</xm:f>
            <x14:dxf>
              <font>
                <b/>
                <i val="0"/>
              </font>
              <fill>
                <patternFill>
                  <bgColor theme="2" tint="-0.14996795556505021"/>
                </patternFill>
              </fill>
            </x14:dxf>
          </x14:cfRule>
          <xm:sqref>D14</xm:sqref>
        </x14:conditionalFormatting>
        <x14:conditionalFormatting xmlns:xm="http://schemas.microsoft.com/office/excel/2006/main">
          <x14:cfRule type="expression" priority="38" id="{00000000-000E-0000-1800-000026000000}">
            <xm:f>D5&lt;&gt;'Drop down'!$P$7</xm:f>
            <x14:dxf>
              <font>
                <b val="0"/>
                <i val="0"/>
                <color rgb="FFFF0000"/>
              </font>
              <fill>
                <patternFill patternType="solid">
                  <bgColor theme="0"/>
                </patternFill>
              </fill>
            </x14:dxf>
          </x14:cfRule>
          <x14:cfRule type="expression" priority="37" id="{00000000-000E-0000-1800-000025000000}">
            <xm:f>OR(D5="",D5='Drop down'!$P$7)</xm:f>
            <x14:dxf>
              <font>
                <b/>
                <i val="0"/>
              </font>
              <fill>
                <patternFill>
                  <bgColor theme="2" tint="-0.14996795556505021"/>
                </patternFill>
              </fill>
            </x14:dxf>
          </x14:cfRule>
          <xm:sqref>D5:H5</xm:sqref>
        </x14:conditionalFormatting>
        <x14:conditionalFormatting xmlns:xm="http://schemas.microsoft.com/office/excel/2006/main">
          <x14:cfRule type="expression" priority="23" id="{00000000-000E-0000-1800-000017000000}">
            <xm:f>$D$7='Drop down'!$P$6</xm:f>
            <x14:dxf>
              <font>
                <b/>
                <i val="0"/>
              </font>
              <fill>
                <patternFill>
                  <bgColor theme="2" tint="-0.14996795556505021"/>
                </patternFill>
              </fill>
            </x14:dxf>
          </x14:cfRule>
          <x14:cfRule type="expression" priority="24" id="{00000000-000E-0000-1800-000018000000}">
            <xm:f>$D$7&lt;&gt;'Drop down'!$P$6</xm:f>
            <x14:dxf>
              <font>
                <b val="0"/>
                <i val="0"/>
                <color rgb="FFFF0000"/>
              </font>
              <fill>
                <patternFill>
                  <bgColor theme="0"/>
                </patternFill>
              </fill>
            </x14:dxf>
          </x14:cfRule>
          <xm:sqref>D7:H7</xm:sqref>
        </x14:conditionalFormatting>
        <x14:conditionalFormatting xmlns:xm="http://schemas.microsoft.com/office/excel/2006/main">
          <x14:cfRule type="expression" priority="36" id="{00000000-000E-0000-1800-000024000000}">
            <xm:f>D8&lt;&gt;'Drop down'!$P$7</xm:f>
            <x14:dxf>
              <font>
                <b val="0"/>
                <i val="0"/>
                <color rgb="FFFF0000"/>
              </font>
              <fill>
                <patternFill patternType="solid">
                  <bgColor theme="0"/>
                </patternFill>
              </fill>
            </x14:dxf>
          </x14:cfRule>
          <x14:cfRule type="expression" priority="35" id="{00000000-000E-0000-1800-000023000000}">
            <xm:f>OR(D8="",D8='Drop down'!$P$7)</xm:f>
            <x14:dxf>
              <font>
                <b/>
                <i val="0"/>
              </font>
              <fill>
                <patternFill>
                  <bgColor theme="2" tint="-0.14996795556505021"/>
                </patternFill>
              </fill>
            </x14:dxf>
          </x14:cfRule>
          <xm:sqref>D8:H8</xm:sqref>
        </x14:conditionalFormatting>
        <x14:conditionalFormatting xmlns:xm="http://schemas.microsoft.com/office/excel/2006/main">
          <x14:cfRule type="expression" priority="21" id="{00000000-000E-0000-1800-000015000000}">
            <xm:f>$D$10='Drop down'!$P$6</xm:f>
            <x14:dxf>
              <font>
                <b/>
                <i val="0"/>
              </font>
              <fill>
                <patternFill>
                  <bgColor theme="2" tint="-0.14996795556505021"/>
                </patternFill>
              </fill>
            </x14:dxf>
          </x14:cfRule>
          <x14:cfRule type="expression" priority="22" id="{00000000-000E-0000-1800-000016000000}">
            <xm:f>$D$10&lt;&gt;'Drop down'!$P$6</xm:f>
            <x14:dxf>
              <font>
                <b val="0"/>
                <i val="0"/>
                <color rgb="FFFF0000"/>
              </font>
              <fill>
                <patternFill>
                  <bgColor theme="0"/>
                </patternFill>
              </fill>
            </x14:dxf>
          </x14:cfRule>
          <xm:sqref>D10:H10</xm:sqref>
        </x14:conditionalFormatting>
        <x14:conditionalFormatting xmlns:xm="http://schemas.microsoft.com/office/excel/2006/main">
          <x14:cfRule type="expression" priority="33" id="{00000000-000E-0000-1800-000021000000}">
            <xm:f>OR(D11="",D11='Drop down'!$P$7)</xm:f>
            <x14:dxf>
              <font>
                <b/>
                <i val="0"/>
              </font>
              <fill>
                <patternFill>
                  <bgColor theme="2" tint="-0.14996795556505021"/>
                </patternFill>
              </fill>
            </x14:dxf>
          </x14:cfRule>
          <x14:cfRule type="expression" priority="34" id="{00000000-000E-0000-1800-000022000000}">
            <xm:f>D11&lt;&gt;'Drop down'!$P$7</xm:f>
            <x14:dxf>
              <font>
                <b val="0"/>
                <i val="0"/>
                <color rgb="FFFF0000"/>
              </font>
              <fill>
                <patternFill patternType="solid">
                  <bgColor theme="0"/>
                </patternFill>
              </fill>
            </x14:dxf>
          </x14:cfRule>
          <xm:sqref>D11:H11</xm:sqref>
        </x14:conditionalFormatting>
        <x14:conditionalFormatting xmlns:xm="http://schemas.microsoft.com/office/excel/2006/main">
          <x14:cfRule type="expression" priority="20" id="{00000000-000E-0000-1800-000014000000}">
            <xm:f>$D$13&lt;&gt;'Drop down'!$P$6</xm:f>
            <x14:dxf>
              <font>
                <b val="0"/>
                <i val="0"/>
                <color rgb="FFFF0000"/>
              </font>
              <fill>
                <patternFill>
                  <bgColor theme="0"/>
                </patternFill>
              </fill>
            </x14:dxf>
          </x14:cfRule>
          <x14:cfRule type="expression" priority="19" id="{00000000-000E-0000-1800-000013000000}">
            <xm:f>$D$13='Drop down'!$P$6</xm:f>
            <x14:dxf>
              <font>
                <b/>
                <i val="0"/>
              </font>
              <fill>
                <patternFill>
                  <bgColor theme="2" tint="-0.14996795556505021"/>
                </patternFill>
              </fill>
            </x14:dxf>
          </x14:cfRule>
          <xm:sqref>D13:H13</xm:sqref>
        </x14:conditionalFormatting>
        <x14:conditionalFormatting xmlns:xm="http://schemas.microsoft.com/office/excel/2006/main">
          <x14:cfRule type="expression" priority="29" id="{00000000-000E-0000-1800-00001D000000}">
            <xm:f>OR(D17="",D17='Drop down'!$P$7)</xm:f>
            <x14:dxf>
              <font>
                <b/>
                <i val="0"/>
              </font>
              <fill>
                <patternFill>
                  <bgColor theme="2" tint="-0.14996795556505021"/>
                </patternFill>
              </fill>
            </x14:dxf>
          </x14:cfRule>
          <x14:cfRule type="expression" priority="30" id="{00000000-000E-0000-1800-00001E000000}">
            <xm:f>D17&lt;&gt;'Drop down'!$P$7</xm:f>
            <x14:dxf>
              <font>
                <b val="0"/>
                <i val="0"/>
                <color rgb="FFFF0000"/>
              </font>
              <fill>
                <patternFill patternType="solid">
                  <bgColor theme="0"/>
                </patternFill>
              </fill>
            </x14:dxf>
          </x14:cfRule>
          <xm:sqref>D17:H17</xm:sqref>
        </x14:conditionalFormatting>
        <x14:conditionalFormatting xmlns:xm="http://schemas.microsoft.com/office/excel/2006/main">
          <x14:cfRule type="expression" priority="18" id="{00000000-000E-0000-1800-000012000000}">
            <xm:f>$D$19&lt;&gt;'Drop down'!$P$6</xm:f>
            <x14:dxf>
              <font>
                <b val="0"/>
                <i val="0"/>
                <color rgb="FFFF0000"/>
              </font>
              <fill>
                <patternFill>
                  <bgColor theme="0"/>
                </patternFill>
              </fill>
            </x14:dxf>
          </x14:cfRule>
          <x14:cfRule type="expression" priority="17" id="{00000000-000E-0000-1800-000011000000}">
            <xm:f>$D$19='Drop down'!$P$6</xm:f>
            <x14:dxf>
              <font>
                <b/>
                <i val="0"/>
              </font>
              <fill>
                <patternFill>
                  <bgColor theme="2" tint="-0.14996795556505021"/>
                </patternFill>
              </fill>
            </x14:dxf>
          </x14:cfRule>
          <xm:sqref>D19:H19</xm:sqref>
        </x14:conditionalFormatting>
        <x14:conditionalFormatting xmlns:xm="http://schemas.microsoft.com/office/excel/2006/main">
          <x14:cfRule type="expression" priority="14" id="{00000000-000E-0000-1800-00000E000000}">
            <xm:f>$D$22&lt;&gt;'Drop down'!$P$6</xm:f>
            <x14:dxf>
              <font>
                <b val="0"/>
                <i val="0"/>
                <color rgb="FFFF0000"/>
              </font>
              <fill>
                <patternFill>
                  <bgColor theme="0"/>
                </patternFill>
              </fill>
            </x14:dxf>
          </x14:cfRule>
          <x14:cfRule type="expression" priority="13" id="{00000000-000E-0000-1800-00000D000000}">
            <xm:f>$D$22='Drop down'!$P$6</xm:f>
            <x14:dxf>
              <font>
                <b/>
                <i val="0"/>
              </font>
              <fill>
                <patternFill>
                  <bgColor theme="2" tint="-0.14996795556505021"/>
                </patternFill>
              </fill>
            </x14:dxf>
          </x14:cfRule>
          <xm:sqref>D22:H22</xm:sqref>
        </x14:conditionalFormatting>
        <x14:conditionalFormatting xmlns:xm="http://schemas.microsoft.com/office/excel/2006/main">
          <x14:cfRule type="expression" priority="11" id="{00000000-000E-0000-1800-00000B000000}">
            <xm:f>$D$23='Drop down'!$P$6</xm:f>
            <x14:dxf>
              <font>
                <b/>
                <i val="0"/>
              </font>
              <fill>
                <patternFill>
                  <bgColor theme="2" tint="-0.14996795556505021"/>
                </patternFill>
              </fill>
            </x14:dxf>
          </x14:cfRule>
          <x14:cfRule type="expression" priority="12" id="{00000000-000E-0000-1800-00000C000000}">
            <xm:f>$D$23&lt;&gt;'Drop down'!$P$6</xm:f>
            <x14:dxf>
              <font>
                <b val="0"/>
                <i val="0"/>
                <color rgb="FFFF0000"/>
              </font>
              <fill>
                <patternFill>
                  <bgColor theme="0"/>
                </patternFill>
              </fill>
            </x14:dxf>
          </x14:cfRule>
          <xm:sqref>D23:H23</xm:sqref>
        </x14:conditionalFormatting>
        <x14:conditionalFormatting xmlns:xm="http://schemas.microsoft.com/office/excel/2006/main">
          <x14:cfRule type="expression" priority="9" id="{00000000-000E-0000-1800-000009000000}">
            <xm:f>$D$24='Drop down'!$P$6</xm:f>
            <x14:dxf>
              <font>
                <b/>
                <i val="0"/>
              </font>
              <fill>
                <patternFill>
                  <bgColor theme="2" tint="-0.14996795556505021"/>
                </patternFill>
              </fill>
            </x14:dxf>
          </x14:cfRule>
          <x14:cfRule type="expression" priority="10" id="{00000000-000E-0000-1800-00000A000000}">
            <xm:f>$D$24&lt;&gt;'Drop down'!$P$6</xm:f>
            <x14:dxf>
              <font>
                <b val="0"/>
                <i val="0"/>
                <color rgb="FFFF0000"/>
              </font>
              <fill>
                <patternFill>
                  <bgColor theme="0"/>
                </patternFill>
              </fill>
            </x14:dxf>
          </x14:cfRule>
          <xm:sqref>D24:H24</xm:sqref>
        </x14:conditionalFormatting>
        <x14:conditionalFormatting xmlns:xm="http://schemas.microsoft.com/office/excel/2006/main">
          <x14:cfRule type="expression" priority="7" id="{00000000-000E-0000-1800-000007000000}">
            <xm:f>$D$25='Drop down'!$P$6</xm:f>
            <x14:dxf>
              <font>
                <b/>
                <i val="0"/>
              </font>
              <fill>
                <patternFill>
                  <bgColor theme="2" tint="-0.14996795556505021"/>
                </patternFill>
              </fill>
            </x14:dxf>
          </x14:cfRule>
          <x14:cfRule type="expression" priority="8" id="{00000000-000E-0000-1800-000008000000}">
            <xm:f>$D$25&lt;&gt;'Drop down'!$P$6</xm:f>
            <x14:dxf>
              <font>
                <b val="0"/>
                <i val="0"/>
                <color rgb="FFFF0000"/>
              </font>
              <fill>
                <patternFill>
                  <bgColor theme="0"/>
                </patternFill>
              </fill>
            </x14:dxf>
          </x14:cfRule>
          <xm:sqref>D25:H25</xm:sqref>
        </x14:conditionalFormatting>
        <x14:conditionalFormatting xmlns:xm="http://schemas.microsoft.com/office/excel/2006/main">
          <x14:cfRule type="expression" priority="27" id="{00000000-000E-0000-1800-00001B000000}">
            <xm:f>OR(D26="",D26='Drop down'!$P$7)</xm:f>
            <x14:dxf>
              <font>
                <b/>
                <i val="0"/>
              </font>
              <fill>
                <patternFill>
                  <bgColor theme="2" tint="-0.14996795556505021"/>
                </patternFill>
              </fill>
            </x14:dxf>
          </x14:cfRule>
          <x14:cfRule type="expression" priority="28" id="{00000000-000E-0000-1800-00001C000000}">
            <xm:f>D26&lt;&gt;'Drop down'!$P$7</xm:f>
            <x14:dxf>
              <font>
                <b val="0"/>
                <i val="0"/>
                <color rgb="FFFF0000"/>
              </font>
              <fill>
                <patternFill patternType="solid">
                  <bgColor theme="0"/>
                </patternFill>
              </fill>
            </x14:dxf>
          </x14:cfRule>
          <xm:sqref>D26:H26</xm:sqref>
        </x14:conditionalFormatting>
        <x14:conditionalFormatting xmlns:xm="http://schemas.microsoft.com/office/excel/2006/main">
          <x14:cfRule type="expression" priority="3" id="{00000000-000E-0000-1800-000003000000}">
            <xm:f>$D$29='Drop down'!$P$6</xm:f>
            <x14:dxf>
              <font>
                <b/>
                <i val="0"/>
              </font>
              <fill>
                <patternFill>
                  <bgColor theme="2" tint="-0.14996795556505021"/>
                </patternFill>
              </fill>
            </x14:dxf>
          </x14:cfRule>
          <x14:cfRule type="expression" priority="4" id="{00000000-000E-0000-1800-000004000000}">
            <xm:f>$D29&lt;&gt;'Drop down'!$P$6</xm:f>
            <x14:dxf>
              <font>
                <b val="0"/>
                <i val="0"/>
                <color rgb="FFFF0000"/>
              </font>
              <fill>
                <patternFill>
                  <bgColor theme="0"/>
                </patternFill>
              </fill>
            </x14:dxf>
          </x14:cfRule>
          <xm:sqref>D29:H29</xm:sqref>
        </x14:conditionalFormatting>
        <x14:conditionalFormatting xmlns:xm="http://schemas.microsoft.com/office/excel/2006/main">
          <x14:cfRule type="expression" priority="2" id="{00000000-000E-0000-1800-000002000000}">
            <xm:f>$D$30&lt;&gt;'Drop down'!$P$6</xm:f>
            <x14:dxf>
              <font>
                <b val="0"/>
                <i val="0"/>
                <color rgb="FFFF0000"/>
              </font>
              <fill>
                <patternFill>
                  <bgColor theme="0"/>
                </patternFill>
              </fill>
            </x14:dxf>
          </x14:cfRule>
          <x14:cfRule type="expression" priority="1" id="{00000000-000E-0000-1800-000001000000}">
            <xm:f>$D$30='Drop down'!$P$6</xm:f>
            <x14:dxf>
              <font>
                <b/>
                <i val="0"/>
              </font>
              <fill>
                <patternFill>
                  <bgColor theme="2" tint="-0.14996795556505021"/>
                </patternFill>
              </fill>
            </x14:dxf>
          </x14:cfRule>
          <xm:sqref>D30:H30</xm:sqref>
        </x14:conditionalFormatting>
        <x14:conditionalFormatting xmlns:xm="http://schemas.microsoft.com/office/excel/2006/main">
          <x14:cfRule type="expression" priority="25" id="{00000000-000E-0000-1800-000019000000}">
            <xm:f>OR(D31="",D31='Drop down'!$P$7)</xm:f>
            <x14:dxf>
              <font>
                <b/>
                <i val="0"/>
              </font>
              <fill>
                <patternFill>
                  <bgColor theme="2" tint="-0.14996795556505021"/>
                </patternFill>
              </fill>
            </x14:dxf>
          </x14:cfRule>
          <x14:cfRule type="expression" priority="26" id="{00000000-000E-0000-1800-00001A000000}">
            <xm:f>D31&lt;&gt;'Drop down'!$P$7</xm:f>
            <x14:dxf>
              <font>
                <b val="0"/>
                <i val="0"/>
                <color rgb="FFFF0000"/>
              </font>
              <fill>
                <patternFill patternType="solid">
                  <bgColor theme="0"/>
                </patternFill>
              </fill>
            </x14:dxf>
          </x14:cfRule>
          <xm:sqref>D31:H31</xm:sqref>
        </x14:conditionalFormatting>
      </x14:conditionalFormattings>
    </ext>
    <ext xmlns:x14="http://schemas.microsoft.com/office/spreadsheetml/2009/9/main" uri="{CCE6A557-97BC-4b89-ADB6-D9C93CAAB3DF}">
      <x14:dataValidations xmlns:xm="http://schemas.microsoft.com/office/excel/2006/main" count="2">
        <x14:dataValidation type="list" showInputMessage="1" showErrorMessage="1" xr:uid="{797156FB-F16E-4DF7-85EE-1CBDB9AFB91C}">
          <x14:formula1>
            <xm:f>'Drop down'!$A$5:$A$7</xm:f>
          </x14:formula1>
          <xm:sqref>D29:H30 D7:H7 D10:H10 D13:H13 D22:H25</xm:sqref>
        </x14:dataValidation>
        <x14:dataValidation type="list" showInputMessage="1" showErrorMessage="1" xr:uid="{A411A51B-E5BE-479B-B0BD-472F6F7783CD}">
          <x14:formula1>
            <xm:f>'Drop down'!$A$185:$A$188</xm:f>
          </x14:formula1>
          <xm:sqref>D19:H19</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1A5C5E400467F74EB0FDF73C282C79B0" ma:contentTypeVersion="10" ma:contentTypeDescription="Opret et nyt dokument." ma:contentTypeScope="" ma:versionID="d505ed55f3190f67a9fa9172b02ae931">
  <xsd:schema xmlns:xsd="http://www.w3.org/2001/XMLSchema" xmlns:xs="http://www.w3.org/2001/XMLSchema" xmlns:p="http://schemas.microsoft.com/office/2006/metadata/properties" xmlns:ns2="ffd691ba-99e7-40da-a5fe-f74e6493c150" xmlns:ns3="6a67ab17-5261-437e-9aa3-9b8e19a65295" targetNamespace="http://schemas.microsoft.com/office/2006/metadata/properties" ma:root="true" ma:fieldsID="2e5e0bd7a6d93e57d7193a3176ff6311" ns2:_="" ns3:_="">
    <xsd:import namespace="ffd691ba-99e7-40da-a5fe-f74e6493c150"/>
    <xsd:import namespace="6a67ab17-5261-437e-9aa3-9b8e19a6529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fd691ba-99e7-40da-a5fe-f74e6493c1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BillingMetadata" ma:index="14" nillable="true" ma:displayName="MediaServiceBillingMetadata" ma:hidden="true" ma:internalName="MediaServiceBillingMetadata" ma:readOnly="true">
      <xsd:simpleType>
        <xsd:restriction base="dms:Note"/>
      </xsd:simpleType>
    </xsd:element>
    <xsd:element name="lcf76f155ced4ddcb4097134ff3c332f" ma:index="16" nillable="true" ma:taxonomy="true" ma:internalName="lcf76f155ced4ddcb4097134ff3c332f" ma:taxonomyFieldName="MediaServiceImageTags" ma:displayName="Billedmærker" ma:readOnly="false" ma:fieldId="{5cf76f15-5ced-4ddc-b409-7134ff3c332f}" ma:taxonomyMulti="true" ma:sspId="e395e7e5-d6c3-41aa-a00d-a342bb56836d"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a67ab17-5261-437e-9aa3-9b8e19a65295"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e8a7f878-46b8-4a64-b800-36fd57e2e161}" ma:internalName="TaxCatchAll" ma:showField="CatchAllData" ma:web="6a67ab17-5261-437e-9aa3-9b8e19a6529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fd691ba-99e7-40da-a5fe-f74e6493c150">
      <Terms xmlns="http://schemas.microsoft.com/office/infopath/2007/PartnerControls"/>
    </lcf76f155ced4ddcb4097134ff3c332f>
    <TaxCatchAll xmlns="6a67ab17-5261-437e-9aa3-9b8e19a65295" xsi:nil="true"/>
    <MediaLengthInSeconds xmlns="ffd691ba-99e7-40da-a5fe-f74e6493c150" xsi:nil="true"/>
  </documentManagement>
</p:properties>
</file>

<file path=customXml/itemProps1.xml><?xml version="1.0" encoding="utf-8"?>
<ds:datastoreItem xmlns:ds="http://schemas.openxmlformats.org/officeDocument/2006/customXml" ds:itemID="{1CF36FD3-4258-4616-B872-ED88B98972C3}">
  <ds:schemaRefs>
    <ds:schemaRef ds:uri="http://schemas.microsoft.com/sharepoint/v3/contenttype/forms"/>
  </ds:schemaRefs>
</ds:datastoreItem>
</file>

<file path=customXml/itemProps2.xml><?xml version="1.0" encoding="utf-8"?>
<ds:datastoreItem xmlns:ds="http://schemas.openxmlformats.org/officeDocument/2006/customXml" ds:itemID="{2EC256C3-FCF9-4972-A9CB-5BE89FFF53A7}"/>
</file>

<file path=customXml/itemProps3.xml><?xml version="1.0" encoding="utf-8"?>
<ds:datastoreItem xmlns:ds="http://schemas.openxmlformats.org/officeDocument/2006/customXml" ds:itemID="{0BC5B880-3E09-4360-A9A5-14706B325B9C}">
  <ds:schemaRefs>
    <ds:schemaRef ds:uri="http://schemas.microsoft.com/office/2006/documentManagement/types"/>
    <ds:schemaRef ds:uri="http://www.w3.org/XML/1998/namespace"/>
    <ds:schemaRef ds:uri="71b1f780-363b-41d8-8e71-ee3104fd66fe"/>
    <ds:schemaRef ds:uri="http://schemas.microsoft.com/office/2006/metadata/properties"/>
    <ds:schemaRef ds:uri="f9b8a46d-7af2-4a76-a922-855df10a936d"/>
    <ds:schemaRef ds:uri="http://schemas.microsoft.com/office/infopath/2007/PartnerControls"/>
    <ds:schemaRef ds:uri="http://purl.org/dc/elements/1.1/"/>
    <ds:schemaRef ds:uri="http://schemas.openxmlformats.org/package/2006/metadata/core-properties"/>
    <ds:schemaRef ds:uri="http://purl.org/dc/dcmitype/"/>
    <ds:schemaRef ds:uri="http://purl.org/dc/terms/"/>
    <ds:schemaRef ds:uri="ffd691ba-99e7-40da-a5fe-f74e6493c150"/>
    <ds:schemaRef ds:uri="6a67ab17-5261-437e-9aa3-9b8e19a6529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25</vt:i4>
      </vt:variant>
      <vt:variant>
        <vt:lpstr>Navngivne områder</vt:lpstr>
      </vt:variant>
      <vt:variant>
        <vt:i4>28</vt:i4>
      </vt:variant>
    </vt:vector>
  </HeadingPairs>
  <TitlesOfParts>
    <vt:vector size="53" baseType="lpstr">
      <vt:lpstr>Energiberegning</vt:lpstr>
      <vt:lpstr>EmballageDDGS1</vt:lpstr>
      <vt:lpstr>Drop down</vt:lpstr>
      <vt:lpstr>Data</vt:lpstr>
      <vt:lpstr>Start</vt:lpstr>
      <vt:lpstr>Varebetegnelse og nettoindhold</vt:lpstr>
      <vt:lpstr>Forarbejdning</vt:lpstr>
      <vt:lpstr>Recept</vt:lpstr>
      <vt:lpstr>Tilsætningsstoffer</vt:lpstr>
      <vt:lpstr>Ingrediensspecifikationer</vt:lpstr>
      <vt:lpstr>Næringsdeklaration</vt:lpstr>
      <vt:lpstr>Holdbarhed og opbevaring</vt:lpstr>
      <vt:lpstr>Pakkemetode og tilberedning</vt:lpstr>
      <vt:lpstr>Anprisninger</vt:lpstr>
      <vt:lpstr>Emballage (Primær)</vt:lpstr>
      <vt:lpstr>Emballage (Sekundær)</vt:lpstr>
      <vt:lpstr>Bilag I  Supplerende næringsdek</vt:lpstr>
      <vt:lpstr>Del B Kød</vt:lpstr>
      <vt:lpstr>Del B Mælk og ost</vt:lpstr>
      <vt:lpstr>Del B Æg og æggeprodukter</vt:lpstr>
      <vt:lpstr>Del B Chokolade</vt:lpstr>
      <vt:lpstr>Del B Fisk og fiskeprodukter</vt:lpstr>
      <vt:lpstr>Del B Juice</vt:lpstr>
      <vt:lpstr>Del B Kaffe</vt:lpstr>
      <vt:lpstr>Del B Te</vt:lpstr>
      <vt:lpstr>EmballageType</vt:lpstr>
      <vt:lpstr>FAOAfsnit</vt:lpstr>
      <vt:lpstr>FAOFangstområde</vt:lpstr>
      <vt:lpstr>FAOUnderområde</vt:lpstr>
      <vt:lpstr>LandelisteFAO</vt:lpstr>
      <vt:lpstr>LandelisteUdenFAO</vt:lpstr>
      <vt:lpstr>Materialetype</vt:lpstr>
      <vt:lpstr>Anprisninger!Udskriftsområde</vt:lpstr>
      <vt:lpstr>'Bilag I  Supplerende næringsdek'!Udskriftsområde</vt:lpstr>
      <vt:lpstr>'Del B Æg og æggeprodukter'!Udskriftsområde</vt:lpstr>
      <vt:lpstr>'Del B Chokolade'!Udskriftsområde</vt:lpstr>
      <vt:lpstr>'Del B Fisk og fiskeprodukter'!Udskriftsområde</vt:lpstr>
      <vt:lpstr>'Del B Juice'!Udskriftsområde</vt:lpstr>
      <vt:lpstr>'Del B Kaffe'!Udskriftsområde</vt:lpstr>
      <vt:lpstr>'Del B Kød'!Udskriftsområde</vt:lpstr>
      <vt:lpstr>'Del B Mælk og ost'!Udskriftsområde</vt:lpstr>
      <vt:lpstr>'Del B Te'!Udskriftsområde</vt:lpstr>
      <vt:lpstr>'Emballage (Primær)'!Udskriftsområde</vt:lpstr>
      <vt:lpstr>'Emballage (Sekundær)'!Udskriftsområde</vt:lpstr>
      <vt:lpstr>Forarbejdning!Udskriftsområde</vt:lpstr>
      <vt:lpstr>'Holdbarhed og opbevaring'!Udskriftsområde</vt:lpstr>
      <vt:lpstr>Ingrediensspecifikationer!Udskriftsområde</vt:lpstr>
      <vt:lpstr>Næringsdeklaration!Udskriftsområde</vt:lpstr>
      <vt:lpstr>'Pakkemetode og tilberedning'!Udskriftsområde</vt:lpstr>
      <vt:lpstr>Recept!Udskriftsområde</vt:lpstr>
      <vt:lpstr>Start!Udskriftsområde</vt:lpstr>
      <vt:lpstr>Tilsætningsstoffer!Udskriftsområde</vt:lpstr>
      <vt:lpstr>'Varebetegnelse og nettoindhold'!Udskriftsområde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Oliver Ørnfeld Jensen</dc:creator>
  <cp:lastModifiedBy>Laura Meyhoff Petersen</cp:lastModifiedBy>
  <cp:lastPrinted>2023-02-01T13:17:44Z</cp:lastPrinted>
  <dcterms:created xsi:type="dcterms:W3CDTF">2022-03-21T06:24:40Z</dcterms:created>
  <dcterms:modified xsi:type="dcterms:W3CDTF">2026-09-23T13:43:08Z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0x0101001A5C5E400467F74EB0FDF73C282C79B0</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y fmtid="{D5CDD505-2E9C-101B-9397-08002B2CF9AE}" pid="10" name="GUID">
    <vt:lpwstr>d053fdf6-b661-465d-9f4d-627671461913</vt:lpwstr>
  </property>
  <property fmtid="{D5CDD505-2E9C-101B-9397-08002B2CF9AE}" pid="11" name="SharedWithUsers">
    <vt:lpwstr/>
  </property>
</Properties>
</file>